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0bb779b7c7be945/Documentos/Trabajo de grago - tesis - MCE/"/>
    </mc:Choice>
  </mc:AlternateContent>
  <xr:revisionPtr revIDLastSave="166" documentId="8_{D3959468-943B-4E8B-ABB4-9962C756D842}" xr6:coauthVersionLast="47" xr6:coauthVersionMax="47" xr10:uidLastSave="{FE28F259-8D0E-4AE7-8586-F1F8CD7FAEAC}"/>
  <bookViews>
    <workbookView xWindow="-108" yWindow="-108" windowWidth="23256" windowHeight="12456" xr2:uid="{735AFE81-B252-468D-A26D-235C951F1542}"/>
  </bookViews>
  <sheets>
    <sheet name="Hoja1" sheetId="1" r:id="rId1"/>
    <sheet name="Hoja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2" i="1" l="1"/>
  <c r="N13" i="1"/>
  <c r="O27" i="1"/>
  <c r="L23" i="1"/>
  <c r="L18" i="1"/>
  <c r="N16" i="1"/>
  <c r="L10" i="1"/>
  <c r="L26" i="1"/>
  <c r="M10" i="1"/>
  <c r="N14" i="1"/>
  <c r="N4" i="1"/>
  <c r="N5" i="1"/>
  <c r="N6" i="1" s="1"/>
  <c r="N7" i="1" s="1"/>
  <c r="U27" i="1" l="1"/>
  <c r="U29" i="1" s="1"/>
  <c r="L27" i="1" l="1"/>
  <c r="M18" i="1" l="1"/>
  <c r="M23" i="1"/>
  <c r="M29" i="1" l="1"/>
  <c r="O29" i="1" s="1"/>
  <c r="P29" i="1" s="1"/>
  <c r="Q29" i="1" s="1"/>
  <c r="M28" i="1"/>
  <c r="O28" i="1" s="1"/>
  <c r="P28" i="1" s="1"/>
  <c r="Q28" i="1" s="1"/>
  <c r="M27" i="1"/>
  <c r="M30" i="1" l="1"/>
  <c r="P27" i="1"/>
  <c r="Q27" i="1" s="1"/>
</calcChain>
</file>

<file path=xl/sharedStrings.xml><?xml version="1.0" encoding="utf-8"?>
<sst xmlns="http://schemas.openxmlformats.org/spreadsheetml/2006/main" count="40" uniqueCount="35">
  <si>
    <t>PERSONAS</t>
  </si>
  <si>
    <t>Además de recibir servicios de relajación, ¿estaría dispuesto a alojarse en este lugar a las afueras de Bogotá?</t>
  </si>
  <si>
    <t>vez/año</t>
  </si>
  <si>
    <t>P*Q*F</t>
  </si>
  <si>
    <t>ALOJAMIENTO</t>
  </si>
  <si>
    <t>SE QUEDA AL MENOS UNA NOCHE</t>
  </si>
  <si>
    <t>PRECIO PROMEDIO POR NOCHE</t>
  </si>
  <si>
    <t xml:space="preserve">CUOTA DE MERCADO </t>
  </si>
  <si>
    <t>DANE 2018</t>
  </si>
  <si>
    <t>Relajación</t>
  </si>
  <si>
    <t>Costo</t>
  </si>
  <si>
    <t>Ítem</t>
  </si>
  <si>
    <t>Aceite</t>
  </si>
  <si>
    <t>Gerente</t>
  </si>
  <si>
    <t>2m</t>
  </si>
  <si>
    <t>Sí han adquirido servicios</t>
  </si>
  <si>
    <t>¿Estaría interesado en adquirir servicios de relajación con productos derivados del cannabis medicinal?</t>
  </si>
  <si>
    <t>Servicios de relajación</t>
  </si>
  <si>
    <t>Filtro por precio  ($150.000)</t>
  </si>
  <si>
    <t>Frecuencia de uso del servicio</t>
  </si>
  <si>
    <t>Además de recibir servicios de relajación, ¿estaría dispuesto a tomar algún servicio de activiad física a las afueras de Bogotá?</t>
  </si>
  <si>
    <t>SÍ</t>
  </si>
  <si>
    <t>Cantidad camilla SPA</t>
  </si>
  <si>
    <t>Servicios/hora</t>
  </si>
  <si>
    <t>Servicios día</t>
  </si>
  <si>
    <t>Mes</t>
  </si>
  <si>
    <t>Día</t>
  </si>
  <si>
    <t>No. servicios</t>
  </si>
  <si>
    <t>Demanda potencial</t>
  </si>
  <si>
    <t>DEMANDA DE TODO EL MERCADO</t>
  </si>
  <si>
    <t>Caminatas</t>
  </si>
  <si>
    <t>Duración/h</t>
  </si>
  <si>
    <t xml:space="preserve">Población: hombres y mujeres a partir de los 20 años, de estratos 4, 5 y 6 ubicado en la ciudad de Bogotá o alrededores. </t>
  </si>
  <si>
    <t>Filtro por precio  ($200.000)</t>
  </si>
  <si>
    <t>Precio 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</si>
</sst>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* #,##0_-;\-* #,##0_-;_-* &quot;-&quot;??_-;_-@_-"/>
    <numFmt numFmtId="165" formatCode="_-&quot;$&quot;\ * #,##0_-;\-&quot;$&quot;\ * #,##0_-;_-&quot;$&quot;\ * &quot;-&quot;??_-;_-@_-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202124"/>
      <name val="Arial"/>
      <family val="2"/>
    </font>
    <font>
      <b/>
      <sz val="14"/>
      <color theme="1"/>
      <name val="Calibri"/>
      <family val="2"/>
      <scheme val="minor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41">
    <xf numFmtId="0" fontId="0" fillId="0" borderId="0" xfId="0"/>
    <xf numFmtId="43" fontId="0" fillId="0" borderId="0" xfId="1" applyFont="1"/>
    <xf numFmtId="10" fontId="0" fillId="0" borderId="0" xfId="0" applyNumberFormat="1"/>
    <xf numFmtId="9" fontId="0" fillId="0" borderId="0" xfId="0" applyNumberFormat="1"/>
    <xf numFmtId="0" fontId="3" fillId="0" borderId="0" xfId="0" applyFont="1"/>
    <xf numFmtId="164" fontId="0" fillId="0" borderId="0" xfId="0" applyNumberFormat="1"/>
    <xf numFmtId="0" fontId="0" fillId="2" borderId="0" xfId="0" applyFill="1"/>
    <xf numFmtId="10" fontId="0" fillId="2" borderId="0" xfId="0" applyNumberFormat="1" applyFill="1"/>
    <xf numFmtId="164" fontId="0" fillId="2" borderId="0" xfId="0" applyNumberFormat="1" applyFill="1"/>
    <xf numFmtId="44" fontId="0" fillId="0" borderId="0" xfId="2" applyFont="1"/>
    <xf numFmtId="165" fontId="0" fillId="0" borderId="0" xfId="0" applyNumberFormat="1"/>
    <xf numFmtId="9" fontId="0" fillId="0" borderId="0" xfId="3" applyFont="1"/>
    <xf numFmtId="166" fontId="0" fillId="0" borderId="0" xfId="0" applyNumberFormat="1" applyAlignment="1">
      <alignment horizontal="center" vertical="center"/>
    </xf>
    <xf numFmtId="165" fontId="0" fillId="5" borderId="1" xfId="2" applyNumberFormat="1" applyFont="1" applyFill="1" applyBorder="1"/>
    <xf numFmtId="42" fontId="0" fillId="6" borderId="1" xfId="4" applyFont="1" applyFill="1" applyBorder="1"/>
    <xf numFmtId="42" fontId="0" fillId="7" borderId="1" xfId="4" applyFont="1" applyFill="1" applyBorder="1"/>
    <xf numFmtId="0" fontId="2" fillId="0" borderId="0" xfId="0" applyFont="1"/>
    <xf numFmtId="165" fontId="4" fillId="3" borderId="1" xfId="0" applyNumberFormat="1" applyFont="1" applyFill="1" applyBorder="1"/>
    <xf numFmtId="164" fontId="0" fillId="4" borderId="1" xfId="1" applyNumberFormat="1" applyFont="1" applyFill="1" applyBorder="1"/>
    <xf numFmtId="0" fontId="0" fillId="0" borderId="1" xfId="0" applyBorder="1"/>
    <xf numFmtId="0" fontId="6" fillId="0" borderId="1" xfId="0" applyFont="1" applyBorder="1"/>
    <xf numFmtId="165" fontId="7" fillId="5" borderId="1" xfId="0" applyNumberFormat="1" applyFont="1" applyFill="1" applyBorder="1"/>
    <xf numFmtId="165" fontId="7" fillId="5" borderId="1" xfId="2" applyNumberFormat="1" applyFont="1" applyFill="1" applyBorder="1"/>
    <xf numFmtId="1" fontId="7" fillId="5" borderId="1" xfId="0" applyNumberFormat="1" applyFont="1" applyFill="1" applyBorder="1"/>
    <xf numFmtId="2" fontId="7" fillId="5" borderId="1" xfId="0" applyNumberFormat="1" applyFont="1" applyFill="1" applyBorder="1"/>
    <xf numFmtId="165" fontId="7" fillId="6" borderId="1" xfId="0" applyNumberFormat="1" applyFont="1" applyFill="1" applyBorder="1"/>
    <xf numFmtId="42" fontId="7" fillId="6" borderId="1" xfId="4" applyFont="1" applyFill="1" applyBorder="1"/>
    <xf numFmtId="1" fontId="7" fillId="6" borderId="1" xfId="0" applyNumberFormat="1" applyFont="1" applyFill="1" applyBorder="1"/>
    <xf numFmtId="2" fontId="7" fillId="6" borderId="1" xfId="0" applyNumberFormat="1" applyFont="1" applyFill="1" applyBorder="1"/>
    <xf numFmtId="165" fontId="7" fillId="7" borderId="1" xfId="0" applyNumberFormat="1" applyFont="1" applyFill="1" applyBorder="1"/>
    <xf numFmtId="42" fontId="7" fillId="7" borderId="1" xfId="4" applyFont="1" applyFill="1" applyBorder="1"/>
    <xf numFmtId="1" fontId="7" fillId="7" borderId="1" xfId="0" applyNumberFormat="1" applyFont="1" applyFill="1" applyBorder="1"/>
    <xf numFmtId="2" fontId="7" fillId="7" borderId="1" xfId="0" applyNumberFormat="1" applyFont="1" applyFill="1" applyBorder="1"/>
    <xf numFmtId="165" fontId="6" fillId="0" borderId="1" xfId="0" applyNumberFormat="1" applyFont="1" applyBorder="1"/>
    <xf numFmtId="0" fontId="7" fillId="0" borderId="0" xfId="0" applyFont="1"/>
    <xf numFmtId="0" fontId="5" fillId="0" borderId="1" xfId="0" applyFont="1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5">
    <cellStyle name="Millares" xfId="1" builtinId="3"/>
    <cellStyle name="Moneda" xfId="2" builtinId="4"/>
    <cellStyle name="Moneda [0]" xfId="4" builtinId="7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EB4499-44D5-43EC-9B53-164E93EAEE22}">
  <dimension ref="A2:V30"/>
  <sheetViews>
    <sheetView tabSelected="1" topLeftCell="J9" workbookViewId="0">
      <selection activeCell="U29" sqref="U29"/>
    </sheetView>
  </sheetViews>
  <sheetFormatPr baseColWidth="10" defaultRowHeight="14.4" x14ac:dyDescent="0.3"/>
  <cols>
    <col min="1" max="1" width="13" bestFit="1" customWidth="1"/>
    <col min="9" max="9" width="13.21875" customWidth="1"/>
    <col min="10" max="10" width="29.33203125" bestFit="1" customWidth="1"/>
    <col min="11" max="11" width="21" customWidth="1"/>
    <col min="12" max="12" width="21.6640625" bestFit="1" customWidth="1"/>
    <col min="13" max="13" width="19.77734375" bestFit="1" customWidth="1"/>
    <col min="14" max="14" width="16.6640625" bestFit="1" customWidth="1"/>
    <col min="15" max="15" width="13.6640625" bestFit="1" customWidth="1"/>
    <col min="16" max="16" width="10.21875" bestFit="1" customWidth="1"/>
    <col min="17" max="17" width="9.33203125" customWidth="1"/>
    <col min="20" max="20" width="17.77734375" bestFit="1" customWidth="1"/>
    <col min="22" max="22" width="12.5546875" bestFit="1" customWidth="1"/>
  </cols>
  <sheetData>
    <row r="2" spans="1:17" ht="15.6" x14ac:dyDescent="0.3">
      <c r="A2" s="35" t="s">
        <v>32</v>
      </c>
      <c r="B2" s="35"/>
      <c r="C2" s="35"/>
      <c r="D2" s="35"/>
      <c r="E2" s="35"/>
      <c r="F2" s="35"/>
      <c r="G2" s="35"/>
      <c r="H2" s="35"/>
      <c r="I2" s="35"/>
      <c r="J2" s="35"/>
      <c r="N2" s="18">
        <v>1123382</v>
      </c>
      <c r="O2" s="19" t="s">
        <v>0</v>
      </c>
      <c r="P2" s="16" t="s">
        <v>8</v>
      </c>
    </row>
    <row r="3" spans="1:17" x14ac:dyDescent="0.3">
      <c r="K3" t="s">
        <v>21</v>
      </c>
    </row>
    <row r="4" spans="1:17" x14ac:dyDescent="0.3">
      <c r="D4" s="39" t="s">
        <v>15</v>
      </c>
      <c r="E4" s="39"/>
      <c r="F4" s="39"/>
      <c r="G4" s="39"/>
      <c r="K4" s="3">
        <v>0.61699999999999999</v>
      </c>
      <c r="N4" s="5">
        <f>K4*N2</f>
        <v>693126.69400000002</v>
      </c>
    </row>
    <row r="5" spans="1:17" ht="15.6" x14ac:dyDescent="0.3">
      <c r="A5" s="40" t="s">
        <v>16</v>
      </c>
      <c r="B5" s="40"/>
      <c r="C5" s="40"/>
      <c r="D5" s="40"/>
      <c r="E5" s="40"/>
      <c r="F5" s="40"/>
      <c r="G5" s="40"/>
      <c r="H5" s="40"/>
      <c r="I5" s="40"/>
      <c r="J5" s="40"/>
      <c r="K5" s="2">
        <v>0.90700000000000003</v>
      </c>
      <c r="N5" s="5">
        <f>N4*K5</f>
        <v>628665.91145800008</v>
      </c>
    </row>
    <row r="6" spans="1:17" ht="15.6" x14ac:dyDescent="0.3">
      <c r="A6" s="4"/>
      <c r="H6" s="36" t="s">
        <v>17</v>
      </c>
      <c r="I6" s="36"/>
      <c r="K6" s="2">
        <v>0.64</v>
      </c>
      <c r="N6" s="5">
        <f>N5*K6</f>
        <v>402346.18333312008</v>
      </c>
    </row>
    <row r="7" spans="1:17" x14ac:dyDescent="0.3">
      <c r="H7" s="37" t="s">
        <v>18</v>
      </c>
      <c r="I7" s="37"/>
      <c r="J7" s="6"/>
      <c r="K7" s="7">
        <v>0.497</v>
      </c>
      <c r="L7" s="6"/>
      <c r="M7" s="6"/>
      <c r="N7" s="8">
        <f>K7*N6</f>
        <v>199966.05311656068</v>
      </c>
      <c r="O7" s="6"/>
    </row>
    <row r="8" spans="1:17" ht="15.6" x14ac:dyDescent="0.3">
      <c r="A8" s="4"/>
      <c r="H8" s="38" t="s">
        <v>19</v>
      </c>
      <c r="I8" s="38"/>
      <c r="K8" s="1">
        <v>1</v>
      </c>
      <c r="L8" t="s">
        <v>2</v>
      </c>
    </row>
    <row r="9" spans="1:17" ht="15.6" x14ac:dyDescent="0.3">
      <c r="A9" s="4"/>
    </row>
    <row r="10" spans="1:17" ht="15.6" x14ac:dyDescent="0.3">
      <c r="A10" s="4"/>
      <c r="H10" s="38" t="s">
        <v>28</v>
      </c>
      <c r="I10" s="38"/>
      <c r="K10" t="s">
        <v>3</v>
      </c>
      <c r="L10" s="13">
        <f>150000*N7*1</f>
        <v>29994907967.4841</v>
      </c>
      <c r="M10" s="11">
        <f>L10/L26</f>
        <v>0.69184929904703618</v>
      </c>
    </row>
    <row r="11" spans="1:17" ht="15.6" x14ac:dyDescent="0.3">
      <c r="A11" s="4"/>
    </row>
    <row r="12" spans="1:17" ht="15.6" x14ac:dyDescent="0.3">
      <c r="A12" s="4"/>
    </row>
    <row r="13" spans="1:17" ht="15.6" x14ac:dyDescent="0.3">
      <c r="A13" s="40" t="s">
        <v>20</v>
      </c>
      <c r="B13" s="40"/>
      <c r="C13" s="40"/>
      <c r="D13" s="40"/>
      <c r="E13" s="40"/>
      <c r="F13" s="40"/>
      <c r="G13" s="40"/>
      <c r="H13" s="40"/>
      <c r="I13" s="40"/>
      <c r="J13" s="40"/>
      <c r="K13" s="2">
        <v>0.874</v>
      </c>
      <c r="N13" s="5">
        <f>N5*K13</f>
        <v>549454.00661429204</v>
      </c>
    </row>
    <row r="14" spans="1:17" x14ac:dyDescent="0.3">
      <c r="J14" t="s">
        <v>30</v>
      </c>
      <c r="K14" s="2">
        <v>0.70599999999999996</v>
      </c>
      <c r="N14" s="5">
        <f>N13*K14</f>
        <v>387914.52866969013</v>
      </c>
    </row>
    <row r="15" spans="1:17" x14ac:dyDescent="0.3">
      <c r="H15" t="s">
        <v>19</v>
      </c>
      <c r="K15" s="1">
        <v>1</v>
      </c>
      <c r="L15" t="s">
        <v>2</v>
      </c>
      <c r="Q15">
        <v>480</v>
      </c>
    </row>
    <row r="16" spans="1:17" x14ac:dyDescent="0.3">
      <c r="H16" s="6" t="s">
        <v>33</v>
      </c>
      <c r="I16" s="6"/>
      <c r="J16" s="6"/>
      <c r="K16" s="7">
        <v>0.123</v>
      </c>
      <c r="L16" s="6"/>
      <c r="M16" s="6"/>
      <c r="N16" s="8">
        <f>K16*N14</f>
        <v>47713.487026371884</v>
      </c>
      <c r="O16" s="6"/>
    </row>
    <row r="18" spans="1:22" x14ac:dyDescent="0.3">
      <c r="H18" s="38" t="s">
        <v>28</v>
      </c>
      <c r="I18" s="38"/>
      <c r="K18" t="s">
        <v>3</v>
      </c>
      <c r="L18" s="14">
        <f>N16*200000*1</f>
        <v>9542697405.2743759</v>
      </c>
      <c r="M18" s="11">
        <f>L18/L26</f>
        <v>0.22010764353783135</v>
      </c>
    </row>
    <row r="20" spans="1:22" ht="15.6" x14ac:dyDescent="0.3">
      <c r="A20" s="40" t="s">
        <v>1</v>
      </c>
      <c r="B20" s="40"/>
      <c r="C20" s="40"/>
      <c r="D20" s="40"/>
      <c r="E20" s="40"/>
      <c r="F20" s="40"/>
      <c r="G20" s="40"/>
      <c r="H20" s="40"/>
      <c r="I20" s="40"/>
      <c r="J20" s="40"/>
    </row>
    <row r="22" spans="1:22" x14ac:dyDescent="0.3">
      <c r="A22" t="s">
        <v>4</v>
      </c>
      <c r="H22" s="3">
        <v>0.4</v>
      </c>
      <c r="I22" s="38" t="s">
        <v>5</v>
      </c>
      <c r="J22" s="38"/>
      <c r="N22" s="5">
        <f>N16*H22</f>
        <v>19085.394810548754</v>
      </c>
    </row>
    <row r="23" spans="1:22" x14ac:dyDescent="0.3">
      <c r="F23" s="38" t="s">
        <v>6</v>
      </c>
      <c r="G23" s="38"/>
      <c r="H23" s="38"/>
      <c r="J23" s="9">
        <v>200000</v>
      </c>
      <c r="L23" s="15">
        <f>N22*J23*1</f>
        <v>3817078962.1097507</v>
      </c>
      <c r="M23" s="11">
        <f>L23/L26</f>
        <v>8.8043057415132547E-2</v>
      </c>
    </row>
    <row r="26" spans="1:22" x14ac:dyDescent="0.3">
      <c r="J26" t="s">
        <v>29</v>
      </c>
      <c r="L26" s="10">
        <f>L10+L18+L23</f>
        <v>43354684334.868225</v>
      </c>
      <c r="M26" s="20" t="s">
        <v>28</v>
      </c>
      <c r="N26" s="20" t="s">
        <v>34</v>
      </c>
      <c r="O26" s="20" t="s">
        <v>27</v>
      </c>
      <c r="P26" s="20" t="s">
        <v>25</v>
      </c>
      <c r="Q26" s="20" t="s">
        <v>26</v>
      </c>
      <c r="S26" t="s">
        <v>31</v>
      </c>
      <c r="T26" t="s">
        <v>22</v>
      </c>
    </row>
    <row r="27" spans="1:22" ht="18" x14ac:dyDescent="0.35">
      <c r="J27" t="s">
        <v>7</v>
      </c>
      <c r="K27" s="12">
        <v>2.5000000000000001E-2</v>
      </c>
      <c r="L27" s="17">
        <f>L26*K27</f>
        <v>1083867108.3717058</v>
      </c>
      <c r="M27" s="21">
        <f>L27*M10</f>
        <v>749872699.18710268</v>
      </c>
      <c r="N27" s="22">
        <v>150000</v>
      </c>
      <c r="O27" s="23">
        <f>M27/N27</f>
        <v>4999.1513279140181</v>
      </c>
      <c r="P27" s="23">
        <f>O27/12</f>
        <v>416.59594399283486</v>
      </c>
      <c r="Q27" s="24">
        <f>P27/25</f>
        <v>16.663837759713395</v>
      </c>
      <c r="S27">
        <v>1</v>
      </c>
      <c r="T27">
        <v>3</v>
      </c>
      <c r="U27">
        <f>S27*T27</f>
        <v>3</v>
      </c>
      <c r="V27" t="s">
        <v>23</v>
      </c>
    </row>
    <row r="28" spans="1:22" x14ac:dyDescent="0.3">
      <c r="M28" s="25">
        <f>L27*M18</f>
        <v>238567435.13185945</v>
      </c>
      <c r="N28" s="26">
        <v>200000</v>
      </c>
      <c r="O28" s="27">
        <f t="shared" ref="O28:O29" si="0">M28/N28</f>
        <v>1192.8371756592971</v>
      </c>
      <c r="P28" s="27">
        <f t="shared" ref="P28:P29" si="1">O28/12</f>
        <v>99.403097971608091</v>
      </c>
      <c r="Q28" s="28">
        <f t="shared" ref="Q28:Q29" si="2">P28/18</f>
        <v>5.5223943317560051</v>
      </c>
      <c r="U28">
        <v>6</v>
      </c>
    </row>
    <row r="29" spans="1:22" x14ac:dyDescent="0.3">
      <c r="M29" s="29">
        <f>L27*M23</f>
        <v>95426974.052743778</v>
      </c>
      <c r="N29" s="30">
        <v>200000</v>
      </c>
      <c r="O29" s="31">
        <f t="shared" si="0"/>
        <v>477.13487026371888</v>
      </c>
      <c r="P29" s="31">
        <f t="shared" si="1"/>
        <v>39.761239188643238</v>
      </c>
      <c r="Q29" s="32">
        <f t="shared" si="2"/>
        <v>2.2089577327024021</v>
      </c>
      <c r="U29" s="6">
        <f>U27*U28</f>
        <v>18</v>
      </c>
      <c r="V29" t="s">
        <v>24</v>
      </c>
    </row>
    <row r="30" spans="1:22" x14ac:dyDescent="0.3">
      <c r="M30" s="33">
        <f>SUM(M27:M29)</f>
        <v>1083867108.3717058</v>
      </c>
      <c r="N30" s="34"/>
      <c r="O30" s="34"/>
      <c r="P30" s="34"/>
      <c r="Q30" s="34"/>
    </row>
  </sheetData>
  <mergeCells count="12">
    <mergeCell ref="A20:J20"/>
    <mergeCell ref="I22:J22"/>
    <mergeCell ref="F23:H23"/>
    <mergeCell ref="A13:J13"/>
    <mergeCell ref="A5:J5"/>
    <mergeCell ref="H10:I10"/>
    <mergeCell ref="H18:I18"/>
    <mergeCell ref="A2:J2"/>
    <mergeCell ref="H6:I6"/>
    <mergeCell ref="H7:I7"/>
    <mergeCell ref="H8:I8"/>
    <mergeCell ref="D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4BED4-2ABA-4A80-9257-41965A6AA0E8}">
  <dimension ref="C6:D10"/>
  <sheetViews>
    <sheetView workbookViewId="0">
      <selection activeCell="C11" sqref="C11"/>
    </sheetView>
  </sheetViews>
  <sheetFormatPr baseColWidth="10" defaultRowHeight="14.4" x14ac:dyDescent="0.3"/>
  <sheetData>
    <row r="6" spans="3:4" x14ac:dyDescent="0.3">
      <c r="C6" s="38" t="s">
        <v>9</v>
      </c>
      <c r="D6" s="38"/>
    </row>
    <row r="7" spans="3:4" x14ac:dyDescent="0.3">
      <c r="C7" t="s">
        <v>11</v>
      </c>
      <c r="D7" t="s">
        <v>10</v>
      </c>
    </row>
    <row r="8" spans="3:4" x14ac:dyDescent="0.3">
      <c r="C8" t="s">
        <v>12</v>
      </c>
    </row>
    <row r="10" spans="3:4" x14ac:dyDescent="0.3">
      <c r="C10" t="s">
        <v>13</v>
      </c>
      <c r="D10" t="s">
        <v>14</v>
      </c>
    </row>
  </sheetData>
  <mergeCells count="1">
    <mergeCell ref="C6:D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F81439BF244E845BAD4C383B026F5D3" ma:contentTypeVersion="2" ma:contentTypeDescription="Crear nuevo documento." ma:contentTypeScope="" ma:versionID="8446ab34435c294fda89f11b383f6ef8">
  <xsd:schema xmlns:xsd="http://www.w3.org/2001/XMLSchema" xmlns:xs="http://www.w3.org/2001/XMLSchema" xmlns:p="http://schemas.microsoft.com/office/2006/metadata/properties" xmlns:ns2="e9595e90-16c9-47c4-8617-45a97748ff6c" targetNamespace="http://schemas.microsoft.com/office/2006/metadata/properties" ma:root="true" ma:fieldsID="0a6bfe753fe06902a347e228509c6b71" ns2:_="">
    <xsd:import namespace="e9595e90-16c9-47c4-8617-45a97748ff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595e90-16c9-47c4-8617-45a97748ff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4CF98E-CAFA-4566-B528-35D4B83734A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4A20AAC-7F5E-4B3A-8E00-345E22A887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77F69E-6508-47EF-9BE8-62A81D83C6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595e90-16c9-47c4-8617-45a97748ff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>UNIVERSIDAD EAN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MAURICIO REYES GIRALDO</dc:creator>
  <cp:lastModifiedBy>William Otálora</cp:lastModifiedBy>
  <dcterms:created xsi:type="dcterms:W3CDTF">2022-09-01T00:38:15Z</dcterms:created>
  <dcterms:modified xsi:type="dcterms:W3CDTF">2022-10-13T23:59:22Z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0x0101003F81439BF244E845BAD4C383B026F5D3</vt:lpwstr>
  </property>
</Properties>
</file>