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OMERCIAL2\Documentos\MBA\COSAS PERSONALES ANDRES HENAO\UNIVERSIDAD EAN MBA\TRABAJO DE GRADO\ENTREGA FINAL\CORRECCIÓN 1\ULTIMA CORRECCIÓN\NOVIEMBRE 2021\"/>
    </mc:Choice>
  </mc:AlternateContent>
  <bookViews>
    <workbookView xWindow="0" yWindow="0" windowWidth="20490" windowHeight="6735" activeTab="2"/>
  </bookViews>
  <sheets>
    <sheet name="datos" sheetId="1" r:id="rId1"/>
    <sheet name="cálculos" sheetId="2" r:id="rId2"/>
    <sheet name="escenarios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2" l="1"/>
  <c r="C39" i="2"/>
  <c r="D39" i="2"/>
  <c r="E39" i="2"/>
  <c r="F39" i="2"/>
  <c r="G39" i="2"/>
  <c r="C38" i="2"/>
  <c r="C37" i="2"/>
  <c r="F36" i="2"/>
  <c r="E36" i="2"/>
  <c r="D36" i="2"/>
  <c r="C36" i="2"/>
  <c r="A36" i="2"/>
  <c r="E38" i="2"/>
  <c r="E37" i="2"/>
  <c r="C32" i="2"/>
  <c r="D32" i="2"/>
  <c r="D37" i="2" s="1"/>
  <c r="E32" i="2"/>
  <c r="F32" i="2"/>
  <c r="F37" i="2" s="1"/>
  <c r="C33" i="2"/>
  <c r="D33" i="2"/>
  <c r="E33" i="2"/>
  <c r="F33" i="2"/>
  <c r="F38" i="2" s="1"/>
  <c r="C34" i="2"/>
  <c r="D34" i="2"/>
  <c r="E34" i="2"/>
  <c r="F34" i="2"/>
  <c r="F31" i="2"/>
  <c r="E31" i="2"/>
  <c r="D31" i="2"/>
  <c r="C31" i="2"/>
  <c r="A32" i="2"/>
  <c r="A37" i="2" s="1"/>
  <c r="B32" i="2"/>
  <c r="G32" i="2"/>
  <c r="G37" i="2" s="1"/>
  <c r="H32" i="2"/>
  <c r="A33" i="2"/>
  <c r="A38" i="2" s="1"/>
  <c r="B33" i="2"/>
  <c r="G33" i="2"/>
  <c r="G38" i="2" s="1"/>
  <c r="H33" i="2"/>
  <c r="A34" i="2"/>
  <c r="A39" i="2" s="1"/>
  <c r="B34" i="2"/>
  <c r="G34" i="2"/>
  <c r="H34" i="2"/>
  <c r="G31" i="2"/>
  <c r="H31" i="2" s="1"/>
  <c r="B31" i="2"/>
  <c r="A31" i="2"/>
  <c r="C18" i="2"/>
  <c r="D18" i="2"/>
  <c r="D24" i="2" s="1"/>
  <c r="E18" i="2"/>
  <c r="F18" i="2"/>
  <c r="C19" i="2"/>
  <c r="D19" i="2"/>
  <c r="E19" i="2"/>
  <c r="E25" i="2" s="1"/>
  <c r="F19" i="2"/>
  <c r="C20" i="2"/>
  <c r="C26" i="2" s="1"/>
  <c r="D20" i="2"/>
  <c r="E20" i="2"/>
  <c r="E26" i="2" s="1"/>
  <c r="F20" i="2"/>
  <c r="F17" i="2"/>
  <c r="E17" i="2"/>
  <c r="D17" i="2"/>
  <c r="D21" i="2" s="1"/>
  <c r="C17" i="2"/>
  <c r="A18" i="2"/>
  <c r="A24" i="2" s="1"/>
  <c r="B18" i="2"/>
  <c r="G18" i="2"/>
  <c r="H18" i="2" s="1"/>
  <c r="A19" i="2"/>
  <c r="A25" i="2" s="1"/>
  <c r="B19" i="2"/>
  <c r="G19" i="2"/>
  <c r="G25" i="2" s="1"/>
  <c r="A20" i="2"/>
  <c r="A26" i="2" s="1"/>
  <c r="B20" i="2"/>
  <c r="G20" i="2"/>
  <c r="G26" i="2" s="1"/>
  <c r="G17" i="2"/>
  <c r="B17" i="2"/>
  <c r="H17" i="2" s="1"/>
  <c r="A17" i="2"/>
  <c r="A23" i="2" s="1"/>
  <c r="D9" i="2"/>
  <c r="A12" i="2"/>
  <c r="F4" i="2"/>
  <c r="F5" i="2"/>
  <c r="F6" i="2"/>
  <c r="C4" i="2"/>
  <c r="D4" i="2"/>
  <c r="D10" i="2" s="1"/>
  <c r="E4" i="2"/>
  <c r="E10" i="2" s="1"/>
  <c r="C5" i="2"/>
  <c r="D5" i="2"/>
  <c r="D11" i="2" s="1"/>
  <c r="E5" i="2"/>
  <c r="C6" i="2"/>
  <c r="C12" i="2" s="1"/>
  <c r="D6" i="2"/>
  <c r="E6" i="2"/>
  <c r="E12" i="2" s="1"/>
  <c r="F3" i="2"/>
  <c r="E3" i="2"/>
  <c r="E9" i="2" s="1"/>
  <c r="D3" i="2"/>
  <c r="C3" i="2"/>
  <c r="G4" i="2"/>
  <c r="G10" i="2" s="1"/>
  <c r="G5" i="2"/>
  <c r="G11" i="2" s="1"/>
  <c r="G6" i="2"/>
  <c r="G12" i="2" s="1"/>
  <c r="G3" i="2"/>
  <c r="B4" i="2"/>
  <c r="B5" i="2"/>
  <c r="C11" i="2" s="1"/>
  <c r="B6" i="2"/>
  <c r="B3" i="2"/>
  <c r="A4" i="2"/>
  <c r="A10" i="2" s="1"/>
  <c r="A5" i="2"/>
  <c r="A11" i="2" s="1"/>
  <c r="A6" i="2"/>
  <c r="A3" i="2"/>
  <c r="A9" i="2" s="1"/>
  <c r="H4" i="2"/>
  <c r="M11" i="1"/>
  <c r="N11" i="1" s="1"/>
  <c r="M12" i="1"/>
  <c r="M13" i="1"/>
  <c r="N13" i="1" s="1"/>
  <c r="M10" i="1"/>
  <c r="L11" i="1"/>
  <c r="L12" i="1"/>
  <c r="L13" i="1"/>
  <c r="L10" i="1"/>
  <c r="K11" i="1"/>
  <c r="K12" i="1"/>
  <c r="K13" i="1"/>
  <c r="K10" i="1"/>
  <c r="F11" i="1"/>
  <c r="G11" i="1"/>
  <c r="I11" i="1" s="1"/>
  <c r="H11" i="1"/>
  <c r="F12" i="1"/>
  <c r="G12" i="1"/>
  <c r="I12" i="1" s="1"/>
  <c r="H12" i="1"/>
  <c r="F13" i="1"/>
  <c r="G13" i="1"/>
  <c r="I13" i="1" s="1"/>
  <c r="H13" i="1"/>
  <c r="H10" i="1"/>
  <c r="H14" i="1" s="1"/>
  <c r="G10" i="1"/>
  <c r="G14" i="1" s="1"/>
  <c r="F10" i="1"/>
  <c r="A11" i="1"/>
  <c r="B11" i="1"/>
  <c r="C11" i="1"/>
  <c r="A12" i="1"/>
  <c r="B12" i="1"/>
  <c r="C12" i="1"/>
  <c r="D12" i="1" s="1"/>
  <c r="A13" i="1"/>
  <c r="B13" i="1"/>
  <c r="C13" i="1"/>
  <c r="D13" i="1" s="1"/>
  <c r="C10" i="1"/>
  <c r="D10" i="1" s="1"/>
  <c r="B10" i="1"/>
  <c r="A10" i="1"/>
  <c r="E21" i="2" l="1"/>
  <c r="D38" i="2"/>
  <c r="F9" i="2"/>
  <c r="F11" i="2"/>
  <c r="F10" i="2"/>
  <c r="E23" i="2"/>
  <c r="G7" i="2"/>
  <c r="C9" i="2"/>
  <c r="C10" i="2"/>
  <c r="C7" i="2"/>
  <c r="F12" i="2"/>
  <c r="H19" i="2"/>
  <c r="G23" i="2"/>
  <c r="C25" i="2"/>
  <c r="C24" i="2"/>
  <c r="D7" i="2"/>
  <c r="D12" i="2"/>
  <c r="C23" i="2"/>
  <c r="F26" i="2"/>
  <c r="F25" i="2"/>
  <c r="F24" i="2"/>
  <c r="E24" i="2"/>
  <c r="C21" i="2"/>
  <c r="D25" i="2"/>
  <c r="D26" i="2"/>
  <c r="E7" i="2"/>
  <c r="G9" i="2"/>
  <c r="E11" i="2"/>
  <c r="D23" i="2"/>
  <c r="G24" i="2"/>
  <c r="F23" i="2"/>
  <c r="F7" i="2"/>
  <c r="H20" i="2"/>
  <c r="F21" i="2"/>
  <c r="B21" i="2"/>
  <c r="H21" i="2" s="1"/>
  <c r="G21" i="2"/>
  <c r="H3" i="2"/>
  <c r="H6" i="2"/>
  <c r="B7" i="2"/>
  <c r="H5" i="2"/>
  <c r="N12" i="1"/>
  <c r="B14" i="1"/>
  <c r="L14" i="1" s="1"/>
  <c r="D11" i="1"/>
  <c r="N10" i="1"/>
  <c r="C14" i="1"/>
  <c r="D14" i="1" s="1"/>
  <c r="I10" i="1"/>
  <c r="I14" i="1"/>
  <c r="H7" i="2" l="1"/>
  <c r="M14" i="1"/>
  <c r="N14" i="1" s="1"/>
</calcChain>
</file>

<file path=xl/sharedStrings.xml><?xml version="1.0" encoding="utf-8"?>
<sst xmlns="http://schemas.openxmlformats.org/spreadsheetml/2006/main" count="116" uniqueCount="27">
  <si>
    <t>Constructoras</t>
  </si>
  <si>
    <t>Ingresos por venta (Millones)</t>
  </si>
  <si>
    <t>EBITDA (Millones)</t>
  </si>
  <si>
    <t>Margen EBITDA (Porcentaje)</t>
  </si>
  <si>
    <t>Constructora Jiménez</t>
  </si>
  <si>
    <t>Prabyc Ingenieros SAS</t>
  </si>
  <si>
    <t>Constructora Infraestructura SAS</t>
  </si>
  <si>
    <t>NA</t>
  </si>
  <si>
    <t>Lopeca S.A</t>
  </si>
  <si>
    <t xml:space="preserve">Mipko Constructores S.A </t>
  </si>
  <si>
    <t>Tt Y Competencia analizada</t>
  </si>
  <si>
    <t>Tt EBITDA Competencia analizada</t>
  </si>
  <si>
    <t>INGRESOS</t>
  </si>
  <si>
    <t>EBITDA</t>
  </si>
  <si>
    <t>Tt Mg</t>
  </si>
  <si>
    <t>Variación de 2015 vrs 2020</t>
  </si>
  <si>
    <t>Margen EBITDA</t>
  </si>
  <si>
    <t>Análisis Margen EBITDA</t>
  </si>
  <si>
    <t>Análisis EBITDA</t>
  </si>
  <si>
    <t>Análisis INGRESOS</t>
  </si>
  <si>
    <t>Variación 2015 - 2016</t>
  </si>
  <si>
    <t>Variación 2016 - 2017</t>
  </si>
  <si>
    <t>Variación 2017 - 2018</t>
  </si>
  <si>
    <t>Variación 2018 - 2019</t>
  </si>
  <si>
    <t>Variación 2019 - 2020</t>
  </si>
  <si>
    <t>Análisis</t>
  </si>
  <si>
    <t>Constructora Jiménez en el año 2020 tuvo un incremento en ingresos del 79%, un aumento del EBITDA de  4% y su Margen EBITDA con decrecimiento del 40% con relación al año anterior. Lo cual puede explicarse porque ante un escenario de Pandemia tuvo que sacrificar márgen y buscar disminuir costos. En busca de esto analiza el precio de las materias primas y en la entrevista se logra evidenciar que en 2021 ya no es el concreto la materia prima que afecta el margen, es posiiblemente el acero. Adicional a ello la constructora tiene limitaciones para subir los precios por la regulación (del tope VIS indexado al aumento del salario mínimo) y los costos de los insumos se incrementan en mayor proporción.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</si>
</sst>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22222"/>
      <name val="Times New Roman"/>
      <family val="1"/>
    </font>
    <font>
      <sz val="12"/>
      <color rgb="FF222222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" fontId="0" fillId="0" borderId="0" xfId="0" applyNumberFormat="1"/>
    <xf numFmtId="4" fontId="5" fillId="0" borderId="0" xfId="0" applyNumberFormat="1" applyFont="1" applyAlignment="1">
      <alignment vertical="center" wrapText="1"/>
    </xf>
    <xf numFmtId="9" fontId="0" fillId="0" borderId="0" xfId="0" applyNumberFormat="1"/>
    <xf numFmtId="9" fontId="5" fillId="0" borderId="0" xfId="0" applyNumberFormat="1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9" fontId="5" fillId="0" borderId="3" xfId="0" applyNumberFormat="1" applyFont="1" applyBorder="1" applyAlignment="1">
      <alignment vertical="center" wrapText="1"/>
    </xf>
    <xf numFmtId="9" fontId="0" fillId="0" borderId="0" xfId="1" applyFont="1"/>
    <xf numFmtId="0" fontId="0" fillId="3" borderId="0" xfId="0" applyFill="1"/>
    <xf numFmtId="4" fontId="0" fillId="3" borderId="0" xfId="0" applyNumberFormat="1" applyFill="1"/>
    <xf numFmtId="9" fontId="0" fillId="3" borderId="0" xfId="1" applyFont="1" applyFill="1"/>
    <xf numFmtId="0" fontId="0" fillId="4" borderId="0" xfId="0" applyFill="1"/>
    <xf numFmtId="4" fontId="0" fillId="4" borderId="0" xfId="0" applyNumberFormat="1" applyFill="1"/>
    <xf numFmtId="9" fontId="0" fillId="4" borderId="0" xfId="1" applyFont="1" applyFill="1"/>
    <xf numFmtId="0" fontId="3" fillId="0" borderId="0" xfId="0" applyFont="1"/>
    <xf numFmtId="9" fontId="0" fillId="5" borderId="0" xfId="1" applyFont="1" applyFill="1"/>
    <xf numFmtId="9" fontId="5" fillId="5" borderId="3" xfId="0" applyNumberFormat="1" applyFont="1" applyFill="1" applyBorder="1" applyAlignment="1">
      <alignment vertical="center" wrapText="1"/>
    </xf>
    <xf numFmtId="10" fontId="5" fillId="0" borderId="0" xfId="0" applyNumberFormat="1" applyFont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9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9" fontId="5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topLeftCell="G1" zoomScale="70" zoomScaleNormal="70" workbookViewId="0">
      <selection activeCell="R20" sqref="R20"/>
    </sheetView>
  </sheetViews>
  <sheetFormatPr baseColWidth="10" defaultColWidth="19.85546875" defaultRowHeight="15" x14ac:dyDescent="0.25"/>
  <cols>
    <col min="1" max="1" width="30.7109375" bestFit="1" customWidth="1"/>
    <col min="2" max="2" width="19" bestFit="1" customWidth="1"/>
    <col min="3" max="3" width="25.42578125" customWidth="1"/>
    <col min="4" max="4" width="24.140625" bestFit="1" customWidth="1"/>
    <col min="5" max="5" width="9" customWidth="1"/>
    <col min="6" max="6" width="23.85546875" bestFit="1" customWidth="1"/>
    <col min="7" max="7" width="19" bestFit="1" customWidth="1"/>
    <col min="8" max="8" width="10.85546875" bestFit="1" customWidth="1"/>
    <col min="9" max="9" width="24.140625" bestFit="1" customWidth="1"/>
    <col min="11" max="11" width="25.42578125" bestFit="1" customWidth="1"/>
    <col min="16" max="16" width="19.7109375" bestFit="1" customWidth="1"/>
  </cols>
  <sheetData>
    <row r="1" spans="1:14" ht="15.75" thickBot="1" x14ac:dyDescent="0.3">
      <c r="A1" s="33">
        <v>2015</v>
      </c>
      <c r="B1" s="33"/>
      <c r="C1" s="33"/>
      <c r="D1" s="33"/>
      <c r="F1" s="33">
        <v>2020</v>
      </c>
      <c r="G1" s="33"/>
      <c r="H1" s="33"/>
      <c r="I1" s="33"/>
    </row>
    <row r="2" spans="1:14" ht="32.25" thickBot="1" x14ac:dyDescent="0.3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</row>
    <row r="3" spans="1:14" ht="15" customHeight="1" x14ac:dyDescent="0.25">
      <c r="A3" s="7" t="s">
        <v>4</v>
      </c>
      <c r="B3" s="8">
        <v>24136.91</v>
      </c>
      <c r="C3" s="8">
        <v>3435.43</v>
      </c>
      <c r="D3" s="19">
        <v>0.14000000000000001</v>
      </c>
      <c r="F3" s="7" t="s">
        <v>4</v>
      </c>
      <c r="G3" s="8">
        <v>40509.18</v>
      </c>
      <c r="H3" s="8">
        <v>7172.29</v>
      </c>
      <c r="I3" s="19">
        <v>0.18</v>
      </c>
    </row>
    <row r="4" spans="1:14" ht="15" customHeight="1" x14ac:dyDescent="0.25">
      <c r="A4" s="2" t="s">
        <v>5</v>
      </c>
      <c r="B4" s="4">
        <v>244544.59</v>
      </c>
      <c r="C4" s="4">
        <v>42724.19</v>
      </c>
      <c r="D4" s="6">
        <v>0.17</v>
      </c>
      <c r="F4" s="2" t="s">
        <v>5</v>
      </c>
      <c r="G4" s="4">
        <v>148232</v>
      </c>
      <c r="H4" s="4">
        <v>9787</v>
      </c>
      <c r="I4" s="6">
        <v>7.0000000000000007E-2</v>
      </c>
    </row>
    <row r="5" spans="1:14" ht="15" customHeight="1" x14ac:dyDescent="0.25">
      <c r="A5" s="2" t="s">
        <v>8</v>
      </c>
      <c r="B5" s="4">
        <v>14393.65</v>
      </c>
      <c r="C5" s="4">
        <v>1327.57</v>
      </c>
      <c r="D5" s="6">
        <v>0.09</v>
      </c>
      <c r="F5" s="2" t="s">
        <v>8</v>
      </c>
      <c r="G5" s="4">
        <v>16868</v>
      </c>
      <c r="H5" s="4">
        <v>1595</v>
      </c>
      <c r="I5" s="6">
        <v>0.09</v>
      </c>
    </row>
    <row r="6" spans="1:14" ht="15" customHeight="1" x14ac:dyDescent="0.25">
      <c r="A6" s="2" t="s">
        <v>9</v>
      </c>
      <c r="B6" s="4">
        <v>1256.96</v>
      </c>
      <c r="C6" s="2">
        <v>-145.66</v>
      </c>
      <c r="D6" s="6">
        <v>-0.12</v>
      </c>
      <c r="F6" s="2" t="s">
        <v>9</v>
      </c>
      <c r="G6" s="4">
        <v>52320</v>
      </c>
      <c r="H6" s="4">
        <v>9568</v>
      </c>
      <c r="I6" s="6">
        <v>0.18</v>
      </c>
    </row>
    <row r="8" spans="1:14" x14ac:dyDescent="0.25">
      <c r="A8" s="32" t="s">
        <v>19</v>
      </c>
      <c r="B8" s="32"/>
      <c r="C8" s="32"/>
      <c r="D8" s="32"/>
      <c r="F8" s="32" t="s">
        <v>18</v>
      </c>
      <c r="G8" s="32"/>
      <c r="H8" s="32"/>
      <c r="I8" s="32"/>
      <c r="K8" s="32" t="s">
        <v>17</v>
      </c>
      <c r="L8" s="32"/>
      <c r="M8" s="32"/>
      <c r="N8" s="32"/>
    </row>
    <row r="9" spans="1:14" x14ac:dyDescent="0.25">
      <c r="B9" s="17">
        <v>2015</v>
      </c>
      <c r="C9" s="17">
        <v>2020</v>
      </c>
      <c r="D9" t="s">
        <v>15</v>
      </c>
      <c r="G9" s="17">
        <v>2015</v>
      </c>
      <c r="H9" s="17">
        <v>2020</v>
      </c>
      <c r="I9" t="s">
        <v>15</v>
      </c>
      <c r="L9">
        <v>2015</v>
      </c>
      <c r="M9">
        <v>2020</v>
      </c>
      <c r="N9" t="s">
        <v>15</v>
      </c>
    </row>
    <row r="10" spans="1:14" x14ac:dyDescent="0.25">
      <c r="A10" t="str">
        <f>+A3</f>
        <v>Constructora Jiménez</v>
      </c>
      <c r="B10" s="3">
        <f>+B3</f>
        <v>24136.91</v>
      </c>
      <c r="C10" s="3">
        <f>+G3</f>
        <v>40509.18</v>
      </c>
      <c r="D10" s="18">
        <f t="shared" ref="D10:D13" si="0">+C10/B10-1</f>
        <v>0.67830844959027492</v>
      </c>
      <c r="F10" t="str">
        <f>+A3</f>
        <v>Constructora Jiménez</v>
      </c>
      <c r="G10" s="3">
        <f>+C3</f>
        <v>3435.43</v>
      </c>
      <c r="H10" s="3">
        <f>+H3</f>
        <v>7172.29</v>
      </c>
      <c r="I10" s="18">
        <f>+H10/G10-1</f>
        <v>1.0877415636470547</v>
      </c>
      <c r="K10" t="str">
        <f>+A3</f>
        <v>Constructora Jiménez</v>
      </c>
      <c r="L10" s="5">
        <f>+D3</f>
        <v>0.14000000000000001</v>
      </c>
      <c r="M10" s="5">
        <f>+I3</f>
        <v>0.18</v>
      </c>
      <c r="N10" s="18">
        <f t="shared" ref="N10:N12" si="1">+M10/L10-1</f>
        <v>0.28571428571428559</v>
      </c>
    </row>
    <row r="11" spans="1:14" x14ac:dyDescent="0.25">
      <c r="A11" t="str">
        <f t="shared" ref="A11:B11" si="2">+A4</f>
        <v>Prabyc Ingenieros SAS</v>
      </c>
      <c r="B11" s="3">
        <f t="shared" si="2"/>
        <v>244544.59</v>
      </c>
      <c r="C11" s="3">
        <f t="shared" ref="C11:C13" si="3">+G4</f>
        <v>148232</v>
      </c>
      <c r="D11" s="10">
        <f t="shared" si="0"/>
        <v>-0.39384469719816739</v>
      </c>
      <c r="F11" t="str">
        <f>+A4</f>
        <v>Prabyc Ingenieros SAS</v>
      </c>
      <c r="G11" s="3">
        <f>+C4</f>
        <v>42724.19</v>
      </c>
      <c r="H11" s="3">
        <f>+H4</f>
        <v>9787</v>
      </c>
      <c r="I11" s="10">
        <f t="shared" ref="I11:I12" si="4">+H11/G11-1</f>
        <v>-0.77092602574794278</v>
      </c>
      <c r="K11" t="str">
        <f>+A4</f>
        <v>Prabyc Ingenieros SAS</v>
      </c>
      <c r="L11" s="5">
        <f>+D4</f>
        <v>0.17</v>
      </c>
      <c r="M11" s="5">
        <f>+I4</f>
        <v>7.0000000000000007E-2</v>
      </c>
      <c r="N11" s="10">
        <f t="shared" si="1"/>
        <v>-0.58823529411764697</v>
      </c>
    </row>
    <row r="12" spans="1:14" x14ac:dyDescent="0.25">
      <c r="A12" t="str">
        <f t="shared" ref="A12:B12" si="5">+A5</f>
        <v>Lopeca S.A</v>
      </c>
      <c r="B12" s="3">
        <f t="shared" si="5"/>
        <v>14393.65</v>
      </c>
      <c r="C12" s="3">
        <f t="shared" si="3"/>
        <v>16868</v>
      </c>
      <c r="D12" s="10">
        <f t="shared" si="0"/>
        <v>0.17190566673498386</v>
      </c>
      <c r="F12" t="str">
        <f>+A5</f>
        <v>Lopeca S.A</v>
      </c>
      <c r="G12" s="3">
        <f>+C5</f>
        <v>1327.57</v>
      </c>
      <c r="H12" s="3">
        <f>+H5</f>
        <v>1595</v>
      </c>
      <c r="I12" s="10">
        <f t="shared" si="4"/>
        <v>0.2014432383979754</v>
      </c>
      <c r="K12" t="str">
        <f>+A5</f>
        <v>Lopeca S.A</v>
      </c>
      <c r="L12" s="5">
        <f>+D5</f>
        <v>0.09</v>
      </c>
      <c r="M12" s="5">
        <f>+I5</f>
        <v>0.09</v>
      </c>
      <c r="N12" s="10">
        <f t="shared" si="1"/>
        <v>0</v>
      </c>
    </row>
    <row r="13" spans="1:14" x14ac:dyDescent="0.25">
      <c r="A13" t="str">
        <f t="shared" ref="A13:B13" si="6">+A6</f>
        <v xml:space="preserve">Mipko Constructores S.A </v>
      </c>
      <c r="B13" s="3">
        <f t="shared" si="6"/>
        <v>1256.96</v>
      </c>
      <c r="C13" s="3">
        <f t="shared" si="3"/>
        <v>52320</v>
      </c>
      <c r="D13" s="10">
        <f t="shared" si="0"/>
        <v>40.62423625254582</v>
      </c>
      <c r="F13" t="str">
        <f>+A6</f>
        <v xml:space="preserve">Mipko Constructores S.A </v>
      </c>
      <c r="G13" s="3">
        <f>+C6</f>
        <v>-145.66</v>
      </c>
      <c r="H13" s="3">
        <f>+H6</f>
        <v>9568</v>
      </c>
      <c r="I13" s="10">
        <f>+H13/-G13-1</f>
        <v>64.687216806261162</v>
      </c>
      <c r="K13" t="str">
        <f>+A6</f>
        <v xml:space="preserve">Mipko Constructores S.A </v>
      </c>
      <c r="L13" s="5">
        <f>+D6</f>
        <v>-0.12</v>
      </c>
      <c r="M13" s="5">
        <f>+I6</f>
        <v>0.18</v>
      </c>
      <c r="N13" s="10">
        <f>+M13/-L13-1</f>
        <v>0.5</v>
      </c>
    </row>
    <row r="14" spans="1:14" x14ac:dyDescent="0.25">
      <c r="A14" s="11" t="s">
        <v>10</v>
      </c>
      <c r="B14" s="12">
        <f>SUM(B10:B13)</f>
        <v>284332.11000000004</v>
      </c>
      <c r="C14" s="12">
        <f>SUM(C10:C13)</f>
        <v>257929.18</v>
      </c>
      <c r="D14" s="13">
        <f>+C14/B14-1</f>
        <v>-9.2859473381321722E-2</v>
      </c>
      <c r="F14" s="14" t="s">
        <v>11</v>
      </c>
      <c r="G14" s="15">
        <f>SUM(G10:G13)</f>
        <v>47341.53</v>
      </c>
      <c r="H14" s="15">
        <f>SUM(H10:H13)</f>
        <v>28122.29</v>
      </c>
      <c r="I14" s="16">
        <f>+H14/G14-1</f>
        <v>-0.40596998026890974</v>
      </c>
      <c r="K14" s="11" t="s">
        <v>14</v>
      </c>
      <c r="L14" s="13">
        <f>+G14/B14</f>
        <v>0.16650082187340709</v>
      </c>
      <c r="M14" s="13">
        <f>+H14/C14</f>
        <v>0.10903105263235437</v>
      </c>
      <c r="N14" s="13">
        <f>+M14/L14-1</f>
        <v>-0.34516207544457522</v>
      </c>
    </row>
    <row r="18" spans="1:19" ht="15.75" thickBot="1" x14ac:dyDescent="0.3">
      <c r="A18">
        <v>2016</v>
      </c>
      <c r="F18">
        <v>2017</v>
      </c>
      <c r="K18">
        <v>2018</v>
      </c>
      <c r="P18">
        <v>2019</v>
      </c>
    </row>
    <row r="19" spans="1:19" ht="32.25" thickBot="1" x14ac:dyDescent="0.3">
      <c r="A19" s="1" t="s">
        <v>0</v>
      </c>
      <c r="B19" s="1" t="s">
        <v>1</v>
      </c>
      <c r="C19" s="1" t="s">
        <v>2</v>
      </c>
      <c r="D19" s="1" t="s">
        <v>3</v>
      </c>
      <c r="F19" s="1" t="s">
        <v>0</v>
      </c>
      <c r="G19" s="1" t="s">
        <v>1</v>
      </c>
      <c r="H19" s="1" t="s">
        <v>2</v>
      </c>
      <c r="I19" s="1" t="s">
        <v>3</v>
      </c>
      <c r="K19" s="1" t="s">
        <v>0</v>
      </c>
      <c r="L19" s="1" t="s">
        <v>1</v>
      </c>
      <c r="M19" s="1" t="s">
        <v>2</v>
      </c>
      <c r="N19" s="1" t="s">
        <v>3</v>
      </c>
      <c r="P19" s="21" t="s">
        <v>0</v>
      </c>
      <c r="Q19" s="21" t="s">
        <v>1</v>
      </c>
      <c r="R19" s="21" t="s">
        <v>2</v>
      </c>
      <c r="S19" s="21" t="s">
        <v>3</v>
      </c>
    </row>
    <row r="20" spans="1:19" ht="15" customHeight="1" x14ac:dyDescent="0.25">
      <c r="A20" s="7" t="s">
        <v>4</v>
      </c>
      <c r="B20" s="8">
        <v>23018.880000000001</v>
      </c>
      <c r="C20" s="8">
        <v>7855.63</v>
      </c>
      <c r="D20" s="9">
        <v>0.34</v>
      </c>
      <c r="F20" s="7" t="s">
        <v>4</v>
      </c>
      <c r="G20" s="8">
        <v>101570.85</v>
      </c>
      <c r="H20" s="8">
        <v>7457.42</v>
      </c>
      <c r="I20" s="9">
        <v>7.0000000000000007E-2</v>
      </c>
      <c r="K20" s="7" t="s">
        <v>4</v>
      </c>
      <c r="L20" s="8">
        <v>35283.480000000003</v>
      </c>
      <c r="M20" s="8">
        <v>3566.86</v>
      </c>
      <c r="N20" s="9">
        <v>0.1</v>
      </c>
      <c r="P20" s="22" t="s">
        <v>4</v>
      </c>
      <c r="Q20" s="23">
        <v>22645.88</v>
      </c>
      <c r="R20" s="23">
        <v>6863.72</v>
      </c>
      <c r="S20" s="24">
        <v>0.3</v>
      </c>
    </row>
    <row r="21" spans="1:19" ht="15" customHeight="1" x14ac:dyDescent="0.25">
      <c r="A21" s="2" t="s">
        <v>5</v>
      </c>
      <c r="B21" s="4">
        <v>465808.54</v>
      </c>
      <c r="C21" s="4">
        <v>54944.01</v>
      </c>
      <c r="D21" s="6">
        <v>0.12</v>
      </c>
      <c r="F21" s="2" t="s">
        <v>5</v>
      </c>
      <c r="G21" s="4">
        <v>210459.1</v>
      </c>
      <c r="H21" s="4">
        <v>11159.15</v>
      </c>
      <c r="I21" s="6">
        <v>0.05</v>
      </c>
      <c r="K21" s="2" t="s">
        <v>5</v>
      </c>
      <c r="L21" s="4">
        <v>230222.19</v>
      </c>
      <c r="M21" s="4">
        <v>11382.99</v>
      </c>
      <c r="N21" s="6">
        <v>0.05</v>
      </c>
      <c r="P21" s="25" t="s">
        <v>5</v>
      </c>
      <c r="Q21" s="26">
        <v>139825.31</v>
      </c>
      <c r="R21" s="26">
        <v>12195.87</v>
      </c>
      <c r="S21" s="27">
        <v>0.09</v>
      </c>
    </row>
    <row r="22" spans="1:19" ht="15" customHeight="1" x14ac:dyDescent="0.25">
      <c r="A22" s="2" t="s">
        <v>8</v>
      </c>
      <c r="B22" s="4">
        <v>17252.009999999998</v>
      </c>
      <c r="C22" s="4">
        <v>1712.44</v>
      </c>
      <c r="D22" s="6">
        <v>0.1</v>
      </c>
      <c r="F22" s="2" t="s">
        <v>8</v>
      </c>
      <c r="G22" s="4">
        <v>10867.81</v>
      </c>
      <c r="H22" s="4">
        <v>1260.3599999999999</v>
      </c>
      <c r="I22" s="6">
        <v>0.12</v>
      </c>
      <c r="K22" s="2" t="s">
        <v>8</v>
      </c>
      <c r="L22" s="4">
        <v>19426.009999999998</v>
      </c>
      <c r="M22" s="4">
        <v>1577.6</v>
      </c>
      <c r="N22" s="6">
        <v>0.08</v>
      </c>
      <c r="P22" s="25" t="s">
        <v>8</v>
      </c>
      <c r="Q22" s="26">
        <v>31836.94</v>
      </c>
      <c r="R22" s="26">
        <v>2717.89</v>
      </c>
      <c r="S22" s="27">
        <v>0.09</v>
      </c>
    </row>
    <row r="23" spans="1:19" ht="15" customHeight="1" x14ac:dyDescent="0.25">
      <c r="A23" s="2" t="s">
        <v>9</v>
      </c>
      <c r="B23" s="4">
        <v>9216.5499999999993</v>
      </c>
      <c r="C23" s="4">
        <v>2817.52</v>
      </c>
      <c r="D23" s="6">
        <v>0.31</v>
      </c>
      <c r="F23" s="2" t="s">
        <v>9</v>
      </c>
      <c r="G23" s="4">
        <v>20844.89</v>
      </c>
      <c r="H23" s="4">
        <v>6534.02</v>
      </c>
      <c r="I23" s="6">
        <v>0.31</v>
      </c>
      <c r="K23" s="2" t="s">
        <v>9</v>
      </c>
      <c r="L23" s="4">
        <v>10558.22</v>
      </c>
      <c r="M23" s="4">
        <v>5068.07</v>
      </c>
      <c r="N23" s="6">
        <v>0.48</v>
      </c>
      <c r="P23" s="25" t="s">
        <v>9</v>
      </c>
      <c r="Q23" s="26">
        <v>28608.71</v>
      </c>
      <c r="R23" s="26">
        <v>4247.18</v>
      </c>
      <c r="S23" s="27">
        <v>0.15</v>
      </c>
    </row>
    <row r="24" spans="1:19" ht="31.5" x14ac:dyDescent="0.25">
      <c r="F24" s="2"/>
      <c r="G24" s="4"/>
      <c r="H24" s="4"/>
      <c r="I24" s="6"/>
      <c r="K24" s="2" t="s">
        <v>6</v>
      </c>
      <c r="L24" s="2">
        <v>7689.65</v>
      </c>
      <c r="M24" s="2">
        <v>7.2450000000000001</v>
      </c>
      <c r="N24" s="20">
        <v>8.9999999999999998E-4</v>
      </c>
      <c r="P24" s="25" t="s">
        <v>6</v>
      </c>
      <c r="Q24" s="25">
        <v>1634</v>
      </c>
      <c r="R24" s="25" t="s">
        <v>7</v>
      </c>
      <c r="S24" s="25" t="s">
        <v>7</v>
      </c>
    </row>
    <row r="25" spans="1:19" ht="15" customHeight="1" x14ac:dyDescent="0.25">
      <c r="P25" s="25"/>
      <c r="Q25" s="26"/>
      <c r="R25" s="26"/>
      <c r="S25" s="27"/>
    </row>
    <row r="26" spans="1:19" ht="16.5" customHeight="1" x14ac:dyDescent="0.25"/>
    <row r="27" spans="1:19" ht="15" customHeight="1" x14ac:dyDescent="0.25">
      <c r="P27" s="25"/>
      <c r="Q27" s="25"/>
      <c r="R27" s="25"/>
      <c r="S27" s="25"/>
    </row>
    <row r="28" spans="1:19" ht="15" customHeight="1" x14ac:dyDescent="0.25"/>
    <row r="29" spans="1:19" ht="15" customHeight="1" x14ac:dyDescent="0.25">
      <c r="P29" s="25"/>
      <c r="Q29" s="26"/>
      <c r="R29" s="26"/>
      <c r="S29" s="27"/>
    </row>
    <row r="30" spans="1:19" ht="15" customHeight="1" x14ac:dyDescent="0.25">
      <c r="P30" s="25"/>
      <c r="Q30" s="26"/>
      <c r="R30" s="26"/>
      <c r="S30" s="27"/>
    </row>
    <row r="31" spans="1:19" ht="15" customHeight="1" x14ac:dyDescent="0.25"/>
    <row r="32" spans="1:19" ht="15" customHeight="1" x14ac:dyDescent="0.25">
      <c r="P32" s="25"/>
      <c r="Q32" s="26"/>
      <c r="R32" s="26"/>
      <c r="S32" s="27"/>
    </row>
    <row r="33" spans="16:19" ht="15.75" customHeight="1" thickBot="1" x14ac:dyDescent="0.3">
      <c r="P33" s="28"/>
      <c r="Q33" s="29"/>
      <c r="R33" s="29"/>
      <c r="S33" s="30"/>
    </row>
  </sheetData>
  <mergeCells count="5">
    <mergeCell ref="K8:N8"/>
    <mergeCell ref="A1:D1"/>
    <mergeCell ref="F1:I1"/>
    <mergeCell ref="A8:D8"/>
    <mergeCell ref="F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16" workbookViewId="0">
      <selection activeCell="G23" sqref="G23"/>
    </sheetView>
  </sheetViews>
  <sheetFormatPr baseColWidth="10" defaultRowHeight="15" x14ac:dyDescent="0.25"/>
  <cols>
    <col min="1" max="1" width="25.28515625" bestFit="1" customWidth="1"/>
    <col min="8" max="8" width="24.140625" bestFit="1" customWidth="1"/>
  </cols>
  <sheetData>
    <row r="1" spans="1:8" x14ac:dyDescent="0.25">
      <c r="A1" s="32" t="s">
        <v>19</v>
      </c>
      <c r="B1" s="32"/>
      <c r="C1" s="32"/>
      <c r="D1" s="32"/>
      <c r="E1" s="32"/>
      <c r="F1" s="32"/>
      <c r="G1" s="32"/>
      <c r="H1" s="32"/>
    </row>
    <row r="2" spans="1:8" x14ac:dyDescent="0.25">
      <c r="B2" s="17">
        <v>2015</v>
      </c>
      <c r="C2" s="17">
        <v>2016</v>
      </c>
      <c r="D2" s="17">
        <v>2017</v>
      </c>
      <c r="E2" s="17">
        <v>2018</v>
      </c>
      <c r="F2" s="17">
        <v>2019</v>
      </c>
      <c r="G2" s="17">
        <v>2020</v>
      </c>
      <c r="H2" t="s">
        <v>15</v>
      </c>
    </row>
    <row r="3" spans="1:8" x14ac:dyDescent="0.25">
      <c r="A3" t="str">
        <f>+datos!A3</f>
        <v>Constructora Jiménez</v>
      </c>
      <c r="B3" s="3">
        <f>+datos!B3</f>
        <v>24136.91</v>
      </c>
      <c r="C3" s="3">
        <f>+datos!B20</f>
        <v>23018.880000000001</v>
      </c>
      <c r="D3" s="3">
        <f>+datos!G20</f>
        <v>101570.85</v>
      </c>
      <c r="E3" s="3">
        <f>+datos!L20</f>
        <v>35283.480000000003</v>
      </c>
      <c r="F3" s="3">
        <f>+datos!Q20</f>
        <v>22645.88</v>
      </c>
      <c r="G3" s="3">
        <f>+datos!G3</f>
        <v>40509.18</v>
      </c>
      <c r="H3" s="18">
        <f t="shared" ref="H3:H6" si="0">+G3/B3-1</f>
        <v>0.67830844959027492</v>
      </c>
    </row>
    <row r="4" spans="1:8" x14ac:dyDescent="0.25">
      <c r="A4" t="str">
        <f>+datos!A4</f>
        <v>Prabyc Ingenieros SAS</v>
      </c>
      <c r="B4" s="3">
        <f>+datos!B4</f>
        <v>244544.59</v>
      </c>
      <c r="C4" s="3">
        <f>+datos!B21</f>
        <v>465808.54</v>
      </c>
      <c r="D4" s="3">
        <f>+datos!G21</f>
        <v>210459.1</v>
      </c>
      <c r="E4" s="3">
        <f>+datos!L21</f>
        <v>230222.19</v>
      </c>
      <c r="F4" s="3">
        <f>+datos!Q21</f>
        <v>139825.31</v>
      </c>
      <c r="G4" s="3">
        <f>+datos!G4</f>
        <v>148232</v>
      </c>
      <c r="H4" s="10">
        <f t="shared" si="0"/>
        <v>-0.39384469719816739</v>
      </c>
    </row>
    <row r="5" spans="1:8" x14ac:dyDescent="0.25">
      <c r="A5" t="str">
        <f>+datos!A5</f>
        <v>Lopeca S.A</v>
      </c>
      <c r="B5" s="3">
        <f>+datos!B5</f>
        <v>14393.65</v>
      </c>
      <c r="C5" s="3">
        <f>+datos!B22</f>
        <v>17252.009999999998</v>
      </c>
      <c r="D5" s="3">
        <f>+datos!G22</f>
        <v>10867.81</v>
      </c>
      <c r="E5" s="3">
        <f>+datos!L22</f>
        <v>19426.009999999998</v>
      </c>
      <c r="F5" s="3">
        <f>+datos!Q22</f>
        <v>31836.94</v>
      </c>
      <c r="G5" s="3">
        <f>+datos!G5</f>
        <v>16868</v>
      </c>
      <c r="H5" s="10">
        <f t="shared" si="0"/>
        <v>0.17190566673498386</v>
      </c>
    </row>
    <row r="6" spans="1:8" x14ac:dyDescent="0.25">
      <c r="A6" t="str">
        <f>+datos!A6</f>
        <v xml:space="preserve">Mipko Constructores S.A </v>
      </c>
      <c r="B6" s="3">
        <f>+datos!B6</f>
        <v>1256.96</v>
      </c>
      <c r="C6" s="3">
        <f>+datos!B23</f>
        <v>9216.5499999999993</v>
      </c>
      <c r="D6" s="3">
        <f>+datos!G23</f>
        <v>20844.89</v>
      </c>
      <c r="E6" s="3">
        <f>+datos!L23</f>
        <v>10558.22</v>
      </c>
      <c r="F6" s="3">
        <f>+datos!Q23</f>
        <v>28608.71</v>
      </c>
      <c r="G6" s="3">
        <f>+datos!G6</f>
        <v>52320</v>
      </c>
      <c r="H6" s="10">
        <f t="shared" si="0"/>
        <v>40.62423625254582</v>
      </c>
    </row>
    <row r="7" spans="1:8" x14ac:dyDescent="0.25">
      <c r="A7" s="11" t="s">
        <v>10</v>
      </c>
      <c r="B7" s="12">
        <f>SUM(B3:B6)</f>
        <v>284332.11000000004</v>
      </c>
      <c r="C7" s="12">
        <f t="shared" ref="C7:F7" si="1">SUM(C3:C6)</f>
        <v>515295.98</v>
      </c>
      <c r="D7" s="12">
        <f t="shared" si="1"/>
        <v>343742.65</v>
      </c>
      <c r="E7" s="12">
        <f t="shared" si="1"/>
        <v>295489.89999999997</v>
      </c>
      <c r="F7" s="12">
        <f t="shared" si="1"/>
        <v>222916.84</v>
      </c>
      <c r="G7" s="12">
        <f>SUM(G3:G6)</f>
        <v>257929.18</v>
      </c>
      <c r="H7" s="13">
        <f>+G7/B7-1</f>
        <v>-9.2859473381321722E-2</v>
      </c>
    </row>
    <row r="8" spans="1:8" ht="30" x14ac:dyDescent="0.25">
      <c r="C8" s="31" t="s">
        <v>20</v>
      </c>
      <c r="D8" s="31" t="s">
        <v>21</v>
      </c>
      <c r="E8" s="31" t="s">
        <v>22</v>
      </c>
      <c r="F8" s="31" t="s">
        <v>23</v>
      </c>
      <c r="G8" s="31" t="s">
        <v>24</v>
      </c>
    </row>
    <row r="9" spans="1:8" x14ac:dyDescent="0.25">
      <c r="A9" t="str">
        <f>+A3</f>
        <v>Constructora Jiménez</v>
      </c>
      <c r="C9" s="10">
        <f>+C3/B3-1</f>
        <v>-4.6320345064881918E-2</v>
      </c>
      <c r="D9" s="10">
        <f>+D3/C3-1</f>
        <v>3.4125018245892065</v>
      </c>
      <c r="E9" s="10">
        <f>+E3/D3-1</f>
        <v>-0.65262198750921152</v>
      </c>
      <c r="F9" s="10">
        <f>+F3/E3-1</f>
        <v>-0.35817328676196347</v>
      </c>
      <c r="G9" s="10">
        <f>+G3/F3-1</f>
        <v>0.78881015001404231</v>
      </c>
    </row>
    <row r="10" spans="1:8" x14ac:dyDescent="0.25">
      <c r="A10" t="str">
        <f>+A4</f>
        <v>Prabyc Ingenieros SAS</v>
      </c>
      <c r="C10" s="10">
        <f t="shared" ref="C10:G10" si="2">+C4/B4-1</f>
        <v>0.90480002031531348</v>
      </c>
      <c r="D10" s="10">
        <f t="shared" si="2"/>
        <v>-0.54818539823250123</v>
      </c>
      <c r="E10" s="10">
        <f t="shared" si="2"/>
        <v>9.390465890997346E-2</v>
      </c>
      <c r="F10" s="10">
        <f t="shared" si="2"/>
        <v>-0.39265059549646364</v>
      </c>
      <c r="G10" s="10">
        <f t="shared" si="2"/>
        <v>6.012280609283116E-2</v>
      </c>
    </row>
    <row r="11" spans="1:8" x14ac:dyDescent="0.25">
      <c r="A11" t="str">
        <f>+A5</f>
        <v>Lopeca S.A</v>
      </c>
      <c r="C11" s="10">
        <f t="shared" ref="C11:G11" si="3">+C5/B5-1</f>
        <v>0.19858479259951434</v>
      </c>
      <c r="D11" s="10">
        <f t="shared" si="3"/>
        <v>-0.37005543122221696</v>
      </c>
      <c r="E11" s="10">
        <f t="shared" si="3"/>
        <v>0.78748156252271606</v>
      </c>
      <c r="F11" s="10">
        <f t="shared" si="3"/>
        <v>0.63888209673525354</v>
      </c>
      <c r="G11" s="10">
        <f t="shared" si="3"/>
        <v>-0.47017521156241771</v>
      </c>
    </row>
    <row r="12" spans="1:8" x14ac:dyDescent="0.25">
      <c r="A12" t="str">
        <f>+A6</f>
        <v xml:space="preserve">Mipko Constructores S.A </v>
      </c>
      <c r="C12" s="10">
        <f t="shared" ref="C12:G12" si="4">+C6/B6-1</f>
        <v>6.3324131237270871</v>
      </c>
      <c r="D12" s="10">
        <f t="shared" si="4"/>
        <v>1.2616803467674997</v>
      </c>
      <c r="E12" s="10">
        <f t="shared" si="4"/>
        <v>-0.49348641321686038</v>
      </c>
      <c r="F12" s="10">
        <f t="shared" si="4"/>
        <v>1.7096148782654654</v>
      </c>
      <c r="G12" s="10">
        <f t="shared" si="4"/>
        <v>0.82881367247946525</v>
      </c>
    </row>
    <row r="15" spans="1:8" x14ac:dyDescent="0.25">
      <c r="A15" s="32" t="s">
        <v>18</v>
      </c>
      <c r="B15" s="32"/>
      <c r="C15" s="32"/>
      <c r="D15" s="32"/>
    </row>
    <row r="16" spans="1:8" x14ac:dyDescent="0.25">
      <c r="B16" s="17">
        <v>2015</v>
      </c>
      <c r="C16" s="17">
        <v>2016</v>
      </c>
      <c r="D16" s="17">
        <v>2017</v>
      </c>
      <c r="E16" s="17">
        <v>2018</v>
      </c>
      <c r="F16" s="17">
        <v>2019</v>
      </c>
      <c r="G16" s="17">
        <v>2020</v>
      </c>
      <c r="H16" t="s">
        <v>15</v>
      </c>
    </row>
    <row r="17" spans="1:8" x14ac:dyDescent="0.25">
      <c r="A17" t="str">
        <f>+datos!A3</f>
        <v>Constructora Jiménez</v>
      </c>
      <c r="B17" s="3">
        <f>+datos!C3</f>
        <v>3435.43</v>
      </c>
      <c r="C17" s="3">
        <f>+datos!C20</f>
        <v>7855.63</v>
      </c>
      <c r="D17" s="3">
        <f>+datos!H20</f>
        <v>7457.42</v>
      </c>
      <c r="E17" s="3">
        <f>+datos!M20</f>
        <v>3566.86</v>
      </c>
      <c r="F17" s="3">
        <f>+datos!R20</f>
        <v>6863.72</v>
      </c>
      <c r="G17" s="3">
        <f>+datos!H3</f>
        <v>7172.29</v>
      </c>
      <c r="H17" s="18">
        <f>+G17/B17-1</f>
        <v>1.0877415636470547</v>
      </c>
    </row>
    <row r="18" spans="1:8" x14ac:dyDescent="0.25">
      <c r="A18" t="str">
        <f>+datos!A4</f>
        <v>Prabyc Ingenieros SAS</v>
      </c>
      <c r="B18" s="3">
        <f>+datos!C4</f>
        <v>42724.19</v>
      </c>
      <c r="C18" s="3">
        <f>+datos!C21</f>
        <v>54944.01</v>
      </c>
      <c r="D18" s="3">
        <f>+datos!H21</f>
        <v>11159.15</v>
      </c>
      <c r="E18" s="3">
        <f>+datos!M21</f>
        <v>11382.99</v>
      </c>
      <c r="F18" s="3">
        <f>+datos!R21</f>
        <v>12195.87</v>
      </c>
      <c r="G18" s="3">
        <f>+datos!H4</f>
        <v>9787</v>
      </c>
      <c r="H18" s="10">
        <f>+G18/B18-1</f>
        <v>-0.77092602574794278</v>
      </c>
    </row>
    <row r="19" spans="1:8" x14ac:dyDescent="0.25">
      <c r="A19" t="str">
        <f>+datos!A5</f>
        <v>Lopeca S.A</v>
      </c>
      <c r="B19" s="3">
        <f>+datos!C5</f>
        <v>1327.57</v>
      </c>
      <c r="C19" s="3">
        <f>+datos!C22</f>
        <v>1712.44</v>
      </c>
      <c r="D19" s="3">
        <f>+datos!H22</f>
        <v>1260.3599999999999</v>
      </c>
      <c r="E19" s="3">
        <f>+datos!M22</f>
        <v>1577.6</v>
      </c>
      <c r="F19" s="3">
        <f>+datos!R22</f>
        <v>2717.89</v>
      </c>
      <c r="G19" s="3">
        <f>+datos!H5</f>
        <v>1595</v>
      </c>
      <c r="H19" s="10">
        <f>+G19/B19-1</f>
        <v>0.2014432383979754</v>
      </c>
    </row>
    <row r="20" spans="1:8" x14ac:dyDescent="0.25">
      <c r="A20" t="str">
        <f>+datos!A6</f>
        <v xml:space="preserve">Mipko Constructores S.A </v>
      </c>
      <c r="B20" s="3">
        <f>+datos!C6</f>
        <v>-145.66</v>
      </c>
      <c r="C20" s="3">
        <f>+datos!C23</f>
        <v>2817.52</v>
      </c>
      <c r="D20" s="3">
        <f>+datos!H23</f>
        <v>6534.02</v>
      </c>
      <c r="E20" s="3">
        <f>+datos!M23</f>
        <v>5068.07</v>
      </c>
      <c r="F20" s="3">
        <f>+datos!R23</f>
        <v>4247.18</v>
      </c>
      <c r="G20" s="3">
        <f>+datos!H6</f>
        <v>9568</v>
      </c>
      <c r="H20" s="10">
        <f>+G20/-B20-1</f>
        <v>64.687216806261162</v>
      </c>
    </row>
    <row r="21" spans="1:8" x14ac:dyDescent="0.25">
      <c r="A21" s="14" t="s">
        <v>11</v>
      </c>
      <c r="B21" s="15">
        <f>SUM(B17:B20)</f>
        <v>47341.53</v>
      </c>
      <c r="C21" s="15">
        <f t="shared" ref="C21:F21" si="5">SUM(C17:C20)</f>
        <v>67329.600000000006</v>
      </c>
      <c r="D21" s="15">
        <f t="shared" si="5"/>
        <v>26410.95</v>
      </c>
      <c r="E21" s="15">
        <f t="shared" si="5"/>
        <v>21595.52</v>
      </c>
      <c r="F21" s="15">
        <f t="shared" si="5"/>
        <v>26024.66</v>
      </c>
      <c r="G21" s="15">
        <f>SUM(G17:G20)</f>
        <v>28122.29</v>
      </c>
      <c r="H21" s="16">
        <f>+G21/B21-1</f>
        <v>-0.40596998026890974</v>
      </c>
    </row>
    <row r="22" spans="1:8" ht="30" x14ac:dyDescent="0.25">
      <c r="C22" s="31" t="s">
        <v>20</v>
      </c>
      <c r="D22" s="31" t="s">
        <v>21</v>
      </c>
      <c r="E22" s="31" t="s">
        <v>22</v>
      </c>
      <c r="F22" s="31" t="s">
        <v>23</v>
      </c>
      <c r="G22" s="31" t="s">
        <v>24</v>
      </c>
    </row>
    <row r="23" spans="1:8" x14ac:dyDescent="0.25">
      <c r="A23" t="str">
        <f>+A17</f>
        <v>Constructora Jiménez</v>
      </c>
      <c r="C23" s="10">
        <f>+C17/B17-1</f>
        <v>1.2866511615722049</v>
      </c>
      <c r="D23" s="10">
        <f>+D17/C17-1</f>
        <v>-5.0691033055273782E-2</v>
      </c>
      <c r="E23" s="10">
        <f>+E17/D17-1</f>
        <v>-0.52170321639387351</v>
      </c>
      <c r="F23" s="10">
        <f>+F17/E17-1</f>
        <v>0.92430316861329009</v>
      </c>
      <c r="G23" s="10">
        <f>+G17/F17-1</f>
        <v>4.4956670726661319E-2</v>
      </c>
    </row>
    <row r="24" spans="1:8" x14ac:dyDescent="0.25">
      <c r="A24" t="str">
        <f>+A18</f>
        <v>Prabyc Ingenieros SAS</v>
      </c>
      <c r="C24" s="10">
        <f>+C18/B18-1</f>
        <v>0.28601642301469021</v>
      </c>
      <c r="D24" s="10">
        <f t="shared" ref="D24:G24" si="6">+D18/C18-1</f>
        <v>-0.79689960743673427</v>
      </c>
      <c r="E24" s="10">
        <f t="shared" si="6"/>
        <v>2.005887545198326E-2</v>
      </c>
      <c r="F24" s="10">
        <f t="shared" si="6"/>
        <v>7.141181710605049E-2</v>
      </c>
      <c r="G24" s="10">
        <f t="shared" si="6"/>
        <v>-0.19751522441613434</v>
      </c>
    </row>
    <row r="25" spans="1:8" x14ac:dyDescent="0.25">
      <c r="A25" t="str">
        <f>+A19</f>
        <v>Lopeca S.A</v>
      </c>
      <c r="C25" s="10">
        <f>+C19/B19-1</f>
        <v>0.2899056170296106</v>
      </c>
      <c r="D25" s="10">
        <f t="shared" ref="D25:G25" si="7">+D19/C19-1</f>
        <v>-0.26399757071780627</v>
      </c>
      <c r="E25" s="10">
        <f t="shared" si="7"/>
        <v>0.25170586181725851</v>
      </c>
      <c r="F25" s="10">
        <f t="shared" si="7"/>
        <v>0.72280045638945234</v>
      </c>
      <c r="G25" s="10">
        <f t="shared" si="7"/>
        <v>-0.41314769913425486</v>
      </c>
    </row>
    <row r="26" spans="1:8" x14ac:dyDescent="0.25">
      <c r="A26" t="str">
        <f>+A20</f>
        <v xml:space="preserve">Mipko Constructores S.A </v>
      </c>
      <c r="C26" s="10">
        <f>+C20/-B20-1</f>
        <v>18.343127831937387</v>
      </c>
      <c r="D26" s="10">
        <f t="shared" ref="D26:G26" si="8">+D20/C20-1</f>
        <v>1.3190678327039382</v>
      </c>
      <c r="E26" s="10">
        <f t="shared" si="8"/>
        <v>-0.22435652171251397</v>
      </c>
      <c r="F26" s="10">
        <f t="shared" si="8"/>
        <v>-0.16197290092678263</v>
      </c>
      <c r="G26" s="10">
        <f t="shared" si="8"/>
        <v>1.2527889093469078</v>
      </c>
    </row>
    <row r="29" spans="1:8" x14ac:dyDescent="0.25">
      <c r="A29" s="32" t="s">
        <v>17</v>
      </c>
      <c r="B29" s="32"/>
      <c r="C29" s="32"/>
      <c r="D29" s="32"/>
    </row>
    <row r="30" spans="1:8" x14ac:dyDescent="0.25">
      <c r="B30">
        <v>2015</v>
      </c>
      <c r="C30">
        <v>2016</v>
      </c>
      <c r="D30">
        <v>2017</v>
      </c>
      <c r="E30">
        <v>2018</v>
      </c>
      <c r="F30">
        <v>2019</v>
      </c>
      <c r="G30">
        <v>2020</v>
      </c>
      <c r="H30" t="s">
        <v>15</v>
      </c>
    </row>
    <row r="31" spans="1:8" x14ac:dyDescent="0.25">
      <c r="A31" t="str">
        <f>+datos!A3</f>
        <v>Constructora Jiménez</v>
      </c>
      <c r="B31" s="5">
        <f>+datos!D3</f>
        <v>0.14000000000000001</v>
      </c>
      <c r="C31" s="5">
        <f>+datos!D20</f>
        <v>0.34</v>
      </c>
      <c r="D31" s="5">
        <f>+datos!I20</f>
        <v>7.0000000000000007E-2</v>
      </c>
      <c r="E31" s="5">
        <f>+datos!N20</f>
        <v>0.1</v>
      </c>
      <c r="F31" s="5">
        <f>+datos!S20</f>
        <v>0.3</v>
      </c>
      <c r="G31" s="5">
        <f>+datos!I3</f>
        <v>0.18</v>
      </c>
      <c r="H31" s="18">
        <f>+G31/B31-1</f>
        <v>0.28571428571428559</v>
      </c>
    </row>
    <row r="32" spans="1:8" x14ac:dyDescent="0.25">
      <c r="A32" t="str">
        <f>+datos!A4</f>
        <v>Prabyc Ingenieros SAS</v>
      </c>
      <c r="B32" s="5">
        <f>+datos!D4</f>
        <v>0.17</v>
      </c>
      <c r="C32" s="5">
        <f>+datos!D21</f>
        <v>0.12</v>
      </c>
      <c r="D32" s="5">
        <f>+datos!I21</f>
        <v>0.05</v>
      </c>
      <c r="E32" s="5">
        <f>+datos!N21</f>
        <v>0.05</v>
      </c>
      <c r="F32" s="5">
        <f>+datos!S21</f>
        <v>0.09</v>
      </c>
      <c r="G32" s="5">
        <f>+datos!I4</f>
        <v>7.0000000000000007E-2</v>
      </c>
      <c r="H32" s="18">
        <f>+G32/B32-1</f>
        <v>-0.58823529411764697</v>
      </c>
    </row>
    <row r="33" spans="1:8" x14ac:dyDescent="0.25">
      <c r="A33" t="str">
        <f>+datos!A5</f>
        <v>Lopeca S.A</v>
      </c>
      <c r="B33" s="5">
        <f>+datos!D5</f>
        <v>0.09</v>
      </c>
      <c r="C33" s="5">
        <f>+datos!D22</f>
        <v>0.1</v>
      </c>
      <c r="D33" s="5">
        <f>+datos!I22</f>
        <v>0.12</v>
      </c>
      <c r="E33" s="5">
        <f>+datos!N22</f>
        <v>0.08</v>
      </c>
      <c r="F33" s="5">
        <f>+datos!S22</f>
        <v>0.09</v>
      </c>
      <c r="G33" s="5">
        <f>+datos!I5</f>
        <v>0.09</v>
      </c>
      <c r="H33" s="18">
        <f>+G33/B33-1</f>
        <v>0</v>
      </c>
    </row>
    <row r="34" spans="1:8" x14ac:dyDescent="0.25">
      <c r="A34" t="str">
        <f>+datos!A6</f>
        <v xml:space="preserve">Mipko Constructores S.A </v>
      </c>
      <c r="B34" s="5">
        <f>+datos!D6</f>
        <v>-0.12</v>
      </c>
      <c r="C34" s="5">
        <f>+datos!D23</f>
        <v>0.31</v>
      </c>
      <c r="D34" s="5">
        <f>+datos!I23</f>
        <v>0.31</v>
      </c>
      <c r="E34" s="5">
        <f>+datos!N23</f>
        <v>0.48</v>
      </c>
      <c r="F34" s="5">
        <f>+datos!S23</f>
        <v>0.15</v>
      </c>
      <c r="G34" s="5">
        <f>+datos!I6</f>
        <v>0.18</v>
      </c>
      <c r="H34" s="18">
        <f>+G34/B34-1</f>
        <v>-2.5</v>
      </c>
    </row>
    <row r="35" spans="1:8" ht="30" x14ac:dyDescent="0.25">
      <c r="C35" s="31" t="s">
        <v>20</v>
      </c>
      <c r="D35" s="31" t="s">
        <v>21</v>
      </c>
      <c r="E35" s="31" t="s">
        <v>22</v>
      </c>
      <c r="F35" s="31" t="s">
        <v>23</v>
      </c>
      <c r="G35" s="31" t="s">
        <v>24</v>
      </c>
    </row>
    <row r="36" spans="1:8" x14ac:dyDescent="0.25">
      <c r="A36" t="str">
        <f>+A31</f>
        <v>Constructora Jiménez</v>
      </c>
      <c r="C36" s="10">
        <f>+C31/B31-1</f>
        <v>1.4285714285714284</v>
      </c>
      <c r="D36" s="10">
        <f>+D31/C31-1</f>
        <v>-0.79411764705882348</v>
      </c>
      <c r="E36" s="10">
        <f>+E31/D31-1</f>
        <v>0.4285714285714286</v>
      </c>
      <c r="F36" s="10">
        <f>+F31/E31-1</f>
        <v>1.9999999999999996</v>
      </c>
      <c r="G36" s="10">
        <f>+G31/F31-1</f>
        <v>-0.4</v>
      </c>
    </row>
    <row r="37" spans="1:8" x14ac:dyDescent="0.25">
      <c r="A37" t="str">
        <f>+A32</f>
        <v>Prabyc Ingenieros SAS</v>
      </c>
      <c r="C37" s="10">
        <f>+C32/B32-1</f>
        <v>-0.29411764705882359</v>
      </c>
      <c r="D37" s="10">
        <f t="shared" ref="D37:G37" si="9">+D32/C32-1</f>
        <v>-0.58333333333333326</v>
      </c>
      <c r="E37" s="10">
        <f t="shared" si="9"/>
        <v>0</v>
      </c>
      <c r="F37" s="10">
        <f t="shared" si="9"/>
        <v>0.79999999999999982</v>
      </c>
      <c r="G37" s="10">
        <f t="shared" si="9"/>
        <v>-0.2222222222222221</v>
      </c>
    </row>
    <row r="38" spans="1:8" x14ac:dyDescent="0.25">
      <c r="A38" t="str">
        <f>+A33</f>
        <v>Lopeca S.A</v>
      </c>
      <c r="C38" s="10">
        <f>+C33/-B33-1</f>
        <v>-2.1111111111111112</v>
      </c>
      <c r="D38" s="10">
        <f t="shared" ref="D38:G39" si="10">+D33/C33-1</f>
        <v>0.19999999999999996</v>
      </c>
      <c r="E38" s="10">
        <f t="shared" si="10"/>
        <v>-0.33333333333333326</v>
      </c>
      <c r="F38" s="10">
        <f t="shared" si="10"/>
        <v>0.125</v>
      </c>
      <c r="G38" s="10">
        <f t="shared" si="10"/>
        <v>0</v>
      </c>
    </row>
    <row r="39" spans="1:8" x14ac:dyDescent="0.25">
      <c r="A39" t="str">
        <f>+A34</f>
        <v xml:space="preserve">Mipko Constructores S.A </v>
      </c>
      <c r="C39" s="10">
        <f>+C34/-B34-1</f>
        <v>1.5833333333333335</v>
      </c>
      <c r="D39" s="10">
        <f t="shared" si="10"/>
        <v>0</v>
      </c>
      <c r="E39" s="10">
        <f t="shared" si="10"/>
        <v>0.54838709677419351</v>
      </c>
      <c r="F39" s="10">
        <f t="shared" si="10"/>
        <v>-0.6875</v>
      </c>
      <c r="G39" s="10">
        <f t="shared" si="10"/>
        <v>0.19999999999999996</v>
      </c>
    </row>
  </sheetData>
  <mergeCells count="3">
    <mergeCell ref="A1:H1"/>
    <mergeCell ref="A15:D15"/>
    <mergeCell ref="A29:D29"/>
  </mergeCells>
  <phoneticPr fontId="6" type="noConversion"/>
  <conditionalFormatting sqref="C9:G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:G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:G3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I4" sqref="I4"/>
    </sheetView>
  </sheetViews>
  <sheetFormatPr baseColWidth="10" defaultRowHeight="15" x14ac:dyDescent="0.25"/>
  <cols>
    <col min="9" max="9" width="32.5703125" customWidth="1"/>
  </cols>
  <sheetData>
    <row r="1" spans="1:9" x14ac:dyDescent="0.25">
      <c r="A1" s="34" t="s">
        <v>12</v>
      </c>
      <c r="B1" s="34"/>
      <c r="C1" s="34"/>
      <c r="D1" s="34"/>
      <c r="E1" s="34"/>
      <c r="F1" s="34"/>
      <c r="G1" s="34"/>
    </row>
    <row r="2" spans="1:9" ht="30" x14ac:dyDescent="0.25">
      <c r="C2" s="31" t="s">
        <v>20</v>
      </c>
      <c r="D2" s="31" t="s">
        <v>21</v>
      </c>
      <c r="E2" s="31" t="s">
        <v>22</v>
      </c>
      <c r="F2" s="31" t="s">
        <v>23</v>
      </c>
      <c r="G2" s="31" t="s">
        <v>24</v>
      </c>
      <c r="I2" s="31" t="s">
        <v>25</v>
      </c>
    </row>
    <row r="3" spans="1:9" x14ac:dyDescent="0.25">
      <c r="A3" t="s">
        <v>4</v>
      </c>
      <c r="C3" s="10">
        <v>-4.6320345064881918E-2</v>
      </c>
      <c r="D3" s="10">
        <v>3.4125018245892065</v>
      </c>
      <c r="E3" s="10">
        <v>-0.65262198750921152</v>
      </c>
      <c r="F3" s="10">
        <v>-0.35817328676196347</v>
      </c>
      <c r="G3" s="10">
        <v>0.78881015001404231</v>
      </c>
      <c r="I3" s="35" t="s">
        <v>26</v>
      </c>
    </row>
    <row r="4" spans="1:9" x14ac:dyDescent="0.25">
      <c r="A4" t="s">
        <v>5</v>
      </c>
      <c r="C4" s="10">
        <v>0.90480002031531348</v>
      </c>
      <c r="D4" s="10">
        <v>-0.54818539823250123</v>
      </c>
      <c r="E4" s="10">
        <v>9.390465890997346E-2</v>
      </c>
      <c r="F4" s="10">
        <v>-0.39265059549646364</v>
      </c>
      <c r="G4" s="10">
        <v>6.012280609283116E-2</v>
      </c>
    </row>
    <row r="5" spans="1:9" x14ac:dyDescent="0.25">
      <c r="A5" t="s">
        <v>8</v>
      </c>
      <c r="C5" s="10">
        <v>0.19858479259951434</v>
      </c>
      <c r="D5" s="10">
        <v>-0.37005543122221696</v>
      </c>
      <c r="E5" s="10">
        <v>0.78748156252271606</v>
      </c>
      <c r="F5" s="10">
        <v>0.63888209673525354</v>
      </c>
      <c r="G5" s="10">
        <v>-0.47017521156241771</v>
      </c>
    </row>
    <row r="6" spans="1:9" x14ac:dyDescent="0.25">
      <c r="A6" t="s">
        <v>9</v>
      </c>
      <c r="C6" s="10">
        <v>6.3324131237270871</v>
      </c>
      <c r="D6" s="10">
        <v>1.2616803467674997</v>
      </c>
      <c r="E6" s="10">
        <v>-0.49348641321686038</v>
      </c>
      <c r="F6" s="10">
        <v>1.7096148782654654</v>
      </c>
      <c r="G6" s="10">
        <v>0.82881367247946525</v>
      </c>
    </row>
    <row r="8" spans="1:9" x14ac:dyDescent="0.25">
      <c r="A8" s="34" t="s">
        <v>13</v>
      </c>
      <c r="B8" s="34"/>
      <c r="C8" s="34"/>
      <c r="D8" s="34"/>
      <c r="E8" s="34"/>
      <c r="F8" s="34"/>
      <c r="G8" s="34"/>
    </row>
    <row r="9" spans="1:9" ht="30" x14ac:dyDescent="0.25">
      <c r="C9" s="31" t="s">
        <v>20</v>
      </c>
      <c r="D9" s="31" t="s">
        <v>21</v>
      </c>
      <c r="E9" s="31" t="s">
        <v>22</v>
      </c>
      <c r="F9" s="31" t="s">
        <v>23</v>
      </c>
      <c r="G9" s="31" t="s">
        <v>24</v>
      </c>
    </row>
    <row r="10" spans="1:9" x14ac:dyDescent="0.25">
      <c r="A10" t="s">
        <v>4</v>
      </c>
      <c r="C10" s="10">
        <v>1.2866511615722049</v>
      </c>
      <c r="D10" s="10">
        <v>-5.0691033055273782E-2</v>
      </c>
      <c r="E10" s="10">
        <v>-0.52170321639387351</v>
      </c>
      <c r="F10" s="10">
        <v>0.92430316861329009</v>
      </c>
      <c r="G10" s="10">
        <v>4.4956670726661319E-2</v>
      </c>
    </row>
    <row r="11" spans="1:9" x14ac:dyDescent="0.25">
      <c r="A11" t="s">
        <v>5</v>
      </c>
      <c r="C11" s="10">
        <v>0.28601642301469021</v>
      </c>
      <c r="D11" s="10">
        <v>-0.79689960743673427</v>
      </c>
      <c r="E11" s="10">
        <v>2.005887545198326E-2</v>
      </c>
      <c r="F11" s="10">
        <v>7.141181710605049E-2</v>
      </c>
      <c r="G11" s="10">
        <v>-0.19751522441613434</v>
      </c>
    </row>
    <row r="12" spans="1:9" x14ac:dyDescent="0.25">
      <c r="A12" t="s">
        <v>8</v>
      </c>
      <c r="C12" s="10">
        <v>0.2899056170296106</v>
      </c>
      <c r="D12" s="10">
        <v>-0.26399757071780627</v>
      </c>
      <c r="E12" s="10">
        <v>0.25170586181725851</v>
      </c>
      <c r="F12" s="10">
        <v>0.72280045638945234</v>
      </c>
      <c r="G12" s="10">
        <v>-0.41314769913425486</v>
      </c>
    </row>
    <row r="13" spans="1:9" x14ac:dyDescent="0.25">
      <c r="A13" t="s">
        <v>9</v>
      </c>
      <c r="C13" s="10">
        <v>18.343127831937387</v>
      </c>
      <c r="D13" s="10">
        <v>1.3190678327039382</v>
      </c>
      <c r="E13" s="10">
        <v>-0.22435652171251397</v>
      </c>
      <c r="F13" s="10">
        <v>-0.16197290092678263</v>
      </c>
      <c r="G13" s="10">
        <v>1.2527889093469078</v>
      </c>
    </row>
    <row r="15" spans="1:9" x14ac:dyDescent="0.25">
      <c r="A15" s="34" t="s">
        <v>16</v>
      </c>
      <c r="B15" s="34"/>
      <c r="C15" s="34"/>
      <c r="D15" s="34"/>
      <c r="E15" s="34"/>
      <c r="F15" s="34"/>
      <c r="G15" s="34"/>
    </row>
    <row r="16" spans="1:9" ht="30" x14ac:dyDescent="0.25">
      <c r="C16" s="31" t="s">
        <v>20</v>
      </c>
      <c r="D16" s="31" t="s">
        <v>21</v>
      </c>
      <c r="E16" s="31" t="s">
        <v>22</v>
      </c>
      <c r="F16" s="31" t="s">
        <v>23</v>
      </c>
      <c r="G16" s="31" t="s">
        <v>24</v>
      </c>
    </row>
    <row r="17" spans="1:7" x14ac:dyDescent="0.25">
      <c r="A17" t="s">
        <v>4</v>
      </c>
      <c r="C17" s="10">
        <v>1.4285714285714284</v>
      </c>
      <c r="D17" s="10">
        <v>-0.79411764705882348</v>
      </c>
      <c r="E17" s="10">
        <v>0.4285714285714286</v>
      </c>
      <c r="F17" s="10">
        <v>1.9999999999999996</v>
      </c>
      <c r="G17" s="10">
        <v>-0.4</v>
      </c>
    </row>
    <row r="18" spans="1:7" x14ac:dyDescent="0.25">
      <c r="A18" t="s">
        <v>5</v>
      </c>
      <c r="C18" s="10">
        <v>-0.29411764705882359</v>
      </c>
      <c r="D18" s="10">
        <v>-0.58333333333333326</v>
      </c>
      <c r="E18" s="10">
        <v>0</v>
      </c>
      <c r="F18" s="10">
        <v>0.79999999999999982</v>
      </c>
      <c r="G18" s="10">
        <v>-0.2222222222222221</v>
      </c>
    </row>
    <row r="19" spans="1:7" x14ac:dyDescent="0.25">
      <c r="A19" t="s">
        <v>8</v>
      </c>
      <c r="C19" s="10">
        <v>-2.1111111111111112</v>
      </c>
      <c r="D19" s="10">
        <v>0.19999999999999996</v>
      </c>
      <c r="E19" s="10">
        <v>-0.33333333333333326</v>
      </c>
      <c r="F19" s="10">
        <v>0.125</v>
      </c>
      <c r="G19" s="10">
        <v>0</v>
      </c>
    </row>
    <row r="20" spans="1:7" x14ac:dyDescent="0.25">
      <c r="A20" t="s">
        <v>9</v>
      </c>
      <c r="C20" s="10">
        <v>1.5833333333333335</v>
      </c>
      <c r="D20" s="10">
        <v>0</v>
      </c>
      <c r="E20" s="10">
        <v>0.54838709677419351</v>
      </c>
      <c r="F20" s="10">
        <v>-0.6875</v>
      </c>
      <c r="G20" s="10">
        <v>0.19999999999999996</v>
      </c>
    </row>
  </sheetData>
  <mergeCells count="3">
    <mergeCell ref="A1:G1"/>
    <mergeCell ref="A8:G8"/>
    <mergeCell ref="A15:G15"/>
  </mergeCells>
  <conditionalFormatting sqref="C3:G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G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G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cálculos</vt:lpstr>
      <vt:lpstr>escenarios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Ximena Leon Guatame</dc:creator>
  <cp:lastModifiedBy>Dircomercial</cp:lastModifiedBy>
  <dcterms:created xsi:type="dcterms:W3CDTF">2021-10-29T17:09:42Z</dcterms:created>
  <dcterms:modified xsi:type="dcterms:W3CDTF">2021-11-06T01:55:03Z</dcterms:modified>
</cp:coreProperties>
</file>