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5. AGC MAESTRIA MBA EAN -29 agto 2021\13. Trabajo de grado\Entregas\"/>
    </mc:Choice>
  </mc:AlternateContent>
  <bookViews>
    <workbookView xWindow="0" yWindow="0" windowWidth="20490" windowHeight="7755" tabRatio="627" activeTab="2"/>
  </bookViews>
  <sheets>
    <sheet name="Matriz EFI Aplic" sheetId="23" r:id="rId1"/>
    <sheet name="Matriz EFE Aplic" sheetId="24" r:id="rId2"/>
    <sheet name="Matriz I-E" sheetId="27" r:id="rId3"/>
    <sheet name="MPC aplicado" sheetId="18" r:id="rId4"/>
    <sheet name="Matriz Dofa" sheetId="25" r:id="rId5"/>
    <sheet name="Cruce Dofa" sheetId="26" r:id="rId6"/>
  </sheets>
  <definedNames>
    <definedName name="_xlnm.Print_Area" localSheetId="4">'Matriz Dofa'!$A$2:$B$8</definedName>
    <definedName name="_xlnm.Print_Titles" localSheetId="4">'Matriz Dofa'!$2:$3</definedName>
  </definedNames>
  <calcPr calcId="152511"/>
</workbook>
</file>

<file path=xl/calcChain.xml><?xml version="1.0" encoding="utf-8"?>
<calcChain xmlns="http://schemas.openxmlformats.org/spreadsheetml/2006/main">
  <c r="E6" i="18" l="1"/>
  <c r="G6" i="18"/>
  <c r="I6" i="18"/>
  <c r="E7" i="18"/>
  <c r="E15" i="18" s="1"/>
  <c r="G7" i="18"/>
  <c r="G15" i="18" s="1"/>
  <c r="I7" i="18"/>
  <c r="E8" i="18"/>
  <c r="G8" i="18"/>
  <c r="I8" i="18"/>
  <c r="I15" i="18" s="1"/>
  <c r="E9" i="18"/>
  <c r="G9" i="18"/>
  <c r="I9" i="18"/>
  <c r="E10" i="18"/>
  <c r="G10" i="18"/>
  <c r="I10" i="18"/>
  <c r="E11" i="18"/>
  <c r="G11" i="18"/>
  <c r="I11" i="18"/>
  <c r="E12" i="18"/>
  <c r="G12" i="18"/>
  <c r="I12" i="18"/>
  <c r="E13" i="18"/>
  <c r="G13" i="18"/>
  <c r="I13" i="18"/>
  <c r="E14" i="18"/>
  <c r="G14" i="18"/>
  <c r="I14" i="18"/>
  <c r="C15" i="18"/>
  <c r="B4" i="24"/>
  <c r="D5" i="24"/>
  <c r="D6" i="24"/>
  <c r="D10" i="24" s="1"/>
  <c r="D19" i="24" s="1"/>
  <c r="D10" i="27" s="1"/>
  <c r="D7" i="24"/>
  <c r="D8" i="24"/>
  <c r="D9" i="24"/>
  <c r="B11" i="24"/>
  <c r="D12" i="24"/>
  <c r="D13" i="24"/>
  <c r="D14" i="24"/>
  <c r="D17" i="24" s="1"/>
  <c r="D15" i="24"/>
  <c r="D16" i="24"/>
  <c r="B19" i="24"/>
  <c r="B4" i="23"/>
  <c r="D5" i="23"/>
  <c r="D6" i="23"/>
  <c r="D11" i="23" s="1"/>
  <c r="D21" i="23" s="1"/>
  <c r="D9" i="27" s="1"/>
  <c r="D7" i="23"/>
  <c r="D8" i="23"/>
  <c r="D9" i="23"/>
  <c r="D10" i="23"/>
  <c r="B12" i="23"/>
  <c r="D13" i="23"/>
  <c r="D14" i="23"/>
  <c r="D19" i="23" s="1"/>
  <c r="D15" i="23"/>
  <c r="D16" i="23"/>
  <c r="D17" i="23"/>
  <c r="D18" i="23"/>
  <c r="B21" i="23"/>
  <c r="B2" i="26"/>
  <c r="C2" i="26"/>
  <c r="B3" i="26"/>
  <c r="C3" i="26"/>
  <c r="B4" i="26"/>
  <c r="C4" i="26"/>
  <c r="B5" i="26"/>
  <c r="C5" i="26"/>
  <c r="B6" i="26"/>
  <c r="C6" i="26"/>
  <c r="A8" i="26"/>
  <c r="A9" i="26"/>
  <c r="A10" i="26"/>
  <c r="A12" i="26"/>
  <c r="A14" i="26"/>
  <c r="A15" i="26"/>
  <c r="A16" i="26"/>
  <c r="A17" i="26"/>
  <c r="A18" i="26"/>
  <c r="A4" i="25"/>
  <c r="B4" i="25"/>
  <c r="A5" i="25"/>
  <c r="B5" i="25"/>
  <c r="A6" i="25"/>
  <c r="B6" i="25"/>
  <c r="A7" i="25"/>
  <c r="B7" i="25"/>
  <c r="A8" i="25"/>
  <c r="B8" i="25"/>
  <c r="A11" i="25"/>
  <c r="B11" i="25"/>
  <c r="A12" i="25"/>
  <c r="B12" i="25"/>
  <c r="A13" i="25"/>
  <c r="B13" i="25"/>
  <c r="A14" i="25"/>
  <c r="B14" i="25"/>
  <c r="A15" i="25"/>
  <c r="B15" i="25"/>
</calcChain>
</file>

<file path=xl/sharedStrings.xml><?xml version="1.0" encoding="utf-8"?>
<sst xmlns="http://schemas.openxmlformats.org/spreadsheetml/2006/main" count="115" uniqueCount="99">
  <si>
    <t>Factores</t>
  </si>
  <si>
    <t>Peso</t>
  </si>
  <si>
    <t>Calificación</t>
  </si>
  <si>
    <t>Debilidades</t>
  </si>
  <si>
    <t>Fortalezas</t>
  </si>
  <si>
    <t>Totales</t>
  </si>
  <si>
    <t>Muy Importante</t>
  </si>
  <si>
    <t>Importante</t>
  </si>
  <si>
    <t>Poco Importante</t>
  </si>
  <si>
    <t>Nada Importante</t>
  </si>
  <si>
    <t>Calificación Ponderada</t>
  </si>
  <si>
    <t>El análisis sectorial a través de la matriz EFI arroja un resultado…</t>
  </si>
  <si>
    <t>AMENAZAS</t>
  </si>
  <si>
    <t>OPORTUNIDADES</t>
  </si>
  <si>
    <t>Fortaleza Mayor</t>
  </si>
  <si>
    <t>Fortaleza Menor</t>
  </si>
  <si>
    <t>Debilidad Menor</t>
  </si>
  <si>
    <t>Debilidad Mayor</t>
  </si>
  <si>
    <t>TOTAL</t>
  </si>
  <si>
    <t xml:space="preserve">Calificación </t>
  </si>
  <si>
    <t>FORTALEZAS</t>
  </si>
  <si>
    <t>DEBILIDADES</t>
  </si>
  <si>
    <t>Calificar entre 1 y 4</t>
  </si>
  <si>
    <t>El análisis sectorial a través de la matriz EFE arroja un resultado…</t>
  </si>
  <si>
    <t>Mercadeo, promociones y actividades de trade marketing</t>
  </si>
  <si>
    <t>Branding y gestión de marca</t>
  </si>
  <si>
    <t>MATRIZ DE PERFIL COMPETITIVO DE LA EMPRESA</t>
  </si>
  <si>
    <t>Tipo</t>
  </si>
  <si>
    <t>Hacia el exterior de la organización</t>
  </si>
  <si>
    <t>Hacia el interior de la organización</t>
  </si>
  <si>
    <t>Red comercial y Omnicanalidad</t>
  </si>
  <si>
    <t>Subtotal debilidades</t>
  </si>
  <si>
    <t>Subtotal fortalezas</t>
  </si>
  <si>
    <t>MATRIZ EFE  (FACTORES EXTERNOS)</t>
  </si>
  <si>
    <t>Amenazas</t>
  </si>
  <si>
    <t>Oportunidades</t>
  </si>
  <si>
    <t>Subtotal Amenazas</t>
  </si>
  <si>
    <t>Subtotal Oportunidades</t>
  </si>
  <si>
    <t xml:space="preserve">Oportunidades </t>
  </si>
  <si>
    <r>
      <t xml:space="preserve">FO -  ESTRATEGIAS OFENSIVAS </t>
    </r>
    <r>
      <rPr>
        <b/>
        <sz val="10"/>
        <rFont val="Arial"/>
        <family val="2"/>
      </rPr>
      <t>(Maxi-Maxi)</t>
    </r>
  </si>
  <si>
    <r>
      <t xml:space="preserve">DA -  ESTRATEGIAS DE SUPERVIVENCIA
</t>
    </r>
    <r>
      <rPr>
        <b/>
        <sz val="10"/>
        <rFont val="Arial"/>
        <family val="2"/>
      </rPr>
      <t>(Mini-Mini)</t>
    </r>
  </si>
  <si>
    <t>EFI</t>
  </si>
  <si>
    <t>EFE</t>
  </si>
  <si>
    <t>Interpretación:</t>
  </si>
  <si>
    <t>EFE "EJE X"</t>
  </si>
  <si>
    <t>EFI "EJE Y"</t>
  </si>
  <si>
    <t>VALORES OBTENIDOS</t>
  </si>
  <si>
    <t>MATRIZ EFI  (EVALUACIÓN DE FACTORES INTERNOS)</t>
  </si>
  <si>
    <t>D1. Marca nueva en el mercado y poco posicionada</t>
  </si>
  <si>
    <t>D2. Recursos financieros limitados para grandes inversiones</t>
  </si>
  <si>
    <t>D3. Proceso productivo manual que lo hace más costoso frente a los competidores</t>
  </si>
  <si>
    <t xml:space="preserve">F2. Bajo nivel de gastos y costos fijos  </t>
  </si>
  <si>
    <t>F4. Producto puesto en el mercado con Notificación Sanitaria del INVIMA</t>
  </si>
  <si>
    <t>O3. Incrementos en los niveles de demanda de frutos secos y leguminosas en Colombia</t>
  </si>
  <si>
    <t>A1. Incremento en el número de empresas y marcas de maní que se ofertan en el mercado</t>
  </si>
  <si>
    <t>A2. Poca disponibilidad de maní de producción nacional</t>
  </si>
  <si>
    <t>O5. Autoridades colombianas exigiendo licencias sanitarias a las empresas de alimentos</t>
  </si>
  <si>
    <t>O4. Almacenes de cadena y otras canales desarrollando marca propia que tercerizan con empresas productoras</t>
  </si>
  <si>
    <t>A3. Por ser importado en su mayoría, inestabilidad del precio de compra del maní el cual está sujeto a las variaciones del dólar</t>
  </si>
  <si>
    <t>A4. Plagas y enfermedades que pueden dar al maní, tanto en la producción, como en el almacenamiento.</t>
  </si>
  <si>
    <t>A5. Bloqueos comerciales por parte de empresas grandes que imposibilitan el ingreso de empresas pequeñas.</t>
  </si>
  <si>
    <t>O2. Posibilidad de la venta a través de canales digitales, web y domicilios</t>
  </si>
  <si>
    <r>
      <t xml:space="preserve">Cuando el Índice total es mayor a </t>
    </r>
    <r>
      <rPr>
        <b/>
        <sz val="10"/>
        <rFont val="Arial"/>
        <family val="2"/>
      </rPr>
      <t xml:space="preserve">2.5 </t>
    </r>
    <r>
      <rPr>
        <sz val="10"/>
        <rFont val="Arial"/>
        <family val="2"/>
      </rPr>
      <t>se considera que la empresa está en condiciones de afrontar el entorno de manera adecuada, utilizando las oportunidades para enfrentar las amenazas</t>
    </r>
  </si>
  <si>
    <t>D4. Precio superior al de competidores del segmento, especialmente informales, tipo empacadores</t>
  </si>
  <si>
    <t>F3. Empaque tipo ristra diferenciado para atender el canal TAT</t>
  </si>
  <si>
    <t>F5. Ubicación estratégica de la sede la cual cubre Medellín y el sur del Área Metropolitana</t>
  </si>
  <si>
    <r>
      <t xml:space="preserve">Cuando el Índice total es mayor a </t>
    </r>
    <r>
      <rPr>
        <b/>
        <sz val="10"/>
        <rFont val="Arial"/>
        <family val="2"/>
      </rPr>
      <t xml:space="preserve">2.5 </t>
    </r>
    <r>
      <rPr>
        <sz val="10"/>
        <rFont val="Arial"/>
        <family val="2"/>
      </rPr>
      <t xml:space="preserve"> se considera que la empresa está en condiciones de afrontar el ambiente interno de manera adecuada, utilizando las fortalezas para enfrentar las debilidades</t>
    </r>
  </si>
  <si>
    <t>D5. Bajos niveles de inventario de la materia prima principal "maní crudo", lo cual no permite atender pedidos grandes con rapidez.</t>
  </si>
  <si>
    <r>
      <t>De una calificación de</t>
    </r>
    <r>
      <rPr>
        <sz val="10"/>
        <color indexed="17"/>
        <rFont val="Arial"/>
        <family val="2"/>
      </rPr>
      <t xml:space="preserve"> </t>
    </r>
    <r>
      <rPr>
        <b/>
        <sz val="10"/>
        <color indexed="17"/>
        <rFont val="Arial"/>
        <family val="2"/>
      </rPr>
      <t>2.50</t>
    </r>
    <r>
      <rPr>
        <b/>
        <sz val="10"/>
        <color indexed="10"/>
        <rFont val="Arial"/>
        <family val="2"/>
      </rPr>
      <t xml:space="preserve"> </t>
    </r>
    <r>
      <rPr>
        <sz val="10"/>
        <rFont val="Arial"/>
        <family val="2"/>
      </rPr>
      <t>quiere decir que la empresa está en condiciones adecuadas</t>
    </r>
  </si>
  <si>
    <r>
      <t>De una calificación de</t>
    </r>
    <r>
      <rPr>
        <sz val="10"/>
        <color indexed="60"/>
        <rFont val="Arial"/>
        <family val="2"/>
      </rPr>
      <t xml:space="preserve"> </t>
    </r>
    <r>
      <rPr>
        <b/>
        <sz val="10"/>
        <color indexed="60"/>
        <rFont val="Arial"/>
        <family val="2"/>
      </rPr>
      <t xml:space="preserve">3,15 </t>
    </r>
    <r>
      <rPr>
        <sz val="10"/>
        <rFont val="Arial"/>
        <family val="2"/>
      </rPr>
      <t>quiere decir que la empresa está en condiciones adecuadas</t>
    </r>
  </si>
  <si>
    <r>
      <t xml:space="preserve">Crecer y construir: </t>
    </r>
    <r>
      <rPr>
        <sz val="11"/>
        <rFont val="Arial"/>
        <family val="2"/>
      </rPr>
      <t>Con estrategias intensivas como (penetración de mercados, desarrollo de mercado y desarrollo de producto) o integradoras (directa, hacia atrás y horizontal).</t>
    </r>
  </si>
  <si>
    <t>F1. Experiencia de integrante de la familia en el negocio de producción y comercialización de maní de más de 10 años</t>
  </si>
  <si>
    <t>O1. Insertarse en el mercado en el segmento entre las marcas posicionadas y las marcas del mercado popular, con un producto diferenciado en calidad, empaque, pero a un muy buen precio.</t>
  </si>
  <si>
    <t>Con el empaque tipo ristra diferenciado para atender el canal TAT, aprovechar que los almacenes de cadena y otras canales están desarrollando marca propia que tercerizan con empresas productoras. (F3-O4)</t>
  </si>
  <si>
    <t>Con el empaque tipo ristra diferenciado para atender el canal TAT, enfrentar los  bloqueos comerciales por parte de empresas grandes que imposibilitan el ingreso de empresas pequeñas. (F3-A5)</t>
  </si>
  <si>
    <t>Con la experiencia de integrante de la familia en el negocio de producción y comercialización de maní de más de 10 años, aprovechar para insertarse en el mercado en el segmento entre las marcas posicionadas y las marcas del mercado popular, con un producto diferenciado en calidad, empaque, pero a un muy buen precio. (F1-01).</t>
  </si>
  <si>
    <t>Con el producto puesto en el mercado con Notificación Sanitaria del INVIMA, aprovechar los incrementos en los niveles de demanda de frutos secos y leguminosas en Colombia. (F4-O3).</t>
  </si>
  <si>
    <r>
      <t>FA -  ESTRATEGIAS DEFENSIVAS</t>
    </r>
    <r>
      <rPr>
        <b/>
        <sz val="10"/>
        <rFont val="Arial"/>
        <family val="2"/>
      </rPr>
      <t xml:space="preserve"> (Maxi-Mini)</t>
    </r>
  </si>
  <si>
    <r>
      <t xml:space="preserve">DO -  ESTRATEGIAS DE REORIENTACIÓN 
</t>
    </r>
    <r>
      <rPr>
        <b/>
        <sz val="10"/>
        <rFont val="Arial"/>
        <family val="2"/>
      </rPr>
      <t>(Mini-Maxi)</t>
    </r>
  </si>
  <si>
    <t>Con el producto puesto en el mercado con Notificación Sanitaria del INVIMA enfrentar el incremento en el número de empresas y marcas de maní que se ofertan en el mercado. (F4-A1)</t>
  </si>
  <si>
    <t>Mitigar tener Marca nueva en el mercado y poco posicionada con el aprovechamiento de la posibilidad de la venta a través de canales digitales, web y domicilios. (D1-O2)</t>
  </si>
  <si>
    <t>Mitigar el precio superior al de competidores del segmento, especialmente informales, tipo empacadores  con el aprovechamiento que las autoridades colombianas exigiendo licencias sanitarias a las empresas de alimentos. (D3-O5).</t>
  </si>
  <si>
    <t>Innovación en productos, presentaciones y empaques</t>
  </si>
  <si>
    <t>Capital de trabajo para compra especialmente de maní de forma anticipada</t>
  </si>
  <si>
    <t>Manejo de e-commerce y marketing digital</t>
  </si>
  <si>
    <t>El Emperador</t>
  </si>
  <si>
    <t>Delicrokante</t>
  </si>
  <si>
    <t>Licencias de funcionamiento de sanidad, Invima,  código de barras y formalización empresarial</t>
  </si>
  <si>
    <t>Personal de producción estable y con experiencia en la elaboración de los productos</t>
  </si>
  <si>
    <t>Manejo de relaciones y gestión de clientes distribuidores</t>
  </si>
  <si>
    <t>Maní sin marca</t>
  </si>
  <si>
    <t>EMPRESAS INFORMALES EMPACADORAS</t>
  </si>
  <si>
    <t>Factores Críticos para el Éxito
(de la industria)</t>
  </si>
  <si>
    <t>ANÁLISIS DOFA - DELICROKANTE</t>
  </si>
  <si>
    <t>ANÁLISIS INTERNO (CAPACIDADES EMPRESA)</t>
  </si>
  <si>
    <t>ANÁLISIS EXTERNO (DEL ENTORNO)</t>
  </si>
  <si>
    <t>ESTRATEGIAS DERIVADAS DEL ANÁLISIS DOFA</t>
  </si>
  <si>
    <t>Calificación de 1 - 4</t>
  </si>
  <si>
    <t>Minimizar los bajos niveles de inventario de la materia prima principal "maní crudo", lo cual no permite atender pedidos grandes con rapidez, para también minimizar la poca disponibilidad de maní de producción nacional (D5-A2).</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</si>
</sst>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name val="Arial"/>
    </font>
    <font>
      <sz val="10"/>
      <name val="Arial"/>
    </font>
    <font>
      <sz val="14"/>
      <name val="Arial"/>
      <family val="2"/>
    </font>
    <font>
      <sz val="10"/>
      <name val="Arial"/>
      <family val="2"/>
    </font>
    <font>
      <sz val="12"/>
      <name val="Times New Roman"/>
      <family val="1"/>
    </font>
    <font>
      <b/>
      <sz val="12"/>
      <name val="Times New Roman"/>
      <family val="1"/>
    </font>
    <font>
      <b/>
      <i/>
      <sz val="12"/>
      <name val="Times New Roman"/>
      <family val="1"/>
    </font>
    <font>
      <b/>
      <sz val="10"/>
      <name val="Arial"/>
      <family val="2"/>
    </font>
    <font>
      <b/>
      <sz val="18"/>
      <name val="Arial"/>
      <family val="2"/>
    </font>
    <font>
      <b/>
      <sz val="14"/>
      <name val="Times New Roman"/>
      <family val="1"/>
    </font>
    <font>
      <b/>
      <sz val="10"/>
      <color indexed="10"/>
      <name val="Arial"/>
      <family val="2"/>
    </font>
    <font>
      <sz val="10"/>
      <color indexed="17"/>
      <name val="Arial"/>
      <family val="2"/>
    </font>
    <font>
      <b/>
      <sz val="10"/>
      <color indexed="17"/>
      <name val="Arial"/>
      <family val="2"/>
    </font>
    <font>
      <sz val="10"/>
      <color indexed="60"/>
      <name val="Arial"/>
      <family val="2"/>
    </font>
    <font>
      <b/>
      <sz val="10"/>
      <color indexed="60"/>
      <name val="Arial"/>
      <family val="2"/>
    </font>
    <font>
      <b/>
      <sz val="16"/>
      <name val="Times New Roman"/>
      <family val="1"/>
    </font>
    <font>
      <b/>
      <sz val="11"/>
      <name val="Arial"/>
      <family val="2"/>
    </font>
    <font>
      <sz val="8"/>
      <name val="Arial"/>
      <family val="2"/>
    </font>
    <font>
      <sz val="11"/>
      <name val="Times New Roman"/>
      <family val="1"/>
    </font>
    <font>
      <b/>
      <sz val="20"/>
      <name val="Arial"/>
      <family val="2"/>
    </font>
    <font>
      <sz val="11"/>
      <name val="Arial"/>
      <family val="2"/>
    </font>
    <font>
      <sz val="9"/>
      <name val="Arial"/>
      <family val="2"/>
    </font>
    <font>
      <b/>
      <sz val="10"/>
      <color theme="0"/>
      <name val="Arial"/>
      <family val="2"/>
    </font>
    <font>
      <b/>
      <sz val="14"/>
      <color rgb="FFFF0000"/>
      <name val="Arial"/>
      <family val="2"/>
    </font>
  </fonts>
  <fills count="14">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bgColor indexed="64"/>
      </patternFill>
    </fill>
    <fill>
      <patternFill patternType="solid">
        <fgColor rgb="FFFF0000"/>
        <bgColor indexed="64"/>
      </patternFill>
    </fill>
    <fill>
      <patternFill patternType="solid">
        <fgColor rgb="FFFFFFCC"/>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tint="-0.34998626667073579"/>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top/>
      <bottom style="medium">
        <color indexed="64"/>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5">
    <xf numFmtId="0" fontId="0" fillId="0" borderId="0"/>
    <xf numFmtId="0" fontId="17" fillId="0" borderId="1">
      <alignment vertical="center" wrapText="1"/>
    </xf>
    <xf numFmtId="0" fontId="3" fillId="0" borderId="0"/>
    <xf numFmtId="0" fontId="3" fillId="0" borderId="0"/>
    <xf numFmtId="9" fontId="1" fillId="0" borderId="0" applyFont="0" applyFill="0" applyBorder="0" applyAlignment="0" applyProtection="0"/>
  </cellStyleXfs>
  <cellXfs count="172">
    <xf numFmtId="0" fontId="0" fillId="0" borderId="0" xfId="0"/>
    <xf numFmtId="0" fontId="4" fillId="0" borderId="1" xfId="0" applyFont="1" applyBorder="1" applyAlignment="1">
      <alignment horizontal="center" vertical="top" wrapText="1"/>
    </xf>
    <xf numFmtId="0" fontId="3" fillId="0" borderId="0" xfId="0" applyFont="1"/>
    <xf numFmtId="0" fontId="4" fillId="0" borderId="0" xfId="0" applyFont="1" applyFill="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0" fillId="0" borderId="0" xfId="0" applyBorder="1"/>
    <xf numFmtId="0" fontId="0" fillId="4" borderId="0" xfId="0" applyFill="1"/>
    <xf numFmtId="0" fontId="7" fillId="0" borderId="4" xfId="0" applyFont="1" applyBorder="1"/>
    <xf numFmtId="0" fontId="7" fillId="0" borderId="5" xfId="0" applyFont="1" applyBorder="1"/>
    <xf numFmtId="0" fontId="7" fillId="0" borderId="6" xfId="0" applyFont="1" applyFill="1" applyBorder="1"/>
    <xf numFmtId="2" fontId="4" fillId="0" borderId="1" xfId="0" applyNumberFormat="1" applyFont="1" applyBorder="1" applyAlignment="1">
      <alignment horizontal="center" vertical="top" wrapText="1"/>
    </xf>
    <xf numFmtId="0" fontId="7" fillId="0" borderId="0" xfId="0" applyFont="1"/>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6" xfId="0" applyFont="1" applyFill="1" applyBorder="1" applyAlignment="1">
      <alignment horizontal="center" vertical="top" wrapText="1"/>
    </xf>
    <xf numFmtId="0" fontId="0" fillId="4" borderId="0" xfId="0" applyFill="1" applyBorder="1"/>
    <xf numFmtId="0" fontId="0" fillId="0" borderId="7"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2" fontId="0" fillId="0" borderId="0" xfId="0" applyNumberFormat="1"/>
    <xf numFmtId="0" fontId="0" fillId="0" borderId="11" xfId="0" applyBorder="1" applyAlignment="1">
      <alignment horizontal="center"/>
    </xf>
    <xf numFmtId="0" fontId="7" fillId="5" borderId="12" xfId="0" applyFont="1" applyFill="1" applyBorder="1" applyAlignment="1">
      <alignment vertical="center"/>
    </xf>
    <xf numFmtId="0" fontId="7" fillId="5" borderId="13" xfId="0" applyFont="1" applyFill="1" applyBorder="1" applyAlignment="1">
      <alignment horizontal="justify" vertical="center"/>
    </xf>
    <xf numFmtId="0" fontId="7" fillId="5" borderId="12" xfId="0" applyFont="1" applyFill="1" applyBorder="1" applyAlignment="1">
      <alignment horizontal="center" vertical="center"/>
    </xf>
    <xf numFmtId="0" fontId="7" fillId="5" borderId="14" xfId="0" applyFont="1" applyFill="1" applyBorder="1" applyAlignment="1">
      <alignment vertical="center"/>
    </xf>
    <xf numFmtId="0" fontId="0" fillId="0" borderId="12" xfId="0" applyBorder="1" applyAlignment="1">
      <alignment horizontal="center"/>
    </xf>
    <xf numFmtId="0" fontId="7" fillId="6" borderId="13" xfId="0" applyFont="1" applyFill="1" applyBorder="1" applyAlignment="1">
      <alignment horizontal="center"/>
    </xf>
    <xf numFmtId="0" fontId="0" fillId="0" borderId="14" xfId="0" applyBorder="1" applyAlignment="1">
      <alignment horizontal="center"/>
    </xf>
    <xf numFmtId="0" fontId="7" fillId="0" borderId="15" xfId="0" applyFont="1" applyBorder="1" applyAlignment="1">
      <alignment horizontal="center"/>
    </xf>
    <xf numFmtId="0" fontId="7" fillId="5" borderId="16" xfId="0" applyFont="1" applyFill="1" applyBorder="1" applyAlignment="1">
      <alignment horizontal="center" vertical="center"/>
    </xf>
    <xf numFmtId="0" fontId="3" fillId="0" borderId="17" xfId="0" applyFont="1" applyBorder="1"/>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3" fillId="0" borderId="21" xfId="0" applyFont="1" applyBorder="1"/>
    <xf numFmtId="0" fontId="3" fillId="0" borderId="22" xfId="0" applyFont="1" applyBorder="1" applyAlignment="1">
      <alignment horizontal="left" wrapText="1"/>
    </xf>
    <xf numFmtId="0" fontId="3" fillId="0" borderId="0" xfId="2"/>
    <xf numFmtId="0" fontId="18" fillId="0" borderId="1" xfId="0" applyFont="1" applyBorder="1" applyAlignment="1">
      <alignment horizontal="justify" vertical="justify" wrapText="1"/>
    </xf>
    <xf numFmtId="0" fontId="18" fillId="0" borderId="1" xfId="0" applyFont="1" applyBorder="1" applyAlignment="1">
      <alignment horizontal="justify" vertical="center" wrapText="1"/>
    </xf>
    <xf numFmtId="0" fontId="18" fillId="0" borderId="17" xfId="0" applyFont="1" applyBorder="1" applyAlignment="1">
      <alignment horizontal="justify" vertical="center" wrapText="1"/>
    </xf>
    <xf numFmtId="9" fontId="9" fillId="0" borderId="23" xfId="4" applyFont="1" applyBorder="1" applyAlignment="1">
      <alignment horizontal="center" vertical="center" wrapText="1"/>
    </xf>
    <xf numFmtId="0" fontId="9" fillId="0" borderId="23" xfId="0" applyFont="1" applyBorder="1" applyAlignment="1">
      <alignment vertical="top" wrapText="1"/>
    </xf>
    <xf numFmtId="0" fontId="9" fillId="0" borderId="24" xfId="0" applyFont="1" applyBorder="1" applyAlignment="1">
      <alignment vertical="top" wrapText="1"/>
    </xf>
    <xf numFmtId="0" fontId="18" fillId="0" borderId="18" xfId="0" applyFont="1" applyBorder="1" applyAlignment="1">
      <alignment horizontal="justify" vertical="justify" wrapText="1"/>
    </xf>
    <xf numFmtId="0" fontId="4" fillId="0" borderId="25" xfId="0" applyFont="1" applyBorder="1" applyAlignment="1">
      <alignment horizontal="center" vertical="top" wrapText="1"/>
    </xf>
    <xf numFmtId="0" fontId="4" fillId="0" borderId="7" xfId="0" applyFont="1" applyBorder="1" applyAlignment="1">
      <alignment horizontal="center" vertical="top" wrapText="1"/>
    </xf>
    <xf numFmtId="0" fontId="18" fillId="0" borderId="9" xfId="0" applyFont="1" applyBorder="1" applyAlignment="1">
      <alignment horizontal="justify" vertical="center" wrapText="1"/>
    </xf>
    <xf numFmtId="0" fontId="18" fillId="0" borderId="26" xfId="0" applyFont="1" applyBorder="1" applyAlignment="1">
      <alignment horizontal="justify" vertical="center" wrapText="1"/>
    </xf>
    <xf numFmtId="0" fontId="18" fillId="0" borderId="27" xfId="0" applyFont="1" applyBorder="1" applyAlignment="1">
      <alignment horizontal="justify" vertical="center" wrapText="1"/>
    </xf>
    <xf numFmtId="0" fontId="4" fillId="0" borderId="8" xfId="0" applyFont="1" applyBorder="1" applyAlignment="1">
      <alignment horizontal="center" vertical="top" wrapText="1"/>
    </xf>
    <xf numFmtId="9" fontId="9" fillId="0" borderId="0" xfId="4" applyFont="1" applyBorder="1" applyAlignment="1">
      <alignment horizontal="center" vertical="center" wrapText="1"/>
    </xf>
    <xf numFmtId="0" fontId="9" fillId="0" borderId="0" xfId="0" applyFont="1" applyBorder="1" applyAlignment="1">
      <alignment horizontal="center" vertical="top" wrapText="1"/>
    </xf>
    <xf numFmtId="2" fontId="4" fillId="0" borderId="28" xfId="0" applyNumberFormat="1" applyFont="1" applyBorder="1" applyAlignment="1">
      <alignment horizontal="center" vertical="top" wrapText="1"/>
    </xf>
    <xf numFmtId="0" fontId="9" fillId="7" borderId="15" xfId="0" applyFont="1" applyFill="1" applyBorder="1" applyAlignment="1">
      <alignment horizontal="right" vertical="center" wrapText="1"/>
    </xf>
    <xf numFmtId="0" fontId="4" fillId="7" borderId="29" xfId="0" applyFont="1" applyFill="1" applyBorder="1" applyAlignment="1">
      <alignment horizontal="center" vertical="top" wrapText="1"/>
    </xf>
    <xf numFmtId="0" fontId="5" fillId="7" borderId="13" xfId="0" applyFont="1" applyFill="1" applyBorder="1" applyAlignment="1">
      <alignment horizontal="center" vertical="top" wrapText="1"/>
    </xf>
    <xf numFmtId="0" fontId="9" fillId="8" borderId="30" xfId="0" applyFont="1" applyFill="1" applyBorder="1" applyAlignment="1">
      <alignment horizontal="center" vertical="top" wrapText="1"/>
    </xf>
    <xf numFmtId="0" fontId="9" fillId="8" borderId="31" xfId="0" applyFont="1" applyFill="1" applyBorder="1" applyAlignment="1">
      <alignment horizontal="center" vertical="top" wrapText="1"/>
    </xf>
    <xf numFmtId="0" fontId="5" fillId="7" borderId="16" xfId="0" applyFont="1" applyFill="1" applyBorder="1" applyAlignment="1">
      <alignment horizontal="center" vertical="center" wrapText="1"/>
    </xf>
    <xf numFmtId="0" fontId="5" fillId="7" borderId="32" xfId="0" applyFont="1" applyFill="1" applyBorder="1" applyAlignment="1">
      <alignment horizontal="center" vertical="center" wrapText="1"/>
    </xf>
    <xf numFmtId="2" fontId="4" fillId="0" borderId="25" xfId="0" applyNumberFormat="1" applyFont="1" applyBorder="1" applyAlignment="1">
      <alignment horizontal="center" vertical="top" wrapText="1"/>
    </xf>
    <xf numFmtId="2" fontId="4" fillId="0" borderId="3" xfId="0" applyNumberFormat="1" applyFont="1" applyBorder="1" applyAlignment="1">
      <alignment horizontal="center" vertical="top" wrapText="1"/>
    </xf>
    <xf numFmtId="0" fontId="9" fillId="0" borderId="0" xfId="0" applyFont="1" applyFill="1" applyBorder="1" applyAlignment="1">
      <alignment horizontal="right" vertical="center" wrapText="1"/>
    </xf>
    <xf numFmtId="0" fontId="5" fillId="0" borderId="0" xfId="0" applyFont="1" applyFill="1" applyBorder="1" applyAlignment="1">
      <alignment horizontal="center" vertical="top" wrapText="1"/>
    </xf>
    <xf numFmtId="0" fontId="9" fillId="8" borderId="16" xfId="0" applyFont="1" applyFill="1" applyBorder="1" applyAlignment="1">
      <alignment horizontal="center" vertical="top" wrapText="1"/>
    </xf>
    <xf numFmtId="9" fontId="5" fillId="8" borderId="32" xfId="0" applyNumberFormat="1" applyFont="1" applyFill="1" applyBorder="1" applyAlignment="1">
      <alignment horizontal="center" vertical="top" wrapText="1"/>
    </xf>
    <xf numFmtId="0" fontId="6" fillId="8" borderId="32" xfId="0" applyFont="1" applyFill="1" applyBorder="1" applyAlignment="1">
      <alignment horizontal="center" vertical="top" wrapText="1"/>
    </xf>
    <xf numFmtId="2" fontId="15" fillId="8" borderId="32" xfId="0" applyNumberFormat="1" applyFont="1" applyFill="1" applyBorder="1" applyAlignment="1">
      <alignment horizontal="center" wrapText="1"/>
    </xf>
    <xf numFmtId="2" fontId="5" fillId="7" borderId="13" xfId="0" applyNumberFormat="1" applyFont="1" applyFill="1" applyBorder="1" applyAlignment="1">
      <alignment horizontal="center" vertical="top" wrapText="1"/>
    </xf>
    <xf numFmtId="2" fontId="22" fillId="9" borderId="13" xfId="0" applyNumberFormat="1" applyFont="1" applyFill="1" applyBorder="1" applyAlignment="1">
      <alignment horizontal="center"/>
    </xf>
    <xf numFmtId="0" fontId="7" fillId="5" borderId="15" xfId="0" applyFont="1" applyFill="1" applyBorder="1" applyAlignment="1">
      <alignment horizontal="center" vertical="center"/>
    </xf>
    <xf numFmtId="0" fontId="0" fillId="0" borderId="15" xfId="0" applyBorder="1"/>
    <xf numFmtId="0" fontId="0" fillId="0" borderId="29" xfId="0" applyBorder="1"/>
    <xf numFmtId="0" fontId="0" fillId="0" borderId="32" xfId="0" applyBorder="1"/>
    <xf numFmtId="0" fontId="3" fillId="0" borderId="0" xfId="2" applyFont="1" applyAlignment="1">
      <alignment vertical="center" wrapText="1"/>
    </xf>
    <xf numFmtId="0" fontId="3" fillId="0" borderId="0" xfId="2" applyFont="1" applyBorder="1" applyAlignment="1">
      <alignment vertical="center" wrapText="1"/>
    </xf>
    <xf numFmtId="0" fontId="7" fillId="3" borderId="4" xfId="2" applyFont="1" applyFill="1" applyBorder="1" applyAlignment="1">
      <alignment horizontal="center" vertical="center" wrapText="1"/>
    </xf>
    <xf numFmtId="0" fontId="3" fillId="0" borderId="0" xfId="2" applyFont="1" applyFill="1" applyBorder="1" applyAlignment="1">
      <alignment vertical="center" wrapText="1"/>
    </xf>
    <xf numFmtId="0" fontId="3" fillId="0" borderId="0" xfId="2" applyAlignment="1">
      <alignment vertical="center" wrapText="1"/>
    </xf>
    <xf numFmtId="0" fontId="3" fillId="0" borderId="0" xfId="2" applyFont="1" applyBorder="1" applyAlignment="1">
      <alignment vertical="top" wrapText="1"/>
    </xf>
    <xf numFmtId="0" fontId="3" fillId="0" borderId="0" xfId="2" applyFont="1" applyBorder="1" applyAlignment="1">
      <alignment horizontal="justify" vertical="top" wrapText="1"/>
    </xf>
    <xf numFmtId="0" fontId="7" fillId="3" borderId="24" xfId="2" applyFont="1" applyFill="1" applyBorder="1" applyAlignment="1">
      <alignment horizontal="center" vertical="center" wrapText="1"/>
    </xf>
    <xf numFmtId="0" fontId="7" fillId="2" borderId="23" xfId="2" applyFont="1" applyFill="1" applyBorder="1" applyAlignment="1">
      <alignment horizontal="center"/>
    </xf>
    <xf numFmtId="0" fontId="7" fillId="2" borderId="4" xfId="2" applyFont="1" applyFill="1" applyBorder="1" applyAlignment="1">
      <alignment horizontal="center"/>
    </xf>
    <xf numFmtId="0" fontId="17" fillId="0" borderId="33" xfId="2" applyFont="1" applyBorder="1" applyAlignment="1">
      <alignment horizontal="left" vertical="center" wrapText="1"/>
    </xf>
    <xf numFmtId="0" fontId="17" fillId="0" borderId="34" xfId="2" applyFont="1" applyBorder="1" applyAlignment="1">
      <alignment horizontal="left" vertical="center" wrapText="1"/>
    </xf>
    <xf numFmtId="0" fontId="17" fillId="0" borderId="35" xfId="2" applyFont="1" applyBorder="1" applyAlignment="1">
      <alignment horizontal="left" vertical="center" wrapText="1"/>
    </xf>
    <xf numFmtId="0" fontId="17" fillId="0" borderId="36" xfId="2" applyFont="1" applyBorder="1" applyAlignment="1">
      <alignment horizontal="left" vertical="center" wrapText="1"/>
    </xf>
    <xf numFmtId="0" fontId="17" fillId="0" borderId="26" xfId="2" applyFont="1" applyBorder="1" applyAlignment="1">
      <alignment horizontal="left" vertical="center" wrapText="1"/>
    </xf>
    <xf numFmtId="0" fontId="17" fillId="0" borderId="27" xfId="2" applyFont="1" applyBorder="1" applyAlignment="1">
      <alignment horizontal="left" vertical="center" wrapText="1"/>
    </xf>
    <xf numFmtId="0" fontId="16" fillId="10" borderId="12" xfId="0" applyFont="1" applyFill="1" applyBorder="1" applyAlignment="1">
      <alignment horizontal="center" vertical="center" wrapText="1"/>
    </xf>
    <xf numFmtId="0" fontId="17" fillId="11" borderId="38" xfId="2" applyFont="1" applyFill="1" applyBorder="1" applyAlignment="1">
      <alignment horizontal="left" vertical="center" wrapText="1"/>
    </xf>
    <xf numFmtId="0" fontId="17" fillId="11" borderId="39" xfId="2" applyFont="1" applyFill="1" applyBorder="1" applyAlignment="1">
      <alignment horizontal="left" vertical="center" wrapText="1"/>
    </xf>
    <xf numFmtId="0" fontId="0" fillId="0" borderId="1" xfId="0" applyBorder="1"/>
    <xf numFmtId="2" fontId="7" fillId="0" borderId="0" xfId="0" applyNumberFormat="1" applyFont="1" applyAlignment="1">
      <alignment horizontal="left"/>
    </xf>
    <xf numFmtId="2" fontId="7" fillId="0" borderId="0" xfId="0" applyNumberFormat="1" applyFont="1"/>
    <xf numFmtId="2" fontId="7" fillId="0" borderId="0" xfId="0" applyNumberFormat="1" applyFont="1" applyAlignment="1">
      <alignment horizontal="right"/>
    </xf>
    <xf numFmtId="0" fontId="7" fillId="0" borderId="25" xfId="0" applyFont="1" applyBorder="1" applyAlignment="1">
      <alignment horizontal="center"/>
    </xf>
    <xf numFmtId="2" fontId="0" fillId="0" borderId="7" xfId="0" applyNumberFormat="1" applyBorder="1" applyAlignment="1">
      <alignment horizontal="left"/>
    </xf>
    <xf numFmtId="0" fontId="7" fillId="0" borderId="3" xfId="0" applyFont="1" applyBorder="1" applyAlignment="1">
      <alignment horizontal="center"/>
    </xf>
    <xf numFmtId="2" fontId="0" fillId="0" borderId="8" xfId="0" applyNumberFormat="1" applyBorder="1" applyAlignment="1">
      <alignment horizontal="left"/>
    </xf>
    <xf numFmtId="0" fontId="18" fillId="0" borderId="18" xfId="0" applyFont="1" applyBorder="1" applyAlignment="1">
      <alignment horizontal="justify" vertical="center" wrapText="1"/>
    </xf>
    <xf numFmtId="0" fontId="18" fillId="0" borderId="7" xfId="0" applyFont="1" applyBorder="1" applyAlignment="1">
      <alignment horizontal="justify" vertical="justify" wrapText="1"/>
    </xf>
    <xf numFmtId="0" fontId="18" fillId="0" borderId="2" xfId="0" applyFont="1" applyBorder="1" applyAlignment="1">
      <alignment horizontal="justify" vertical="justify" wrapText="1"/>
    </xf>
    <xf numFmtId="0" fontId="18" fillId="0" borderId="10" xfId="0" applyFont="1" applyBorder="1" applyAlignment="1">
      <alignment horizontal="justify" vertical="center" wrapText="1"/>
    </xf>
    <xf numFmtId="0" fontId="18" fillId="0" borderId="8" xfId="0" applyFont="1" applyBorder="1" applyAlignment="1">
      <alignment horizontal="justify" vertical="justify" wrapText="1"/>
    </xf>
    <xf numFmtId="0" fontId="18" fillId="0" borderId="9" xfId="0" applyFont="1" applyBorder="1" applyAlignment="1">
      <alignment horizontal="justify" vertical="justify" wrapText="1"/>
    </xf>
    <xf numFmtId="0" fontId="18" fillId="0" borderId="10" xfId="0" applyFont="1" applyBorder="1" applyAlignment="1">
      <alignment horizontal="justify" vertical="justify" wrapText="1"/>
    </xf>
    <xf numFmtId="0" fontId="23" fillId="0" borderId="0" xfId="0" applyFont="1"/>
    <xf numFmtId="0" fontId="16" fillId="0" borderId="0" xfId="0" applyFont="1" applyAlignment="1">
      <alignment horizontal="left"/>
    </xf>
    <xf numFmtId="0" fontId="16" fillId="12" borderId="16" xfId="0" applyFont="1" applyFill="1" applyBorder="1" applyAlignment="1">
      <alignment horizontal="center" vertical="center" wrapText="1"/>
    </xf>
    <xf numFmtId="0" fontId="17" fillId="0" borderId="18" xfId="2" applyFont="1" applyBorder="1" applyAlignment="1">
      <alignment horizontal="left" vertical="center" wrapText="1"/>
    </xf>
    <xf numFmtId="0" fontId="16" fillId="11" borderId="6" xfId="0" applyFont="1" applyFill="1" applyBorder="1" applyAlignment="1">
      <alignment horizontal="center" vertical="center" wrapText="1"/>
    </xf>
    <xf numFmtId="0" fontId="17" fillId="0" borderId="9" xfId="2" applyFont="1" applyBorder="1" applyAlignment="1">
      <alignment horizontal="left" vertical="center" wrapText="1"/>
    </xf>
    <xf numFmtId="0" fontId="21" fillId="12" borderId="2" xfId="2" applyFont="1" applyFill="1" applyBorder="1" applyAlignment="1">
      <alignment horizontal="left" vertical="center" wrapText="1"/>
    </xf>
    <xf numFmtId="0" fontId="21" fillId="12" borderId="8" xfId="2" applyFont="1" applyFill="1" applyBorder="1" applyAlignment="1">
      <alignment horizontal="left" vertical="center" wrapText="1"/>
    </xf>
    <xf numFmtId="0" fontId="21" fillId="12" borderId="37" xfId="2" applyFont="1" applyFill="1" applyBorder="1" applyAlignment="1">
      <alignment horizontal="left" vertical="center" wrapText="1"/>
    </xf>
    <xf numFmtId="0" fontId="21" fillId="12" borderId="40" xfId="2" applyFont="1" applyFill="1" applyBorder="1" applyAlignment="1">
      <alignment horizontal="left" wrapText="1"/>
    </xf>
    <xf numFmtId="0" fontId="7" fillId="2" borderId="31" xfId="2" applyFont="1" applyFill="1" applyBorder="1" applyAlignment="1">
      <alignment horizontal="center"/>
    </xf>
    <xf numFmtId="0" fontId="21" fillId="10" borderId="19" xfId="2" applyFont="1" applyFill="1" applyBorder="1" applyAlignment="1">
      <alignment horizontal="left" vertical="center" wrapText="1"/>
    </xf>
    <xf numFmtId="0" fontId="21" fillId="10" borderId="11" xfId="2" applyFont="1" applyFill="1" applyBorder="1" applyAlignment="1">
      <alignment horizontal="left" vertical="center" wrapText="1"/>
    </xf>
    <xf numFmtId="0" fontId="21" fillId="10" borderId="20" xfId="2" applyFont="1" applyFill="1" applyBorder="1" applyAlignment="1">
      <alignment horizontal="left" vertical="center" wrapText="1"/>
    </xf>
    <xf numFmtId="0" fontId="7" fillId="2" borderId="30" xfId="2" applyFont="1" applyFill="1" applyBorder="1" applyAlignment="1">
      <alignment horizontal="center"/>
    </xf>
    <xf numFmtId="0" fontId="17" fillId="0" borderId="7" xfId="2" applyFont="1" applyBorder="1" applyAlignment="1">
      <alignment horizontal="left" vertical="center" wrapText="1"/>
    </xf>
    <xf numFmtId="0" fontId="17" fillId="0" borderId="2" xfId="2" applyFont="1" applyBorder="1" applyAlignment="1">
      <alignment horizontal="left" vertical="center" wrapText="1"/>
    </xf>
    <xf numFmtId="0" fontId="17" fillId="0" borderId="10" xfId="2" applyFont="1" applyBorder="1" applyAlignment="1">
      <alignment horizontal="left" vertical="center" wrapText="1"/>
    </xf>
    <xf numFmtId="0" fontId="17" fillId="0" borderId="8" xfId="2" applyFont="1" applyBorder="1" applyAlignment="1">
      <alignment horizontal="left" vertical="center" wrapText="1"/>
    </xf>
    <xf numFmtId="0" fontId="16" fillId="5" borderId="41" xfId="0" applyFont="1" applyFill="1" applyBorder="1" applyAlignment="1">
      <alignment horizontal="center" vertical="center" wrapText="1"/>
    </xf>
    <xf numFmtId="0" fontId="17" fillId="5" borderId="34" xfId="2" applyFont="1" applyFill="1" applyBorder="1" applyAlignment="1">
      <alignment horizontal="left" vertical="center" wrapText="1"/>
    </xf>
    <xf numFmtId="0" fontId="17" fillId="5" borderId="35" xfId="2" applyFont="1" applyFill="1" applyBorder="1" applyAlignment="1">
      <alignment horizontal="left" vertical="center" wrapText="1"/>
    </xf>
    <xf numFmtId="0" fontId="21" fillId="5" borderId="33" xfId="2" applyFont="1" applyFill="1" applyBorder="1" applyAlignment="1">
      <alignment horizontal="left" vertical="center" wrapText="1"/>
    </xf>
    <xf numFmtId="0" fontId="21" fillId="5" borderId="34" xfId="2" applyFont="1" applyFill="1" applyBorder="1" applyAlignment="1">
      <alignment horizontal="left" vertical="center" wrapText="1"/>
    </xf>
    <xf numFmtId="0" fontId="3" fillId="0" borderId="21" xfId="0" applyFont="1" applyBorder="1" applyAlignment="1">
      <alignment horizontal="left" wrapText="1"/>
    </xf>
    <xf numFmtId="0" fontId="3" fillId="0" borderId="17" xfId="0" applyFont="1" applyBorder="1" applyAlignment="1">
      <alignment horizontal="left" wrapText="1"/>
    </xf>
    <xf numFmtId="2" fontId="0" fillId="0" borderId="33" xfId="0" applyNumberFormat="1" applyBorder="1" applyAlignment="1">
      <alignment horizontal="center"/>
    </xf>
    <xf numFmtId="2" fontId="0" fillId="0" borderId="34" xfId="0" applyNumberFormat="1" applyBorder="1" applyAlignment="1">
      <alignment horizontal="center"/>
    </xf>
    <xf numFmtId="2" fontId="0" fillId="0" borderId="35" xfId="0" applyNumberFormat="1" applyBorder="1" applyAlignment="1">
      <alignment horizontal="center"/>
    </xf>
    <xf numFmtId="2" fontId="7" fillId="0" borderId="16" xfId="0" applyNumberFormat="1" applyFont="1" applyBorder="1" applyAlignment="1">
      <alignment horizontal="center"/>
    </xf>
    <xf numFmtId="2" fontId="22" fillId="13" borderId="13" xfId="0" applyNumberFormat="1" applyFont="1" applyFill="1" applyBorder="1" applyAlignment="1">
      <alignment horizontal="center"/>
    </xf>
    <xf numFmtId="0" fontId="17" fillId="4" borderId="0" xfId="0" applyFont="1" applyFill="1" applyBorder="1" applyAlignment="1">
      <alignment wrapText="1"/>
    </xf>
    <xf numFmtId="0" fontId="17" fillId="4" borderId="16" xfId="0" applyFont="1" applyFill="1" applyBorder="1" applyAlignment="1">
      <alignment wrapText="1"/>
    </xf>
    <xf numFmtId="0" fontId="7" fillId="5" borderId="12" xfId="0" applyFont="1" applyFill="1" applyBorder="1" applyAlignment="1">
      <alignment horizontal="center" vertical="center" wrapText="1"/>
    </xf>
    <xf numFmtId="0" fontId="21" fillId="11" borderId="38" xfId="2" applyFont="1" applyFill="1" applyBorder="1" applyAlignment="1">
      <alignment horizontal="left" vertical="center" wrapText="1"/>
    </xf>
    <xf numFmtId="0" fontId="8" fillId="0" borderId="0" xfId="0" applyFont="1" applyAlignment="1">
      <alignment horizontal="center"/>
    </xf>
    <xf numFmtId="0" fontId="5" fillId="0" borderId="31"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3" fillId="6" borderId="0" xfId="0" applyFont="1" applyFill="1" applyAlignment="1">
      <alignment horizontal="justify" vertical="justify"/>
    </xf>
    <xf numFmtId="0" fontId="7" fillId="0" borderId="0" xfId="0" applyFont="1" applyAlignment="1">
      <alignment horizontal="center"/>
    </xf>
    <xf numFmtId="0" fontId="7" fillId="0" borderId="43" xfId="0" applyFont="1" applyBorder="1" applyAlignment="1">
      <alignment horizontal="center" vertical="center" textRotation="90" wrapText="1"/>
    </xf>
    <xf numFmtId="0" fontId="7" fillId="0" borderId="44" xfId="0" applyFont="1" applyBorder="1" applyAlignment="1">
      <alignment horizontal="center" wrapText="1"/>
    </xf>
    <xf numFmtId="0" fontId="7" fillId="0" borderId="45" xfId="0" applyFont="1" applyBorder="1" applyAlignment="1">
      <alignment horizontal="center" wrapText="1"/>
    </xf>
    <xf numFmtId="0" fontId="7" fillId="0" borderId="15" xfId="0" applyFont="1" applyBorder="1" applyAlignment="1">
      <alignment horizontal="center" vertical="center" wrapText="1"/>
    </xf>
    <xf numFmtId="0" fontId="7" fillId="0" borderId="32"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7" fillId="6" borderId="31" xfId="0" applyFont="1" applyFill="1" applyBorder="1" applyAlignment="1">
      <alignment horizontal="center"/>
    </xf>
    <xf numFmtId="0" fontId="7" fillId="6" borderId="24" xfId="0" applyFont="1" applyFill="1" applyBorder="1" applyAlignment="1">
      <alignment horizontal="center"/>
    </xf>
    <xf numFmtId="0" fontId="22" fillId="9" borderId="31" xfId="0" applyFont="1" applyFill="1" applyBorder="1" applyAlignment="1">
      <alignment horizontal="center"/>
    </xf>
    <xf numFmtId="0" fontId="22" fillId="9" borderId="24" xfId="0" applyFont="1" applyFill="1" applyBorder="1" applyAlignment="1">
      <alignment horizontal="center"/>
    </xf>
    <xf numFmtId="0" fontId="22" fillId="13" borderId="23" xfId="0" applyFont="1" applyFill="1" applyBorder="1" applyAlignment="1">
      <alignment horizontal="center"/>
    </xf>
    <xf numFmtId="0" fontId="22" fillId="13" borderId="24" xfId="0" applyFont="1" applyFill="1" applyBorder="1" applyAlignment="1">
      <alignment horizontal="center"/>
    </xf>
    <xf numFmtId="0" fontId="19" fillId="3" borderId="15" xfId="2" applyFont="1" applyFill="1" applyBorder="1" applyAlignment="1">
      <alignment horizontal="center" vertical="center" wrapText="1"/>
    </xf>
    <xf numFmtId="0" fontId="19" fillId="3" borderId="29" xfId="2" applyFont="1" applyFill="1" applyBorder="1" applyAlignment="1">
      <alignment horizontal="center" vertical="center" wrapText="1"/>
    </xf>
    <xf numFmtId="0" fontId="7" fillId="3" borderId="16"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2" fillId="0" borderId="4" xfId="2" applyFont="1" applyBorder="1" applyAlignment="1">
      <alignment horizontal="center" vertical="center" wrapText="1"/>
    </xf>
    <xf numFmtId="0" fontId="2" fillId="0" borderId="30" xfId="2" applyFont="1" applyBorder="1" applyAlignment="1">
      <alignment horizontal="center" vertical="center" wrapText="1"/>
    </xf>
  </cellXfs>
  <cellStyles count="5">
    <cellStyle name="Normal" xfId="0" builtinId="0"/>
    <cellStyle name="Normal 2" xfId="1"/>
    <cellStyle name="Normal 2 2" xfId="2"/>
    <cellStyle name="Normal 3" xfId="3"/>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rendiendocalidadyadr.com/wp-content/uploads/2016/11/GR%C3%81FICO-MEFI-MEFE.png"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676275</xdr:colOff>
      <xdr:row>3</xdr:row>
      <xdr:rowOff>190500</xdr:rowOff>
    </xdr:from>
    <xdr:to>
      <xdr:col>1</xdr:col>
      <xdr:colOff>942975</xdr:colOff>
      <xdr:row>3</xdr:row>
      <xdr:rowOff>361950</xdr:rowOff>
    </xdr:to>
    <xdr:sp macro="" textlink="">
      <xdr:nvSpPr>
        <xdr:cNvPr id="3" name="Elipse 2"/>
        <xdr:cNvSpPr/>
      </xdr:nvSpPr>
      <xdr:spPr>
        <a:xfrm>
          <a:off x="981075" y="1152525"/>
          <a:ext cx="266700" cy="1714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0</xdr:col>
      <xdr:colOff>419100</xdr:colOff>
      <xdr:row>14</xdr:row>
      <xdr:rowOff>104775</xdr:rowOff>
    </xdr:from>
    <xdr:to>
      <xdr:col>6</xdr:col>
      <xdr:colOff>381000</xdr:colOff>
      <xdr:row>34</xdr:row>
      <xdr:rowOff>19050</xdr:rowOff>
    </xdr:to>
    <xdr:pic>
      <xdr:nvPicPr>
        <xdr:cNvPr id="114807" name="Imagen 3" descr="grafico-mefi-mefe">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3886200"/>
          <a:ext cx="4591050" cy="3152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5</xdr:row>
      <xdr:rowOff>0</xdr:rowOff>
    </xdr:from>
    <xdr:to>
      <xdr:col>9</xdr:col>
      <xdr:colOff>304800</xdr:colOff>
      <xdr:row>5</xdr:row>
      <xdr:rowOff>304800</xdr:rowOff>
    </xdr:to>
    <xdr:sp macro="" textlink="">
      <xdr:nvSpPr>
        <xdr:cNvPr id="84162" name="AutoShape 147" descr="blob:https://web.whatsapp.com/6ebc4dc9-ca51-4a77-859e-0a9392c27e70"/>
        <xdr:cNvSpPr>
          <a:spLocks noChangeAspect="1" noChangeArrowheads="1"/>
        </xdr:cNvSpPr>
      </xdr:nvSpPr>
      <xdr:spPr bwMode="auto">
        <a:xfrm>
          <a:off x="8782050" y="17430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xdr:row>
      <xdr:rowOff>0</xdr:rowOff>
    </xdr:from>
    <xdr:to>
      <xdr:col>10</xdr:col>
      <xdr:colOff>304800</xdr:colOff>
      <xdr:row>4</xdr:row>
      <xdr:rowOff>304800</xdr:rowOff>
    </xdr:to>
    <xdr:sp macro="" textlink="">
      <xdr:nvSpPr>
        <xdr:cNvPr id="84163" name="AutoShape 148" descr="blob:https://web.whatsapp.com/6ebc4dc9-ca51-4a77-859e-0a9392c27e70"/>
        <xdr:cNvSpPr>
          <a:spLocks noChangeAspect="1" noChangeArrowheads="1"/>
        </xdr:cNvSpPr>
      </xdr:nvSpPr>
      <xdr:spPr bwMode="auto">
        <a:xfrm>
          <a:off x="9544050" y="12477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238125</xdr:colOff>
      <xdr:row>2</xdr:row>
      <xdr:rowOff>28575</xdr:rowOff>
    </xdr:from>
    <xdr:to>
      <xdr:col>4</xdr:col>
      <xdr:colOff>542925</xdr:colOff>
      <xdr:row>2</xdr:row>
      <xdr:rowOff>609600</xdr:rowOff>
    </xdr:to>
    <xdr:pic>
      <xdr:nvPicPr>
        <xdr:cNvPr id="84164" name="Imagen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55664" r="21352" b="3700"/>
        <a:stretch>
          <a:fillRect/>
        </a:stretch>
      </xdr:blipFill>
      <xdr:spPr bwMode="auto">
        <a:xfrm>
          <a:off x="4314825" y="485775"/>
          <a:ext cx="11239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266700</xdr:colOff>
      <xdr:row>2</xdr:row>
      <xdr:rowOff>19050</xdr:rowOff>
    </xdr:from>
    <xdr:to>
      <xdr:col>6</xdr:col>
      <xdr:colOff>390525</xdr:colOff>
      <xdr:row>2</xdr:row>
      <xdr:rowOff>590550</xdr:rowOff>
    </xdr:to>
    <xdr:pic>
      <xdr:nvPicPr>
        <xdr:cNvPr id="84165" name="Imagen 9"/>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000" t="28300" r="37462" b="44058"/>
        <a:stretch>
          <a:fillRect/>
        </a:stretch>
      </xdr:blipFill>
      <xdr:spPr bwMode="auto">
        <a:xfrm>
          <a:off x="5943600" y="476250"/>
          <a:ext cx="9429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opLeftCell="A9" workbookViewId="0">
      <selection activeCell="E22" sqref="E22"/>
    </sheetView>
  </sheetViews>
  <sheetFormatPr baseColWidth="10" defaultRowHeight="12.75" x14ac:dyDescent="0.2"/>
  <cols>
    <col min="1" max="1" width="71.7109375" customWidth="1"/>
    <col min="2" max="2" width="9.7109375" bestFit="1" customWidth="1"/>
    <col min="3" max="3" width="16.140625" bestFit="1" customWidth="1"/>
    <col min="4" max="4" width="15.5703125" bestFit="1" customWidth="1"/>
  </cols>
  <sheetData>
    <row r="1" spans="1:4" ht="23.25" x14ac:dyDescent="0.35">
      <c r="A1" s="146" t="s">
        <v>47</v>
      </c>
      <c r="B1" s="146"/>
      <c r="C1" s="146"/>
      <c r="D1" s="146"/>
    </row>
    <row r="2" spans="1:4" ht="24" thickBot="1" x14ac:dyDescent="0.4">
      <c r="A2" s="146"/>
      <c r="B2" s="146"/>
      <c r="C2" s="146"/>
      <c r="D2" s="146"/>
    </row>
    <row r="3" spans="1:4" ht="32.25" thickBot="1" x14ac:dyDescent="0.25">
      <c r="A3" s="61" t="s">
        <v>0</v>
      </c>
      <c r="B3" s="62" t="s">
        <v>1</v>
      </c>
      <c r="C3" s="62" t="s">
        <v>2</v>
      </c>
      <c r="D3" s="62" t="s">
        <v>10</v>
      </c>
    </row>
    <row r="4" spans="1:4" ht="19.5" thickBot="1" x14ac:dyDescent="0.25">
      <c r="A4" s="60" t="s">
        <v>3</v>
      </c>
      <c r="B4" s="43">
        <f>SUM(B5:B10)</f>
        <v>0.50000000000000011</v>
      </c>
      <c r="C4" s="44"/>
      <c r="D4" s="45"/>
    </row>
    <row r="5" spans="1:4" ht="15.75" x14ac:dyDescent="0.2">
      <c r="A5" s="46" t="s">
        <v>48</v>
      </c>
      <c r="B5" s="63">
        <v>0.1</v>
      </c>
      <c r="C5" s="47">
        <v>1</v>
      </c>
      <c r="D5" s="48">
        <f t="shared" ref="D5:D10" si="0">+B5*C5</f>
        <v>0.1</v>
      </c>
    </row>
    <row r="6" spans="1:4" ht="15.75" x14ac:dyDescent="0.2">
      <c r="A6" s="49" t="s">
        <v>49</v>
      </c>
      <c r="B6" s="11">
        <v>0.1</v>
      </c>
      <c r="C6" s="1">
        <v>2</v>
      </c>
      <c r="D6" s="4">
        <f t="shared" si="0"/>
        <v>0.2</v>
      </c>
    </row>
    <row r="7" spans="1:4" ht="15.75" x14ac:dyDescent="0.2">
      <c r="A7" s="49" t="s">
        <v>50</v>
      </c>
      <c r="B7" s="11">
        <v>0.1</v>
      </c>
      <c r="C7" s="1">
        <v>1</v>
      </c>
      <c r="D7" s="4">
        <f t="shared" si="0"/>
        <v>0.1</v>
      </c>
    </row>
    <row r="8" spans="1:4" ht="30" x14ac:dyDescent="0.2">
      <c r="A8" s="49" t="s">
        <v>63</v>
      </c>
      <c r="B8" s="11">
        <v>0.05</v>
      </c>
      <c r="C8" s="1">
        <v>2</v>
      </c>
      <c r="D8" s="4">
        <f t="shared" si="0"/>
        <v>0.1</v>
      </c>
    </row>
    <row r="9" spans="1:4" ht="30" x14ac:dyDescent="0.2">
      <c r="A9" s="50" t="s">
        <v>67</v>
      </c>
      <c r="B9" s="11">
        <v>0.1</v>
      </c>
      <c r="C9" s="1">
        <v>2</v>
      </c>
      <c r="D9" s="4">
        <f t="shared" si="0"/>
        <v>0.2</v>
      </c>
    </row>
    <row r="10" spans="1:4" ht="16.5" thickBot="1" x14ac:dyDescent="0.25">
      <c r="A10" s="51"/>
      <c r="B10" s="64">
        <v>0.05</v>
      </c>
      <c r="C10" s="5">
        <v>1</v>
      </c>
      <c r="D10" s="4">
        <f t="shared" si="0"/>
        <v>0.05</v>
      </c>
    </row>
    <row r="11" spans="1:4" ht="19.5" thickBot="1" x14ac:dyDescent="0.25">
      <c r="A11" s="56" t="s">
        <v>31</v>
      </c>
      <c r="B11" s="57"/>
      <c r="C11" s="57"/>
      <c r="D11" s="58">
        <f>SUM(D5:D10)</f>
        <v>0.75</v>
      </c>
    </row>
    <row r="12" spans="1:4" ht="19.5" thickBot="1" x14ac:dyDescent="0.25">
      <c r="A12" s="59" t="s">
        <v>4</v>
      </c>
      <c r="B12" s="53">
        <f>SUM(B13:B18)</f>
        <v>0.5</v>
      </c>
      <c r="C12" s="54"/>
      <c r="D12" s="55"/>
    </row>
    <row r="13" spans="1:4" ht="30" x14ac:dyDescent="0.2">
      <c r="A13" s="46" t="s">
        <v>71</v>
      </c>
      <c r="B13" s="63">
        <v>0.1</v>
      </c>
      <c r="C13" s="47">
        <v>4</v>
      </c>
      <c r="D13" s="48">
        <f t="shared" ref="D13:D18" si="1">+B13*C13</f>
        <v>0.4</v>
      </c>
    </row>
    <row r="14" spans="1:4" ht="15.75" x14ac:dyDescent="0.2">
      <c r="A14" s="49" t="s">
        <v>51</v>
      </c>
      <c r="B14" s="11">
        <v>0.15</v>
      </c>
      <c r="C14" s="1">
        <v>4</v>
      </c>
      <c r="D14" s="4">
        <f t="shared" si="1"/>
        <v>0.6</v>
      </c>
    </row>
    <row r="15" spans="1:4" ht="15.75" x14ac:dyDescent="0.2">
      <c r="A15" s="49" t="s">
        <v>64</v>
      </c>
      <c r="B15" s="11">
        <v>0.05</v>
      </c>
      <c r="C15" s="1">
        <v>3</v>
      </c>
      <c r="D15" s="4">
        <f t="shared" si="1"/>
        <v>0.15000000000000002</v>
      </c>
    </row>
    <row r="16" spans="1:4" ht="15.75" x14ac:dyDescent="0.2">
      <c r="A16" s="49" t="s">
        <v>52</v>
      </c>
      <c r="B16" s="11">
        <v>0.1</v>
      </c>
      <c r="C16" s="1">
        <v>3</v>
      </c>
      <c r="D16" s="4">
        <f t="shared" si="1"/>
        <v>0.30000000000000004</v>
      </c>
    </row>
    <row r="17" spans="1:5" ht="30" x14ac:dyDescent="0.2">
      <c r="A17" s="50" t="s">
        <v>65</v>
      </c>
      <c r="B17" s="11">
        <v>0.05</v>
      </c>
      <c r="C17" s="1">
        <v>3</v>
      </c>
      <c r="D17" s="4">
        <f t="shared" si="1"/>
        <v>0.15000000000000002</v>
      </c>
    </row>
    <row r="18" spans="1:5" ht="16.5" thickBot="1" x14ac:dyDescent="0.25">
      <c r="A18" s="51"/>
      <c r="B18" s="64">
        <v>0.05</v>
      </c>
      <c r="C18" s="5">
        <v>3</v>
      </c>
      <c r="D18" s="52">
        <f t="shared" si="1"/>
        <v>0.15000000000000002</v>
      </c>
    </row>
    <row r="19" spans="1:5" ht="19.5" thickBot="1" x14ac:dyDescent="0.25">
      <c r="A19" s="56" t="s">
        <v>32</v>
      </c>
      <c r="B19" s="57"/>
      <c r="C19" s="57"/>
      <c r="D19" s="58">
        <f>SUM(D13:D18)</f>
        <v>1.75</v>
      </c>
    </row>
    <row r="20" spans="1:5" ht="11.25" customHeight="1" thickBot="1" x14ac:dyDescent="0.25">
      <c r="A20" s="65"/>
      <c r="B20" s="3"/>
      <c r="C20" s="3"/>
      <c r="D20" s="66"/>
    </row>
    <row r="21" spans="1:5" ht="21" thickBot="1" x14ac:dyDescent="0.35">
      <c r="A21" s="67" t="s">
        <v>5</v>
      </c>
      <c r="B21" s="68">
        <f>+B4+B12</f>
        <v>1</v>
      </c>
      <c r="C21" s="69"/>
      <c r="D21" s="70">
        <f>D11+D19</f>
        <v>2.5</v>
      </c>
    </row>
    <row r="22" spans="1:5" ht="16.5" thickBot="1" x14ac:dyDescent="0.25">
      <c r="D22" s="3"/>
      <c r="E22" s="6"/>
    </row>
    <row r="23" spans="1:5" ht="15.75" x14ac:dyDescent="0.2">
      <c r="A23" s="147" t="s">
        <v>22</v>
      </c>
      <c r="B23" s="13">
        <v>4</v>
      </c>
      <c r="C23" s="8" t="s">
        <v>14</v>
      </c>
    </row>
    <row r="24" spans="1:5" ht="15.75" x14ac:dyDescent="0.2">
      <c r="A24" s="148"/>
      <c r="B24" s="14">
        <v>3</v>
      </c>
      <c r="C24" s="9" t="s">
        <v>15</v>
      </c>
    </row>
    <row r="25" spans="1:5" ht="15.75" x14ac:dyDescent="0.2">
      <c r="A25" s="148"/>
      <c r="B25" s="14">
        <v>2</v>
      </c>
      <c r="C25" s="9" t="s">
        <v>17</v>
      </c>
    </row>
    <row r="26" spans="1:5" ht="16.5" thickBot="1" x14ac:dyDescent="0.25">
      <c r="A26" s="149"/>
      <c r="B26" s="15">
        <v>1</v>
      </c>
      <c r="C26" s="10" t="s">
        <v>16</v>
      </c>
    </row>
    <row r="28" spans="1:5" x14ac:dyDescent="0.2">
      <c r="A28" s="2" t="s">
        <v>11</v>
      </c>
    </row>
    <row r="30" spans="1:5" x14ac:dyDescent="0.2">
      <c r="A30" s="2" t="s">
        <v>68</v>
      </c>
    </row>
    <row r="32" spans="1:5" x14ac:dyDescent="0.2">
      <c r="A32" s="150" t="s">
        <v>66</v>
      </c>
      <c r="B32" s="150"/>
      <c r="C32" s="150"/>
      <c r="D32" s="7"/>
    </row>
    <row r="33" spans="1:4" x14ac:dyDescent="0.2">
      <c r="A33" s="150"/>
      <c r="B33" s="150"/>
      <c r="C33" s="150"/>
      <c r="D33" s="7"/>
    </row>
    <row r="34" spans="1:4" x14ac:dyDescent="0.2">
      <c r="A34" s="150"/>
      <c r="B34" s="150"/>
      <c r="C34" s="150"/>
    </row>
    <row r="35" spans="1:4" x14ac:dyDescent="0.2">
      <c r="A35" s="150"/>
      <c r="B35" s="150"/>
      <c r="C35" s="150"/>
    </row>
  </sheetData>
  <mergeCells count="4">
    <mergeCell ref="A1:D1"/>
    <mergeCell ref="A2:D2"/>
    <mergeCell ref="A23:A26"/>
    <mergeCell ref="A32:C35"/>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showGridLines="0" topLeftCell="A8" workbookViewId="0">
      <selection activeCell="E12" sqref="E12"/>
    </sheetView>
  </sheetViews>
  <sheetFormatPr baseColWidth="10" defaultRowHeight="12.75" x14ac:dyDescent="0.2"/>
  <cols>
    <col min="1" max="1" width="70.7109375" customWidth="1"/>
    <col min="2" max="2" width="9.7109375" bestFit="1" customWidth="1"/>
    <col min="3" max="3" width="16.28515625" bestFit="1" customWidth="1"/>
    <col min="4" max="4" width="15.5703125" bestFit="1" customWidth="1"/>
  </cols>
  <sheetData>
    <row r="1" spans="1:4" ht="23.25" x14ac:dyDescent="0.35">
      <c r="A1" s="146" t="s">
        <v>33</v>
      </c>
      <c r="B1" s="146"/>
      <c r="C1" s="146"/>
      <c r="D1" s="146"/>
    </row>
    <row r="2" spans="1:4" ht="24" thickBot="1" x14ac:dyDescent="0.4">
      <c r="A2" s="146"/>
      <c r="B2" s="146"/>
      <c r="C2" s="146"/>
      <c r="D2" s="146"/>
    </row>
    <row r="3" spans="1:4" ht="32.25" thickBot="1" x14ac:dyDescent="0.25">
      <c r="A3" s="61" t="s">
        <v>0</v>
      </c>
      <c r="B3" s="62" t="s">
        <v>1</v>
      </c>
      <c r="C3" s="62" t="s">
        <v>2</v>
      </c>
      <c r="D3" s="62" t="s">
        <v>10</v>
      </c>
    </row>
    <row r="4" spans="1:4" ht="19.5" thickBot="1" x14ac:dyDescent="0.25">
      <c r="A4" s="60" t="s">
        <v>34</v>
      </c>
      <c r="B4" s="43">
        <f>SUM(B5:B9)</f>
        <v>0.5</v>
      </c>
      <c r="C4" s="44"/>
      <c r="D4" s="45"/>
    </row>
    <row r="5" spans="1:4" ht="30" x14ac:dyDescent="0.2">
      <c r="A5" s="40" t="s">
        <v>54</v>
      </c>
      <c r="B5" s="63">
        <v>0.15</v>
      </c>
      <c r="C5" s="47">
        <v>3</v>
      </c>
      <c r="D5" s="48">
        <f>+B5*C5</f>
        <v>0.44999999999999996</v>
      </c>
    </row>
    <row r="6" spans="1:4" ht="15.75" x14ac:dyDescent="0.2">
      <c r="A6" s="41" t="s">
        <v>55</v>
      </c>
      <c r="B6" s="11">
        <v>0.15</v>
      </c>
      <c r="C6" s="1">
        <v>4</v>
      </c>
      <c r="D6" s="4">
        <f>+B6*C6</f>
        <v>0.6</v>
      </c>
    </row>
    <row r="7" spans="1:4" ht="30" x14ac:dyDescent="0.2">
      <c r="A7" s="41" t="s">
        <v>58</v>
      </c>
      <c r="B7" s="11">
        <v>0.1</v>
      </c>
      <c r="C7" s="1">
        <v>3</v>
      </c>
      <c r="D7" s="4">
        <f>+B7*C7</f>
        <v>0.30000000000000004</v>
      </c>
    </row>
    <row r="8" spans="1:4" ht="30" x14ac:dyDescent="0.2">
      <c r="A8" s="42" t="s">
        <v>59</v>
      </c>
      <c r="B8" s="11">
        <v>0.05</v>
      </c>
      <c r="C8" s="1">
        <v>2</v>
      </c>
      <c r="D8" s="4">
        <f>+B8*C8</f>
        <v>0.1</v>
      </c>
    </row>
    <row r="9" spans="1:4" ht="30.75" thickBot="1" x14ac:dyDescent="0.25">
      <c r="A9" s="42" t="s">
        <v>60</v>
      </c>
      <c r="B9" s="11">
        <v>0.05</v>
      </c>
      <c r="C9" s="1">
        <v>2</v>
      </c>
      <c r="D9" s="4">
        <f>+B9*C9</f>
        <v>0.1</v>
      </c>
    </row>
    <row r="10" spans="1:4" ht="19.5" thickBot="1" x14ac:dyDescent="0.25">
      <c r="A10" s="56" t="s">
        <v>36</v>
      </c>
      <c r="B10" s="57"/>
      <c r="C10" s="57"/>
      <c r="D10" s="58">
        <f>SUM(D5:D9)</f>
        <v>1.55</v>
      </c>
    </row>
    <row r="11" spans="1:4" ht="19.5" thickBot="1" x14ac:dyDescent="0.25">
      <c r="A11" s="59" t="s">
        <v>35</v>
      </c>
      <c r="B11" s="53">
        <f>SUM(B12:B16)</f>
        <v>0.5</v>
      </c>
      <c r="C11" s="54"/>
      <c r="D11" s="55"/>
    </row>
    <row r="12" spans="1:4" ht="45" x14ac:dyDescent="0.2">
      <c r="A12" s="42" t="s">
        <v>72</v>
      </c>
      <c r="B12" s="63">
        <v>0.1</v>
      </c>
      <c r="C12" s="47">
        <v>3</v>
      </c>
      <c r="D12" s="48">
        <f>+B12*C12</f>
        <v>0.30000000000000004</v>
      </c>
    </row>
    <row r="13" spans="1:4" ht="15.75" x14ac:dyDescent="0.2">
      <c r="A13" s="42" t="s">
        <v>61</v>
      </c>
      <c r="B13" s="11">
        <v>0.1</v>
      </c>
      <c r="C13" s="1">
        <v>2</v>
      </c>
      <c r="D13" s="4">
        <f>+B13*C13</f>
        <v>0.2</v>
      </c>
    </row>
    <row r="14" spans="1:4" ht="30" x14ac:dyDescent="0.2">
      <c r="A14" s="42" t="s">
        <v>53</v>
      </c>
      <c r="B14" s="11">
        <v>0.15</v>
      </c>
      <c r="C14" s="1">
        <v>4</v>
      </c>
      <c r="D14" s="4">
        <f>+B14*C14</f>
        <v>0.6</v>
      </c>
    </row>
    <row r="15" spans="1:4" ht="30" x14ac:dyDescent="0.2">
      <c r="A15" s="42" t="s">
        <v>57</v>
      </c>
      <c r="B15" s="11">
        <v>0.05</v>
      </c>
      <c r="C15" s="1">
        <v>2</v>
      </c>
      <c r="D15" s="4">
        <f>+B15*C15</f>
        <v>0.1</v>
      </c>
    </row>
    <row r="16" spans="1:4" ht="30.75" thickBot="1" x14ac:dyDescent="0.25">
      <c r="A16" s="42" t="s">
        <v>56</v>
      </c>
      <c r="B16" s="11">
        <v>0.1</v>
      </c>
      <c r="C16" s="1">
        <v>4</v>
      </c>
      <c r="D16" s="4">
        <f>+B16*C16</f>
        <v>0.4</v>
      </c>
    </row>
    <row r="17" spans="1:5" ht="19.5" thickBot="1" x14ac:dyDescent="0.25">
      <c r="A17" s="56" t="s">
        <v>37</v>
      </c>
      <c r="B17" s="57"/>
      <c r="C17" s="57"/>
      <c r="D17" s="71">
        <f>SUM(D12:D16)</f>
        <v>1.6</v>
      </c>
    </row>
    <row r="18" spans="1:5" ht="8.25" customHeight="1" thickBot="1" x14ac:dyDescent="0.25">
      <c r="A18" s="65"/>
      <c r="B18" s="3"/>
      <c r="C18" s="3"/>
      <c r="D18" s="66"/>
    </row>
    <row r="19" spans="1:5" ht="21" thickBot="1" x14ac:dyDescent="0.35">
      <c r="A19" s="67" t="s">
        <v>5</v>
      </c>
      <c r="B19" s="68">
        <f>+B4+B11</f>
        <v>1</v>
      </c>
      <c r="C19" s="69"/>
      <c r="D19" s="70">
        <f>D10+D17</f>
        <v>3.1500000000000004</v>
      </c>
    </row>
    <row r="20" spans="1:5" ht="16.5" thickBot="1" x14ac:dyDescent="0.25">
      <c r="D20" s="3"/>
      <c r="E20" s="6"/>
    </row>
    <row r="21" spans="1:5" ht="15.75" x14ac:dyDescent="0.2">
      <c r="A21" s="147" t="s">
        <v>22</v>
      </c>
      <c r="B21" s="13">
        <v>4</v>
      </c>
      <c r="C21" s="8" t="s">
        <v>6</v>
      </c>
    </row>
    <row r="22" spans="1:5" ht="15.75" x14ac:dyDescent="0.2">
      <c r="A22" s="148"/>
      <c r="B22" s="14">
        <v>3</v>
      </c>
      <c r="C22" s="9" t="s">
        <v>7</v>
      </c>
    </row>
    <row r="23" spans="1:5" ht="15.75" x14ac:dyDescent="0.2">
      <c r="A23" s="148"/>
      <c r="B23" s="14">
        <v>2</v>
      </c>
      <c r="C23" s="9" t="s">
        <v>8</v>
      </c>
    </row>
    <row r="24" spans="1:5" ht="16.5" thickBot="1" x14ac:dyDescent="0.25">
      <c r="A24" s="149"/>
      <c r="B24" s="15">
        <v>1</v>
      </c>
      <c r="C24" s="10" t="s">
        <v>9</v>
      </c>
    </row>
    <row r="26" spans="1:5" x14ac:dyDescent="0.2">
      <c r="A26" s="2" t="s">
        <v>23</v>
      </c>
    </row>
    <row r="28" spans="1:5" x14ac:dyDescent="0.2">
      <c r="A28" s="2" t="s">
        <v>69</v>
      </c>
    </row>
    <row r="29" spans="1:5" x14ac:dyDescent="0.2">
      <c r="A29" s="2"/>
    </row>
    <row r="31" spans="1:5" ht="12.75" customHeight="1" x14ac:dyDescent="0.2">
      <c r="A31" s="150" t="s">
        <v>62</v>
      </c>
      <c r="B31" s="150"/>
      <c r="C31" s="150"/>
      <c r="D31" s="7"/>
    </row>
    <row r="32" spans="1:5" x14ac:dyDescent="0.2">
      <c r="A32" s="150"/>
      <c r="B32" s="150"/>
      <c r="C32" s="150"/>
      <c r="D32" s="7"/>
    </row>
    <row r="33" spans="1:3" x14ac:dyDescent="0.2">
      <c r="A33" s="150"/>
      <c r="B33" s="150"/>
      <c r="C33" s="150"/>
    </row>
    <row r="34" spans="1:3" x14ac:dyDescent="0.2">
      <c r="A34" s="150"/>
      <c r="B34" s="150"/>
      <c r="C34" s="150"/>
    </row>
  </sheetData>
  <mergeCells count="4">
    <mergeCell ref="A1:D1"/>
    <mergeCell ref="A2:D2"/>
    <mergeCell ref="A21:A24"/>
    <mergeCell ref="A31:C34"/>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tabSelected="1" workbookViewId="0">
      <selection activeCell="H11" sqref="H11"/>
    </sheetView>
  </sheetViews>
  <sheetFormatPr baseColWidth="10" defaultRowHeight="12.75" x14ac:dyDescent="0.2"/>
  <cols>
    <col min="1" max="1" width="4.5703125" bestFit="1" customWidth="1"/>
    <col min="2" max="4" width="15.7109375" customWidth="1"/>
    <col min="5" max="5" width="4.5703125" bestFit="1" customWidth="1"/>
  </cols>
  <sheetData>
    <row r="1" spans="1:5" x14ac:dyDescent="0.2">
      <c r="B1" s="151"/>
      <c r="C1" s="151"/>
      <c r="D1" s="151"/>
    </row>
    <row r="2" spans="1:5" x14ac:dyDescent="0.2">
      <c r="C2" s="22"/>
      <c r="E2" s="97">
        <v>4</v>
      </c>
    </row>
    <row r="3" spans="1:5" ht="50.25" customHeight="1" x14ac:dyDescent="0.2">
      <c r="A3" s="152" t="s">
        <v>45</v>
      </c>
      <c r="B3" s="96"/>
      <c r="C3" s="96"/>
      <c r="D3" s="96"/>
      <c r="E3" s="97">
        <v>3</v>
      </c>
    </row>
    <row r="4" spans="1:5" ht="50.25" customHeight="1" x14ac:dyDescent="0.2">
      <c r="A4" s="152"/>
      <c r="B4" s="96"/>
      <c r="C4" s="96"/>
      <c r="D4" s="96"/>
      <c r="E4" s="97">
        <v>2</v>
      </c>
    </row>
    <row r="5" spans="1:5" ht="50.25" customHeight="1" x14ac:dyDescent="0.2">
      <c r="A5" s="152"/>
      <c r="B5" s="96"/>
      <c r="C5" s="96"/>
      <c r="D5" s="96"/>
      <c r="E5" s="97">
        <v>1</v>
      </c>
    </row>
    <row r="6" spans="1:5" x14ac:dyDescent="0.2">
      <c r="A6" s="99">
        <v>4</v>
      </c>
      <c r="B6" s="99">
        <v>3</v>
      </c>
      <c r="C6" s="99">
        <v>2</v>
      </c>
      <c r="D6" s="98">
        <v>1</v>
      </c>
    </row>
    <row r="7" spans="1:5" x14ac:dyDescent="0.2">
      <c r="A7" s="151" t="s">
        <v>44</v>
      </c>
      <c r="B7" s="151"/>
      <c r="C7" s="151"/>
      <c r="D7" s="151"/>
    </row>
    <row r="8" spans="1:5" ht="13.5" thickBot="1" x14ac:dyDescent="0.25"/>
    <row r="9" spans="1:5" x14ac:dyDescent="0.2">
      <c r="B9" s="153" t="s">
        <v>46</v>
      </c>
      <c r="C9" s="100" t="s">
        <v>41</v>
      </c>
      <c r="D9" s="101">
        <f>'Matriz EFI Aplic'!D21</f>
        <v>2.5</v>
      </c>
    </row>
    <row r="10" spans="1:5" ht="13.5" thickBot="1" x14ac:dyDescent="0.25">
      <c r="B10" s="154"/>
      <c r="C10" s="102" t="s">
        <v>42</v>
      </c>
      <c r="D10" s="103">
        <f>'Matriz EFE Aplic'!D19</f>
        <v>3.1500000000000004</v>
      </c>
    </row>
    <row r="13" spans="1:5" ht="18" x14ac:dyDescent="0.25">
      <c r="B13" s="112" t="s">
        <v>43</v>
      </c>
      <c r="C13" s="111" t="s">
        <v>70</v>
      </c>
    </row>
  </sheetData>
  <mergeCells count="4">
    <mergeCell ref="B1:D1"/>
    <mergeCell ref="A7:D7"/>
    <mergeCell ref="A3:A5"/>
    <mergeCell ref="B9:B1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topLeftCell="A3" workbookViewId="0">
      <selection activeCell="A15" sqref="A1:IV65536"/>
    </sheetView>
  </sheetViews>
  <sheetFormatPr baseColWidth="10" defaultRowHeight="12.75" x14ac:dyDescent="0.2"/>
  <cols>
    <col min="1" max="1" width="14.5703125" customWidth="1"/>
    <col min="2" max="2" width="40" customWidth="1"/>
    <col min="3" max="3" width="6.5703125" bestFit="1" customWidth="1"/>
    <col min="4" max="4" width="12.28515625" bestFit="1" customWidth="1"/>
    <col min="5" max="5" width="11.7109375" bestFit="1" customWidth="1"/>
    <col min="6" max="6" width="12.28515625" bestFit="1" customWidth="1"/>
  </cols>
  <sheetData>
    <row r="1" spans="1:9" ht="23.25" x14ac:dyDescent="0.35">
      <c r="B1" s="146" t="s">
        <v>26</v>
      </c>
      <c r="C1" s="146"/>
      <c r="D1" s="146"/>
      <c r="E1" s="146"/>
      <c r="F1" s="146"/>
      <c r="G1" s="146"/>
      <c r="H1" s="146"/>
      <c r="I1" s="146"/>
    </row>
    <row r="2" spans="1:9" ht="12.75" customHeight="1" thickBot="1" x14ac:dyDescent="0.4">
      <c r="B2" s="146"/>
      <c r="C2" s="146"/>
      <c r="D2" s="146"/>
      <c r="E2" s="146"/>
      <c r="F2" s="146"/>
      <c r="G2" s="146"/>
      <c r="H2" s="146"/>
      <c r="I2" s="146"/>
    </row>
    <row r="3" spans="1:9" ht="48.75" customHeight="1" thickBot="1" x14ac:dyDescent="0.25">
      <c r="D3" s="74"/>
      <c r="E3" s="76"/>
      <c r="F3" s="75"/>
      <c r="G3" s="76"/>
      <c r="H3" s="155" t="s">
        <v>91</v>
      </c>
      <c r="I3" s="156"/>
    </row>
    <row r="4" spans="1:9" s="12" customFormat="1" ht="13.5" thickBot="1" x14ac:dyDescent="0.25">
      <c r="D4" s="160" t="s">
        <v>86</v>
      </c>
      <c r="E4" s="161"/>
      <c r="F4" s="162" t="s">
        <v>85</v>
      </c>
      <c r="G4" s="163"/>
      <c r="H4" s="164" t="s">
        <v>90</v>
      </c>
      <c r="I4" s="165"/>
    </row>
    <row r="5" spans="1:9" ht="39" thickBot="1" x14ac:dyDescent="0.25">
      <c r="A5" s="73" t="s">
        <v>27</v>
      </c>
      <c r="B5" s="144" t="s">
        <v>92</v>
      </c>
      <c r="C5" s="32" t="s">
        <v>1</v>
      </c>
      <c r="D5" s="24" t="s">
        <v>19</v>
      </c>
      <c r="E5" s="25" t="s">
        <v>10</v>
      </c>
      <c r="F5" s="26" t="s">
        <v>19</v>
      </c>
      <c r="G5" s="25" t="s">
        <v>10</v>
      </c>
      <c r="H5" s="27" t="s">
        <v>19</v>
      </c>
      <c r="I5" s="25" t="s">
        <v>10</v>
      </c>
    </row>
    <row r="6" spans="1:9" ht="38.25" x14ac:dyDescent="0.2">
      <c r="A6" s="157" t="s">
        <v>29</v>
      </c>
      <c r="B6" s="135" t="s">
        <v>87</v>
      </c>
      <c r="C6" s="137">
        <v>0.15</v>
      </c>
      <c r="D6" s="34">
        <v>3</v>
      </c>
      <c r="E6" s="17">
        <f t="shared" ref="E6:E14" si="0">+C6*D6</f>
        <v>0.44999999999999996</v>
      </c>
      <c r="F6" s="34">
        <v>2</v>
      </c>
      <c r="G6" s="17">
        <f t="shared" ref="G6:G14" si="1">+F6*C6</f>
        <v>0.3</v>
      </c>
      <c r="H6" s="35">
        <v>1</v>
      </c>
      <c r="I6" s="17">
        <f t="shared" ref="I6:I13" si="2">+H6*C6</f>
        <v>0.15</v>
      </c>
    </row>
    <row r="7" spans="1:9" ht="25.5" x14ac:dyDescent="0.2">
      <c r="A7" s="158"/>
      <c r="B7" s="136" t="s">
        <v>82</v>
      </c>
      <c r="C7" s="138">
        <v>0.15</v>
      </c>
      <c r="D7" s="20">
        <v>2</v>
      </c>
      <c r="E7" s="18">
        <f t="shared" si="0"/>
        <v>0.3</v>
      </c>
      <c r="F7" s="20">
        <v>2</v>
      </c>
      <c r="G7" s="18">
        <f t="shared" si="1"/>
        <v>0.3</v>
      </c>
      <c r="H7" s="23">
        <v>1</v>
      </c>
      <c r="I7" s="18">
        <f t="shared" si="2"/>
        <v>0.15</v>
      </c>
    </row>
    <row r="8" spans="1:9" ht="25.5" x14ac:dyDescent="0.2">
      <c r="A8" s="158"/>
      <c r="B8" s="136" t="s">
        <v>88</v>
      </c>
      <c r="C8" s="138">
        <v>0.05</v>
      </c>
      <c r="D8" s="20">
        <v>2</v>
      </c>
      <c r="E8" s="18">
        <f t="shared" si="0"/>
        <v>0.1</v>
      </c>
      <c r="F8" s="20">
        <v>3</v>
      </c>
      <c r="G8" s="18">
        <f t="shared" si="1"/>
        <v>0.15000000000000002</v>
      </c>
      <c r="H8" s="23">
        <v>3</v>
      </c>
      <c r="I8" s="18">
        <f t="shared" si="2"/>
        <v>0.15000000000000002</v>
      </c>
    </row>
    <row r="9" spans="1:9" ht="26.25" thickBot="1" x14ac:dyDescent="0.25">
      <c r="A9" s="159"/>
      <c r="B9" s="38" t="s">
        <v>83</v>
      </c>
      <c r="C9" s="139">
        <v>0.15</v>
      </c>
      <c r="D9" s="21">
        <v>2</v>
      </c>
      <c r="E9" s="19">
        <f t="shared" si="0"/>
        <v>0.3</v>
      </c>
      <c r="F9" s="21">
        <v>3</v>
      </c>
      <c r="G9" s="19">
        <f t="shared" si="1"/>
        <v>0.44999999999999996</v>
      </c>
      <c r="H9" s="36">
        <v>2</v>
      </c>
      <c r="I9" s="19">
        <f t="shared" si="2"/>
        <v>0.3</v>
      </c>
    </row>
    <row r="10" spans="1:9" x14ac:dyDescent="0.2">
      <c r="A10" s="157" t="s">
        <v>28</v>
      </c>
      <c r="B10" s="37" t="s">
        <v>25</v>
      </c>
      <c r="C10" s="137">
        <v>0.1</v>
      </c>
      <c r="D10" s="34">
        <v>3</v>
      </c>
      <c r="E10" s="17">
        <f t="shared" si="0"/>
        <v>0.30000000000000004</v>
      </c>
      <c r="F10" s="34">
        <v>4</v>
      </c>
      <c r="G10" s="17">
        <f t="shared" si="1"/>
        <v>0.4</v>
      </c>
      <c r="H10" s="35">
        <v>1</v>
      </c>
      <c r="I10" s="17">
        <f t="shared" si="2"/>
        <v>0.1</v>
      </c>
    </row>
    <row r="11" spans="1:9" x14ac:dyDescent="0.2">
      <c r="A11" s="158"/>
      <c r="B11" s="33" t="s">
        <v>84</v>
      </c>
      <c r="C11" s="138">
        <v>0.05</v>
      </c>
      <c r="D11" s="20">
        <v>2</v>
      </c>
      <c r="E11" s="18">
        <f t="shared" si="0"/>
        <v>0.1</v>
      </c>
      <c r="F11" s="20">
        <v>1</v>
      </c>
      <c r="G11" s="18">
        <f t="shared" si="1"/>
        <v>0.05</v>
      </c>
      <c r="H11" s="23">
        <v>1</v>
      </c>
      <c r="I11" s="18">
        <f t="shared" si="2"/>
        <v>0.05</v>
      </c>
    </row>
    <row r="12" spans="1:9" ht="25.5" x14ac:dyDescent="0.2">
      <c r="A12" s="158"/>
      <c r="B12" s="136" t="s">
        <v>89</v>
      </c>
      <c r="C12" s="138">
        <v>0.1</v>
      </c>
      <c r="D12" s="20">
        <v>2</v>
      </c>
      <c r="E12" s="18">
        <f t="shared" si="0"/>
        <v>0.2</v>
      </c>
      <c r="F12" s="20">
        <v>3</v>
      </c>
      <c r="G12" s="18">
        <f t="shared" si="1"/>
        <v>0.30000000000000004</v>
      </c>
      <c r="H12" s="23">
        <v>2</v>
      </c>
      <c r="I12" s="18">
        <f t="shared" si="2"/>
        <v>0.2</v>
      </c>
    </row>
    <row r="13" spans="1:9" x14ac:dyDescent="0.2">
      <c r="A13" s="158"/>
      <c r="B13" s="33" t="s">
        <v>30</v>
      </c>
      <c r="C13" s="138">
        <v>0.15</v>
      </c>
      <c r="D13" s="20">
        <v>2</v>
      </c>
      <c r="E13" s="18">
        <f t="shared" si="0"/>
        <v>0.3</v>
      </c>
      <c r="F13" s="20">
        <v>3</v>
      </c>
      <c r="G13" s="18">
        <f t="shared" si="1"/>
        <v>0.44999999999999996</v>
      </c>
      <c r="H13" s="23">
        <v>2</v>
      </c>
      <c r="I13" s="18">
        <f t="shared" si="2"/>
        <v>0.3</v>
      </c>
    </row>
    <row r="14" spans="1:9" ht="26.25" thickBot="1" x14ac:dyDescent="0.25">
      <c r="A14" s="159"/>
      <c r="B14" s="38" t="s">
        <v>24</v>
      </c>
      <c r="C14" s="139">
        <v>0.1</v>
      </c>
      <c r="D14" s="21">
        <v>3</v>
      </c>
      <c r="E14" s="19">
        <f t="shared" si="0"/>
        <v>0.30000000000000004</v>
      </c>
      <c r="F14" s="21">
        <v>3</v>
      </c>
      <c r="G14" s="19">
        <f t="shared" si="1"/>
        <v>0.30000000000000004</v>
      </c>
      <c r="H14" s="36">
        <v>1</v>
      </c>
      <c r="I14" s="19">
        <f>+H14*C14</f>
        <v>0.1</v>
      </c>
    </row>
    <row r="15" spans="1:9" ht="13.5" thickBot="1" x14ac:dyDescent="0.25">
      <c r="A15" s="143" t="s">
        <v>97</v>
      </c>
      <c r="B15" s="31" t="s">
        <v>18</v>
      </c>
      <c r="C15" s="140">
        <f t="shared" ref="C15:I15" si="3">SUM(C6:C14)</f>
        <v>1</v>
      </c>
      <c r="D15" s="28"/>
      <c r="E15" s="29">
        <f t="shared" si="3"/>
        <v>2.3499999999999996</v>
      </c>
      <c r="F15" s="28"/>
      <c r="G15" s="72">
        <f t="shared" si="3"/>
        <v>2.7</v>
      </c>
      <c r="H15" s="30"/>
      <c r="I15" s="141">
        <f t="shared" si="3"/>
        <v>1.5000000000000002</v>
      </c>
    </row>
    <row r="16" spans="1:9" ht="12" customHeight="1" x14ac:dyDescent="0.2">
      <c r="A16" s="142"/>
      <c r="C16" s="16"/>
      <c r="D16" s="16"/>
      <c r="E16" s="16"/>
      <c r="F16" s="16"/>
      <c r="G16" s="16"/>
      <c r="H16" s="16"/>
      <c r="I16" s="16"/>
    </row>
    <row r="17" spans="3:9" x14ac:dyDescent="0.2">
      <c r="C17" s="16"/>
      <c r="D17" s="16"/>
      <c r="E17" s="16"/>
      <c r="F17" s="16"/>
      <c r="G17" s="16"/>
      <c r="H17" s="16"/>
      <c r="I17" s="16"/>
    </row>
  </sheetData>
  <mergeCells count="8">
    <mergeCell ref="H3:I3"/>
    <mergeCell ref="A10:A14"/>
    <mergeCell ref="B1:I1"/>
    <mergeCell ref="B2:I2"/>
    <mergeCell ref="D4:E4"/>
    <mergeCell ref="F4:G4"/>
    <mergeCell ref="H4:I4"/>
    <mergeCell ref="A6:A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showGridLines="0" zoomScaleNormal="100" workbookViewId="0">
      <pane xSplit="1" ySplit="3" topLeftCell="B4" activePane="bottomRight" state="frozen"/>
      <selection pane="topRight"/>
      <selection pane="bottomLeft"/>
      <selection pane="bottomRight" sqref="A1:IV65536"/>
    </sheetView>
  </sheetViews>
  <sheetFormatPr baseColWidth="10" defaultRowHeight="12.75" x14ac:dyDescent="0.2"/>
  <cols>
    <col min="1" max="2" width="50.7109375" style="77" customWidth="1"/>
    <col min="3" max="3" width="29.28515625" style="78" customWidth="1"/>
    <col min="4" max="4" width="31.28515625" style="78" customWidth="1"/>
    <col min="5" max="16384" width="11.42578125" style="77"/>
  </cols>
  <sheetData>
    <row r="1" spans="1:4" ht="19.5" customHeight="1" thickBot="1" x14ac:dyDescent="0.25">
      <c r="A1" s="166" t="s">
        <v>93</v>
      </c>
      <c r="B1" s="167"/>
    </row>
    <row r="2" spans="1:4" ht="17.25" customHeight="1" thickBot="1" x14ac:dyDescent="0.25">
      <c r="A2" s="168" t="s">
        <v>94</v>
      </c>
      <c r="B2" s="168"/>
    </row>
    <row r="3" spans="1:4" ht="17.25" customHeight="1" thickBot="1" x14ac:dyDescent="0.25">
      <c r="A3" s="79" t="s">
        <v>4</v>
      </c>
      <c r="B3" s="84" t="s">
        <v>3</v>
      </c>
    </row>
    <row r="4" spans="1:4" s="81" customFormat="1" ht="45" x14ac:dyDescent="0.2">
      <c r="A4" s="46" t="str">
        <f>'Matriz EFI Aplic'!A13</f>
        <v>F1. Experiencia de integrante de la familia en el negocio de producción y comercialización de maní de más de 10 años</v>
      </c>
      <c r="B4" s="105" t="str">
        <f>'Matriz EFI Aplic'!A5</f>
        <v>D1. Marca nueva en el mercado y poco posicionada</v>
      </c>
      <c r="C4" s="80"/>
      <c r="D4" s="80"/>
    </row>
    <row r="5" spans="1:4" s="81" customFormat="1" ht="30" x14ac:dyDescent="0.2">
      <c r="A5" s="109" t="str">
        <f>'Matriz EFI Aplic'!A14</f>
        <v xml:space="preserve">F2. Bajo nivel de gastos y costos fijos  </v>
      </c>
      <c r="B5" s="106" t="str">
        <f>'Matriz EFI Aplic'!A6</f>
        <v>D2. Recursos financieros limitados para grandes inversiones</v>
      </c>
      <c r="C5" s="80"/>
      <c r="D5" s="80"/>
    </row>
    <row r="6" spans="1:4" s="81" customFormat="1" ht="30" x14ac:dyDescent="0.2">
      <c r="A6" s="109" t="str">
        <f>'Matriz EFI Aplic'!A15</f>
        <v>F3. Empaque tipo ristra diferenciado para atender el canal TAT</v>
      </c>
      <c r="B6" s="106" t="str">
        <f>'Matriz EFI Aplic'!A7</f>
        <v>D3. Proceso productivo manual que lo hace más costoso frente a los competidores</v>
      </c>
      <c r="C6" s="80"/>
      <c r="D6" s="80"/>
    </row>
    <row r="7" spans="1:4" s="81" customFormat="1" ht="36.75" customHeight="1" x14ac:dyDescent="0.2">
      <c r="A7" s="109" t="str">
        <f>'Matriz EFI Aplic'!A16</f>
        <v>F4. Producto puesto en el mercado con Notificación Sanitaria del INVIMA</v>
      </c>
      <c r="B7" s="106" t="str">
        <f>'Matriz EFI Aplic'!A8</f>
        <v>D4. Precio superior al de competidores del segmento, especialmente informales, tipo empacadores</v>
      </c>
      <c r="C7" s="80"/>
      <c r="D7" s="80"/>
    </row>
    <row r="8" spans="1:4" s="81" customFormat="1" ht="45.75" customHeight="1" thickBot="1" x14ac:dyDescent="0.25">
      <c r="A8" s="110" t="str">
        <f>'Matriz EFI Aplic'!A17</f>
        <v>F5. Ubicación estratégica de la sede la cual cubre Medellín y el sur del Área Metropolitana</v>
      </c>
      <c r="B8" s="108" t="str">
        <f>'Matriz EFI Aplic'!A9</f>
        <v>D5. Bajos niveles de inventario de la materia prima principal "maní crudo", lo cual no permite atender pedidos grandes con rapidez.</v>
      </c>
      <c r="C8" s="80"/>
      <c r="D8" s="80"/>
    </row>
    <row r="9" spans="1:4" ht="17.25" customHeight="1" thickBot="1" x14ac:dyDescent="0.25">
      <c r="A9" s="169" t="s">
        <v>95</v>
      </c>
      <c r="B9" s="169"/>
    </row>
    <row r="10" spans="1:4" ht="17.25" customHeight="1" thickBot="1" x14ac:dyDescent="0.25">
      <c r="A10" s="79" t="s">
        <v>38</v>
      </c>
      <c r="B10" s="79" t="s">
        <v>34</v>
      </c>
    </row>
    <row r="11" spans="1:4" s="81" customFormat="1" ht="60" x14ac:dyDescent="0.2">
      <c r="A11" s="104" t="str">
        <f>'Matriz EFE Aplic'!A12</f>
        <v>O1. Insertarse en el mercado en el segmento entre las marcas posicionadas y las marcas del mercado popular, con un producto diferenciado en calidad, empaque, pero a un muy buen precio.</v>
      </c>
      <c r="B11" s="105" t="str">
        <f>'Matriz EFE Aplic'!A5</f>
        <v>A1. Incremento en el número de empresas y marcas de maní que se ofertan en el mercado</v>
      </c>
      <c r="C11" s="80"/>
      <c r="D11" s="80"/>
    </row>
    <row r="12" spans="1:4" s="81" customFormat="1" ht="36.75" customHeight="1" x14ac:dyDescent="0.2">
      <c r="A12" s="49" t="str">
        <f>'Matriz EFE Aplic'!A13</f>
        <v>O2. Posibilidad de la venta a través de canales digitales, web y domicilios</v>
      </c>
      <c r="B12" s="106" t="str">
        <f>'Matriz EFE Aplic'!A6</f>
        <v>A2. Poca disponibilidad de maní de producción nacional</v>
      </c>
      <c r="C12" s="80"/>
      <c r="D12" s="80"/>
    </row>
    <row r="13" spans="1:4" s="81" customFormat="1" ht="46.5" customHeight="1" x14ac:dyDescent="0.2">
      <c r="A13" s="49" t="str">
        <f>'Matriz EFE Aplic'!A14</f>
        <v>O3. Incrementos en los niveles de demanda de frutos secos y leguminosas en Colombia</v>
      </c>
      <c r="B13" s="106" t="str">
        <f>'Matriz EFE Aplic'!A7</f>
        <v>A3. Por ser importado en su mayoría, inestabilidad del precio de compra del maní el cual está sujeto a las variaciones del dólar</v>
      </c>
      <c r="C13" s="80"/>
      <c r="D13" s="80"/>
    </row>
    <row r="14" spans="1:4" s="81" customFormat="1" ht="36.75" customHeight="1" x14ac:dyDescent="0.2">
      <c r="A14" s="49" t="str">
        <f>'Matriz EFE Aplic'!A15</f>
        <v>O4. Almacenes de cadena y otras canales desarrollando marca propia que tercerizan con empresas productoras</v>
      </c>
      <c r="B14" s="106" t="str">
        <f>'Matriz EFE Aplic'!A8</f>
        <v>A4. Plagas y enfermedades que pueden dar al maní, tanto en la producción, como en el almacenamiento.</v>
      </c>
      <c r="C14" s="80"/>
      <c r="D14" s="80"/>
    </row>
    <row r="15" spans="1:4" s="81" customFormat="1" ht="45.75" customHeight="1" thickBot="1" x14ac:dyDescent="0.25">
      <c r="A15" s="107" t="str">
        <f>'Matriz EFE Aplic'!A16</f>
        <v>O5. Autoridades colombianas exigiendo licencias sanitarias a las empresas de alimentos</v>
      </c>
      <c r="B15" s="108" t="str">
        <f>'Matriz EFE Aplic'!A9</f>
        <v>A5. Bloqueos comerciales por parte de empresas grandes que imposibilitan el ingreso de empresas pequeñas.</v>
      </c>
      <c r="C15" s="80"/>
      <c r="D15" s="80"/>
    </row>
    <row r="16" spans="1:4" x14ac:dyDescent="0.2">
      <c r="A16" s="82"/>
    </row>
    <row r="17" spans="1:1" x14ac:dyDescent="0.2">
      <c r="A17" s="82"/>
    </row>
    <row r="18" spans="1:1" x14ac:dyDescent="0.2">
      <c r="A18" s="82"/>
    </row>
    <row r="19" spans="1:1" x14ac:dyDescent="0.2">
      <c r="A19" s="83"/>
    </row>
    <row r="20" spans="1:1" x14ac:dyDescent="0.2">
      <c r="A20" s="82"/>
    </row>
    <row r="21" spans="1:1" x14ac:dyDescent="0.2">
      <c r="A21" s="82"/>
    </row>
    <row r="22" spans="1:1" x14ac:dyDescent="0.2">
      <c r="A22" s="82"/>
    </row>
    <row r="23" spans="1:1" x14ac:dyDescent="0.2">
      <c r="A23" s="82"/>
    </row>
    <row r="24" spans="1:1" x14ac:dyDescent="0.2">
      <c r="A24" s="82"/>
    </row>
    <row r="25" spans="1:1" x14ac:dyDescent="0.2">
      <c r="A25" s="83"/>
    </row>
    <row r="26" spans="1:1" x14ac:dyDescent="0.2">
      <c r="A26" s="82"/>
    </row>
    <row r="27" spans="1:1" x14ac:dyDescent="0.2">
      <c r="A27" s="82"/>
    </row>
    <row r="28" spans="1:1" x14ac:dyDescent="0.2">
      <c r="A28" s="82"/>
    </row>
    <row r="29" spans="1:1" x14ac:dyDescent="0.2">
      <c r="A29" s="82"/>
    </row>
    <row r="30" spans="1:1" x14ac:dyDescent="0.2">
      <c r="A30" s="82"/>
    </row>
    <row r="31" spans="1:1" x14ac:dyDescent="0.2">
      <c r="A31" s="82"/>
    </row>
    <row r="32" spans="1:1" x14ac:dyDescent="0.2">
      <c r="A32" s="83"/>
    </row>
    <row r="33" spans="1:1" x14ac:dyDescent="0.2">
      <c r="A33" s="82"/>
    </row>
    <row r="34" spans="1:1" x14ac:dyDescent="0.2">
      <c r="A34" s="82"/>
    </row>
    <row r="35" spans="1:1" x14ac:dyDescent="0.2">
      <c r="A35" s="82"/>
    </row>
    <row r="36" spans="1:1" x14ac:dyDescent="0.2">
      <c r="A36" s="82"/>
    </row>
    <row r="37" spans="1:1" x14ac:dyDescent="0.2">
      <c r="A37" s="82"/>
    </row>
    <row r="38" spans="1:1" x14ac:dyDescent="0.2">
      <c r="A38" s="82"/>
    </row>
    <row r="39" spans="1:1" x14ac:dyDescent="0.2">
      <c r="A39" s="82"/>
    </row>
    <row r="40" spans="1:1" x14ac:dyDescent="0.2">
      <c r="A40" s="82"/>
    </row>
    <row r="41" spans="1:1" x14ac:dyDescent="0.2">
      <c r="A41" s="83"/>
    </row>
    <row r="42" spans="1:1" x14ac:dyDescent="0.2">
      <c r="A42" s="82"/>
    </row>
    <row r="43" spans="1:1" x14ac:dyDescent="0.2">
      <c r="A43" s="82"/>
    </row>
    <row r="44" spans="1:1" x14ac:dyDescent="0.2">
      <c r="A44" s="82"/>
    </row>
    <row r="45" spans="1:1" x14ac:dyDescent="0.2">
      <c r="A45" s="82"/>
    </row>
    <row r="46" spans="1:1" x14ac:dyDescent="0.2">
      <c r="A46" s="82"/>
    </row>
  </sheetData>
  <mergeCells count="3">
    <mergeCell ref="A1:B1"/>
    <mergeCell ref="A2:B2"/>
    <mergeCell ref="A9:B9"/>
  </mergeCells>
  <printOptions horizontalCentered="1" verticalCentered="1"/>
  <pageMargins left="0.75" right="0.75" top="1" bottom="1" header="0" footer="0"/>
  <pageSetup scale="8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topLeftCell="A9" workbookViewId="0">
      <selection activeCell="C14" sqref="C14"/>
    </sheetView>
  </sheetViews>
  <sheetFormatPr baseColWidth="10" defaultRowHeight="12.75" x14ac:dyDescent="0.2"/>
  <cols>
    <col min="1" max="1" width="45.7109375" style="39" customWidth="1"/>
    <col min="2" max="3" width="48.7109375" style="39" customWidth="1"/>
    <col min="4" max="4" width="43.5703125" style="39" customWidth="1"/>
    <col min="5" max="16384" width="11.42578125" style="39"/>
  </cols>
  <sheetData>
    <row r="1" spans="1:3" ht="13.5" thickBot="1" x14ac:dyDescent="0.25">
      <c r="A1" s="170" t="s">
        <v>96</v>
      </c>
      <c r="B1" s="86" t="s">
        <v>13</v>
      </c>
      <c r="C1" s="85" t="s">
        <v>12</v>
      </c>
    </row>
    <row r="2" spans="1:3" ht="33.75" x14ac:dyDescent="0.2">
      <c r="A2" s="171"/>
      <c r="B2" s="114" t="str">
        <f>'Matriz EFE Aplic'!A12</f>
        <v>O1. Insertarse en el mercado en el segmento entre las marcas posicionadas y las marcas del mercado popular, con un producto diferenciado en calidad, empaque, pero a un muy buen precio.</v>
      </c>
      <c r="C2" s="126" t="str">
        <f>'Matriz EFE Aplic'!A5</f>
        <v>A1. Incremento en el número de empresas y marcas de maní que se ofertan en el mercado</v>
      </c>
    </row>
    <row r="3" spans="1:3" ht="22.5" x14ac:dyDescent="0.2">
      <c r="A3" s="171"/>
      <c r="B3" s="116" t="str">
        <f>'Matriz EFE Aplic'!A13</f>
        <v>O2. Posibilidad de la venta a través de canales digitales, web y domicilios</v>
      </c>
      <c r="C3" s="127" t="str">
        <f>'Matriz EFE Aplic'!A6</f>
        <v>A2. Poca disponibilidad de maní de producción nacional</v>
      </c>
    </row>
    <row r="4" spans="1:3" ht="22.5" x14ac:dyDescent="0.2">
      <c r="A4" s="171"/>
      <c r="B4" s="116" t="str">
        <f>'Matriz EFE Aplic'!A14</f>
        <v>O3. Incrementos en los niveles de demanda de frutos secos y leguminosas en Colombia</v>
      </c>
      <c r="C4" s="127" t="str">
        <f>'Matriz EFE Aplic'!A7</f>
        <v>A3. Por ser importado en su mayoría, inestabilidad del precio de compra del maní el cual está sujeto a las variaciones del dólar</v>
      </c>
    </row>
    <row r="5" spans="1:3" ht="22.5" x14ac:dyDescent="0.2">
      <c r="A5" s="171"/>
      <c r="B5" s="116" t="str">
        <f>'Matriz EFE Aplic'!A15</f>
        <v>O4. Almacenes de cadena y otras canales desarrollando marca propia que tercerizan con empresas productoras</v>
      </c>
      <c r="C5" s="127" t="str">
        <f>'Matriz EFE Aplic'!A8</f>
        <v>A4. Plagas y enfermedades que pueden dar al maní, tanto en la producción, como en el almacenamiento.</v>
      </c>
    </row>
    <row r="6" spans="1:3" ht="23.25" thickBot="1" x14ac:dyDescent="0.25">
      <c r="A6" s="171"/>
      <c r="B6" s="128" t="str">
        <f>'Matriz EFE Aplic'!A16</f>
        <v>O5. Autoridades colombianas exigiendo licencias sanitarias a las empresas de alimentos</v>
      </c>
      <c r="C6" s="129" t="str">
        <f>'Matriz EFE Aplic'!A9</f>
        <v>A5. Bloqueos comerciales por parte de empresas grandes que imposibilitan el ingreso de empresas pequeñas.</v>
      </c>
    </row>
    <row r="7" spans="1:3" ht="15.75" thickBot="1" x14ac:dyDescent="0.25">
      <c r="A7" s="121" t="s">
        <v>20</v>
      </c>
      <c r="B7" s="93" t="s">
        <v>39</v>
      </c>
      <c r="C7" s="113" t="s">
        <v>77</v>
      </c>
    </row>
    <row r="8" spans="1:3" ht="72" x14ac:dyDescent="0.2">
      <c r="A8" s="87" t="str">
        <f>'Matriz EFI Aplic'!A13</f>
        <v>F1. Experiencia de integrante de la familia en el negocio de producción y comercialización de maní de más de 10 años</v>
      </c>
      <c r="B8" s="122" t="s">
        <v>75</v>
      </c>
      <c r="C8" s="119" t="s">
        <v>79</v>
      </c>
    </row>
    <row r="9" spans="1:3" ht="48" x14ac:dyDescent="0.2">
      <c r="A9" s="88" t="str">
        <f>'Matriz EFI Aplic'!A14</f>
        <v xml:space="preserve">F2. Bajo nivel de gastos y costos fijos  </v>
      </c>
      <c r="B9" s="123" t="s">
        <v>76</v>
      </c>
      <c r="C9" s="120" t="s">
        <v>74</v>
      </c>
    </row>
    <row r="10" spans="1:3" ht="48" x14ac:dyDescent="0.2">
      <c r="A10" s="88" t="str">
        <f>'Matriz EFI Aplic'!A15</f>
        <v>F3. Empaque tipo ristra diferenciado para atender el canal TAT</v>
      </c>
      <c r="B10" s="123" t="s">
        <v>73</v>
      </c>
      <c r="C10" s="117"/>
    </row>
    <row r="11" spans="1:3" ht="22.5" hidden="1" x14ac:dyDescent="0.2">
      <c r="A11" s="88" t="s">
        <v>52</v>
      </c>
      <c r="B11" s="123"/>
      <c r="C11" s="117"/>
    </row>
    <row r="12" spans="1:3" ht="23.25" hidden="1" thickBot="1" x14ac:dyDescent="0.25">
      <c r="A12" s="89" t="str">
        <f>'Matriz EFI Aplic'!A17</f>
        <v>F5. Ubicación estratégica de la sede la cual cubre Medellín y el sur del Área Metropolitana</v>
      </c>
      <c r="B12" s="124"/>
      <c r="C12" s="118"/>
    </row>
    <row r="13" spans="1:3" ht="28.5" thickBot="1" x14ac:dyDescent="0.25">
      <c r="A13" s="125" t="s">
        <v>21</v>
      </c>
      <c r="B13" s="130" t="s">
        <v>78</v>
      </c>
      <c r="C13" s="115" t="s">
        <v>40</v>
      </c>
    </row>
    <row r="14" spans="1:3" ht="60" x14ac:dyDescent="0.2">
      <c r="A14" s="90" t="str">
        <f>'Matriz EFI Aplic'!A5</f>
        <v>D1. Marca nueva en el mercado y poco posicionada</v>
      </c>
      <c r="B14" s="133" t="s">
        <v>80</v>
      </c>
      <c r="C14" s="145" t="s">
        <v>98</v>
      </c>
    </row>
    <row r="15" spans="1:3" ht="60" x14ac:dyDescent="0.2">
      <c r="A15" s="91" t="str">
        <f>'Matriz EFI Aplic'!A6</f>
        <v>D2. Recursos financieros limitados para grandes inversiones</v>
      </c>
      <c r="B15" s="134" t="s">
        <v>81</v>
      </c>
      <c r="C15" s="94"/>
    </row>
    <row r="16" spans="1:3" ht="24.75" customHeight="1" x14ac:dyDescent="0.2">
      <c r="A16" s="91" t="str">
        <f>'Matriz EFI Aplic'!A7</f>
        <v>D3. Proceso productivo manual que lo hace más costoso frente a los competidores</v>
      </c>
      <c r="B16" s="131"/>
      <c r="C16" s="94"/>
    </row>
    <row r="17" spans="1:3" ht="24.75" customHeight="1" x14ac:dyDescent="0.2">
      <c r="A17" s="91" t="str">
        <f>'Matriz EFI Aplic'!A8</f>
        <v>D4. Precio superior al de competidores del segmento, especialmente informales, tipo empacadores</v>
      </c>
      <c r="B17" s="131"/>
      <c r="C17" s="94"/>
    </row>
    <row r="18" spans="1:3" ht="24.75" customHeight="1" thickBot="1" x14ac:dyDescent="0.25">
      <c r="A18" s="92" t="str">
        <f>'Matriz EFI Aplic'!A9</f>
        <v>D5. Bajos niveles de inventario de la materia prima principal "maní crudo", lo cual no permite atender pedidos grandes con rapidez.</v>
      </c>
      <c r="B18" s="132"/>
      <c r="C18" s="95"/>
    </row>
  </sheetData>
  <mergeCells count="1">
    <mergeCell ref="A1:A6"/>
  </mergeCells>
  <printOptions horizontalCentered="1"/>
  <pageMargins left="0.78740157480314998" right="0.78740157480314998" top="0.98425196850393704" bottom="0.98425196850393704" header="0" footer="0"/>
  <pageSetup paperSize="9" scale="9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Matriz EFI Aplic</vt:lpstr>
      <vt:lpstr>Matriz EFE Aplic</vt:lpstr>
      <vt:lpstr>Matriz I-E</vt:lpstr>
      <vt:lpstr>MPC aplicado</vt:lpstr>
      <vt:lpstr>Matriz Dofa</vt:lpstr>
      <vt:lpstr>Cruce Dofa</vt:lpstr>
      <vt:lpstr>'Matriz Dofa'!Área_de_impresión</vt:lpstr>
      <vt:lpstr>'Matriz Dofa'!Títulos_a_imprimir</vt:lpstr>
    </vt:vector>
  </TitlesOfParts>
  <Company/>
  <LinksUpToDate>false</LinksUpToDate>
  <SharedDoc>false</SharedDoc>
  <HyperlinkBase>http://economia-excel.blogspot.com</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Análisis estratégico con matriz DAFO</dc:title>
  <dc:creator>ARP</dc:creator>
  <cp:lastModifiedBy>Alejandro Gonzalez Calle</cp:lastModifiedBy>
  <cp:lastPrinted>2012-05-06T02:11:47Z</cp:lastPrinted>
  <dcterms:created xsi:type="dcterms:W3CDTF">2010-06-13T10:40:34Z</dcterms:created>
  <dcterms:modified xsi:type="dcterms:W3CDTF">2021-10-02T08:39:17Z</dcterms:modified>
</cp:coreProperties>
</file>