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acoy\Desktop\"/>
    </mc:Choice>
  </mc:AlternateContent>
  <xr:revisionPtr revIDLastSave="0" documentId="8_{97825341-451E-4BE5-824A-FFE21229A066}" xr6:coauthVersionLast="31" xr6:coauthVersionMax="31" xr10:uidLastSave="{00000000-0000-0000-0000-000000000000}"/>
  <bookViews>
    <workbookView xWindow="0" yWindow="0" windowWidth="23880" windowHeight="3690" xr2:uid="{C5EACDF9-FFC0-DC45-BC0B-CA5DA6702CC1}"/>
  </bookViews>
  <sheets>
    <sheet name="Encuesta_aplicada" sheetId="1" r:id="rId1"/>
    <sheet name="Calculos" sheetId="3" r:id="rId2"/>
    <sheet name="Datos" sheetId="2" state="hidden" r:id="rId3"/>
  </sheets>
  <definedNames>
    <definedName name="_xlnm._FilterDatabase" localSheetId="0" hidden="1">Encuesta_aplicada!$A$4:$O$24</definedName>
    <definedName name="A">Datos!$G$1:$G$5</definedName>
    <definedName name="B">Datos!$H$1:$H$3</definedName>
    <definedName name="Ciudad">Datos!$A$1:$A$5</definedName>
    <definedName name="D">Datos!$I$1:$I$2</definedName>
    <definedName name="Edad">Datos!$E$1:$E$51</definedName>
    <definedName name="Escolaridad">Datos!$C$1:$C$5</definedName>
    <definedName name="Fecha">Datos!$B$1:$B$3</definedName>
    <definedName name="G">Datos!$J$1:$J$5</definedName>
    <definedName name="K">Datos!$K$1:$K$3</definedName>
    <definedName name="L">Datos!$L$1:$L$3</definedName>
    <definedName name="LIKE">Datos!$A$12:$A$16</definedName>
    <definedName name="m">Datos!$M$1:$M$6</definedName>
    <definedName name="n">Datos!$N$1:$N$9</definedName>
    <definedName name="P">Datos!$F$1:$F$3</definedName>
    <definedName name="Sexo">Datos!$D$1:$D$2</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3" l="1"/>
  <c r="F27" i="3" l="1"/>
  <c r="F26" i="3"/>
  <c r="F25" i="3"/>
  <c r="E26" i="3"/>
  <c r="E25" i="3"/>
  <c r="D25" i="3"/>
  <c r="F24" i="3" l="1"/>
  <c r="A28" i="3"/>
  <c r="F23" i="3" s="1"/>
  <c r="A27" i="3"/>
  <c r="E23" i="3" s="1"/>
  <c r="A26" i="3"/>
  <c r="D23" i="3" s="1"/>
  <c r="A25" i="3"/>
  <c r="C23" i="3" s="1"/>
  <c r="A24" i="3"/>
  <c r="B23" i="3" s="1"/>
  <c r="E24" i="3" l="1"/>
  <c r="D24" i="3"/>
  <c r="V1" i="3"/>
  <c r="W6" i="3"/>
  <c r="W5" i="3"/>
  <c r="W4" i="3"/>
  <c r="W3" i="3"/>
  <c r="W2" i="3"/>
  <c r="T6" i="3"/>
  <c r="T5" i="3"/>
  <c r="T4" i="3"/>
  <c r="T3" i="3"/>
  <c r="T2" i="3"/>
  <c r="S1" i="3"/>
  <c r="Q6" i="3"/>
  <c r="Q5" i="3"/>
  <c r="Q4" i="3"/>
  <c r="Q3" i="3"/>
  <c r="Q2" i="3"/>
  <c r="P1" i="3"/>
  <c r="N6" i="3"/>
  <c r="N5" i="3"/>
  <c r="N4" i="3"/>
  <c r="N3" i="3"/>
  <c r="N2" i="3"/>
  <c r="M1" i="3"/>
  <c r="K6" i="3"/>
  <c r="K5" i="3"/>
  <c r="K4" i="3"/>
  <c r="K3" i="3"/>
  <c r="K2" i="3"/>
  <c r="J1" i="3"/>
  <c r="H3" i="3"/>
  <c r="H2" i="3"/>
  <c r="E4" i="3"/>
  <c r="E3" i="3"/>
  <c r="E2" i="3"/>
  <c r="B6" i="3"/>
  <c r="B5" i="3"/>
  <c r="B4" i="3"/>
  <c r="B3" i="3"/>
  <c r="B2" i="3"/>
</calcChain>
</file>

<file path=xl/sharedStrings.xml><?xml version="1.0" encoding="utf-8"?>
<sst xmlns="http://schemas.openxmlformats.org/spreadsheetml/2006/main" count="272" uniqueCount="72">
  <si>
    <t>Le pedimos muy especialmente que responda la totalidad de las preguntas marcando sus respuestas con una X en las casillas correspondiente.
Esta información la manejaremos cuidadosamente para proteger su identidad y sus respuestas</t>
  </si>
  <si>
    <t>Ciudad</t>
  </si>
  <si>
    <t>Escolaridad</t>
  </si>
  <si>
    <t>Sexo</t>
  </si>
  <si>
    <t>Edad</t>
  </si>
  <si>
    <t>¿Considera seguros los pagos electrónicos?</t>
  </si>
  <si>
    <t>¿Considera necesaria la capacitación para el uso de las aplicaciones que permitan realizar pagos, sin tener que desplazarse al banco?</t>
  </si>
  <si>
    <t xml:space="preserve">Apreciado CLIENTE: 
Reciba nuestro afectuoso saludo. Estamos intentando mejorar los tiempos y los servicios de su banco BBVA en esta su oficina principal, con el fin de potencializar las garantías de su práctica diaria, además de reducir los tiempos en su atención, siempre con la mejor disposición, pasión y calidad; para ello, a través de esta encuesta esperamos recolectar información que nos lleve a conocer su punto de vista y sus necesidades, visionándolas al tiempo de respuesta en los trabajadores operativos del banco, el servicio de pagos y el sistema aplicado mediante el uso de la tecnología.
</t>
  </si>
  <si>
    <t>Fecha de diligenciamento de la encuesta</t>
  </si>
  <si>
    <t>Bogotá</t>
  </si>
  <si>
    <t>Medellín</t>
  </si>
  <si>
    <t>Bucaramanga</t>
  </si>
  <si>
    <t>Cartagena</t>
  </si>
  <si>
    <t>Barranquilla</t>
  </si>
  <si>
    <t>Primaria</t>
  </si>
  <si>
    <t>Secundaria</t>
  </si>
  <si>
    <t>Pregrado</t>
  </si>
  <si>
    <t>Posgrado</t>
  </si>
  <si>
    <t>Ninguno</t>
  </si>
  <si>
    <t>Masculino</t>
  </si>
  <si>
    <t>Femenino</t>
  </si>
  <si>
    <t>Si</t>
  </si>
  <si>
    <t>No</t>
  </si>
  <si>
    <t>Algunos servicios</t>
  </si>
  <si>
    <t>No utilizo ninguna de las anteriores</t>
  </si>
  <si>
    <t>PSE tus pagos</t>
  </si>
  <si>
    <t>PSE Hosting</t>
  </si>
  <si>
    <t>PSE con cuenta recaudadora</t>
  </si>
  <si>
    <t>BBVA App</t>
  </si>
  <si>
    <t>Computador</t>
  </si>
  <si>
    <t>Tablet</t>
  </si>
  <si>
    <t>Celular</t>
  </si>
  <si>
    <t>Todas las anteriores</t>
  </si>
  <si>
    <t>No poseo elementos mencionados</t>
  </si>
  <si>
    <t>Menos de media hora</t>
  </si>
  <si>
    <t>Una hora</t>
  </si>
  <si>
    <t>Más de una hora</t>
  </si>
  <si>
    <t>Diario</t>
  </si>
  <si>
    <t>Semanal</t>
  </si>
  <si>
    <t>Mensual</t>
  </si>
  <si>
    <t>Trimestral</t>
  </si>
  <si>
    <t>Semestral</t>
  </si>
  <si>
    <t>Anual</t>
  </si>
  <si>
    <t>50% presencial y 50% virtual</t>
  </si>
  <si>
    <t>20% presencial y 80% virtual</t>
  </si>
  <si>
    <t>20% virtual y 80% presencial</t>
  </si>
  <si>
    <t>100% presencial y 0% virtual</t>
  </si>
  <si>
    <t>100% virtual y 0% presencial</t>
  </si>
  <si>
    <t>10% presencial y 90% virtual</t>
  </si>
  <si>
    <t>80% presencial y 20% virtual</t>
  </si>
  <si>
    <t>80% virtual y 20% presencial</t>
  </si>
  <si>
    <t>10% virtual y 90% presencial</t>
  </si>
  <si>
    <t>Superan mis expectativas</t>
  </si>
  <si>
    <t>Cumplen mis expectativas</t>
  </si>
  <si>
    <t>No cumplen mis expectativas</t>
  </si>
  <si>
    <t>Algunas veces</t>
  </si>
  <si>
    <t>¿Considera que las oficinas del banco para realizar pagos se han descongestionado?</t>
  </si>
  <si>
    <t>¿Considera que la  tecnología es un factor importante en la descongestión de las oficinas del BBVA?</t>
  </si>
  <si>
    <t>Totalmente de acuerdo (TA)</t>
  </si>
  <si>
    <t>Parcialmente de acuerdo (PA)</t>
  </si>
  <si>
    <t>Indiferente (I)</t>
  </si>
  <si>
    <t>Totalmente en desacuerdo (TD)</t>
  </si>
  <si>
    <t>Parcialmente en desacuerdo (PD)</t>
  </si>
  <si>
    <t>¿Considera que la implementación de proyectos tecnológicos "aplicación móvil" contribuye a descongestionar las oficinas?</t>
  </si>
  <si>
    <t>Medellin</t>
  </si>
  <si>
    <t>Varible A1
Tecnología</t>
  </si>
  <si>
    <t>Variable C
Conocimiento</t>
  </si>
  <si>
    <t>Variable B
Seguridad</t>
  </si>
  <si>
    <t>Variable D
Frecuencia</t>
  </si>
  <si>
    <t>Variable A2
Tecnología</t>
  </si>
  <si>
    <t>Genero</t>
  </si>
  <si>
    <t xml:space="preserve">Correlaciones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</si>
</sst>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theme="1"/>
      <name val="Arial"/>
      <family val="2"/>
    </font>
    <font>
      <sz val="12"/>
      <color theme="1"/>
      <name val="Times New Roman"/>
      <family val="1"/>
    </font>
    <font>
      <sz val="11"/>
      <color theme="1"/>
      <name val="Arial"/>
      <family val="2"/>
    </font>
    <font>
      <b/>
      <sz val="12"/>
      <color theme="1"/>
      <name val="Arial"/>
      <family val="2"/>
    </font>
    <font>
      <sz val="12"/>
      <color rgb="FF000000"/>
      <name val="Times New Roman"/>
      <family val="1"/>
    </font>
  </fonts>
  <fills count="6">
    <fill>
      <patternFill patternType="none"/>
    </fill>
    <fill>
      <patternFill patternType="gray125"/>
    </fill>
    <fill>
      <patternFill patternType="solid">
        <fgColor rgb="FF00B0F0"/>
        <bgColor indexed="64"/>
      </patternFill>
    </fill>
    <fill>
      <patternFill patternType="solid">
        <fgColor theme="5"/>
        <bgColor indexed="64"/>
      </patternFill>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vertical="center"/>
    </xf>
    <xf numFmtId="0" fontId="1" fillId="3" borderId="1" xfId="0" applyFont="1" applyFill="1" applyBorder="1" applyAlignment="1">
      <alignment vertical="center" wrapText="1"/>
    </xf>
    <xf numFmtId="0" fontId="1" fillId="0" borderId="0" xfId="0" applyFont="1" applyAlignment="1"/>
    <xf numFmtId="0" fontId="1" fillId="2" borderId="1" xfId="0" applyFont="1" applyFill="1" applyBorder="1" applyAlignment="1">
      <alignment horizontal="center" vertical="center" wrapText="1"/>
    </xf>
    <xf numFmtId="0" fontId="1" fillId="0" borderId="0" xfId="0" applyFont="1"/>
    <xf numFmtId="0" fontId="1" fillId="0" borderId="0" xfId="0" applyFont="1" applyAlignment="1">
      <alignment vertical="center"/>
    </xf>
    <xf numFmtId="14" fontId="0" fillId="0" borderId="0" xfId="0" applyNumberFormat="1" applyFont="1"/>
    <xf numFmtId="0" fontId="0" fillId="0" borderId="0" xfId="0" applyFont="1"/>
    <xf numFmtId="0" fontId="2" fillId="0" borderId="0" xfId="0" applyFont="1" applyAlignment="1">
      <alignment horizontal="left" vertical="center" indent="6"/>
    </xf>
    <xf numFmtId="0" fontId="2" fillId="0" borderId="0" xfId="0" applyFont="1" applyAlignment="1">
      <alignment vertical="center"/>
    </xf>
    <xf numFmtId="0" fontId="3" fillId="0" borderId="0" xfId="0" applyFont="1"/>
    <xf numFmtId="9" fontId="0" fillId="0" borderId="0" xfId="0" applyNumberFormat="1" applyFont="1"/>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0" xfId="0" applyFont="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left"/>
    </xf>
    <xf numFmtId="0" fontId="3" fillId="0" borderId="1" xfId="0" applyFont="1" applyBorder="1"/>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0" xfId="0" applyFont="1" applyAlignment="1">
      <alignment horizontal="center"/>
    </xf>
    <xf numFmtId="0" fontId="4" fillId="0" borderId="1" xfId="0" applyFont="1" applyBorder="1" applyAlignment="1">
      <alignment horizontal="center" wrapText="1"/>
    </xf>
    <xf numFmtId="0" fontId="4"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9D8C-46F4-8A94-F17207B3D1D9}"/>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9D8C-46F4-8A94-F17207B3D1D9}"/>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9D8C-46F4-8A94-F17207B3D1D9}"/>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9D8C-46F4-8A94-F17207B3D1D9}"/>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9D8C-46F4-8A94-F17207B3D1D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Calculos!$A$2:$A$6</c:f>
              <c:strCache>
                <c:ptCount val="5"/>
                <c:pt idx="0">
                  <c:v>Bogotá</c:v>
                </c:pt>
                <c:pt idx="1">
                  <c:v>Medellin</c:v>
                </c:pt>
                <c:pt idx="2">
                  <c:v>Bucaramanga</c:v>
                </c:pt>
                <c:pt idx="3">
                  <c:v>Barranquilla</c:v>
                </c:pt>
                <c:pt idx="4">
                  <c:v>Cartagena</c:v>
                </c:pt>
              </c:strCache>
            </c:strRef>
          </c:cat>
          <c:val>
            <c:numRef>
              <c:f>Calculos!$B$2:$B$6</c:f>
              <c:numCache>
                <c:formatCode>General</c:formatCode>
                <c:ptCount val="5"/>
                <c:pt idx="0">
                  <c:v>0.5</c:v>
                </c:pt>
                <c:pt idx="1">
                  <c:v>0.1</c:v>
                </c:pt>
                <c:pt idx="2">
                  <c:v>0.2</c:v>
                </c:pt>
                <c:pt idx="3">
                  <c:v>0.1</c:v>
                </c:pt>
                <c:pt idx="4">
                  <c:v>0.1</c:v>
                </c:pt>
              </c:numCache>
            </c:numRef>
          </c:val>
          <c:extLst>
            <c:ext xmlns:c16="http://schemas.microsoft.com/office/drawing/2014/chart" uri="{C3380CC4-5D6E-409C-BE32-E72D297353CC}">
              <c16:uniqueId val="{0000000A-9D8C-46F4-8A94-F17207B3D1D9}"/>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C24E-4825-9BF8-D8EB6BDADBF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C24E-4825-9BF8-D8EB6BDADBF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C24E-4825-9BF8-D8EB6BDADBFE}"/>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ct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Calculos!$D$2:$D$4</c:f>
              <c:strCache>
                <c:ptCount val="3"/>
                <c:pt idx="0">
                  <c:v>Posgrado</c:v>
                </c:pt>
                <c:pt idx="1">
                  <c:v>Pregrado</c:v>
                </c:pt>
                <c:pt idx="2">
                  <c:v>Secundaria</c:v>
                </c:pt>
              </c:strCache>
            </c:strRef>
          </c:cat>
          <c:val>
            <c:numRef>
              <c:f>Calculos!$E$2:$E$4</c:f>
              <c:numCache>
                <c:formatCode>General</c:formatCode>
                <c:ptCount val="3"/>
                <c:pt idx="0">
                  <c:v>0.55000000000000004</c:v>
                </c:pt>
                <c:pt idx="1">
                  <c:v>0.4</c:v>
                </c:pt>
                <c:pt idx="2">
                  <c:v>0.05</c:v>
                </c:pt>
              </c:numCache>
            </c:numRef>
          </c:val>
          <c:extLst>
            <c:ext xmlns:c16="http://schemas.microsoft.com/office/drawing/2014/chart" uri="{C3380CC4-5D6E-409C-BE32-E72D297353CC}">
              <c16:uniqueId val="{00000006-C24E-4825-9BF8-D8EB6BDADBFE}"/>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0F73-42D4-957D-D9AE356A78A8}"/>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0F73-42D4-957D-D9AE356A78A8}"/>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ct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Calculos!$G$2:$G$3</c:f>
              <c:strCache>
                <c:ptCount val="2"/>
                <c:pt idx="0">
                  <c:v>Femenino</c:v>
                </c:pt>
                <c:pt idx="1">
                  <c:v>Masculino</c:v>
                </c:pt>
              </c:strCache>
            </c:strRef>
          </c:cat>
          <c:val>
            <c:numRef>
              <c:f>Calculos!$H$2:$H$3</c:f>
              <c:numCache>
                <c:formatCode>General</c:formatCode>
                <c:ptCount val="2"/>
                <c:pt idx="0">
                  <c:v>0.5</c:v>
                </c:pt>
                <c:pt idx="1">
                  <c:v>0.5</c:v>
                </c:pt>
              </c:numCache>
            </c:numRef>
          </c:val>
          <c:extLst>
            <c:ext xmlns:c16="http://schemas.microsoft.com/office/drawing/2014/chart" uri="{C3380CC4-5D6E-409C-BE32-E72D297353CC}">
              <c16:uniqueId val="{00000004-0F73-42D4-957D-D9AE356A78A8}"/>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2F35-4CC3-9E4C-3F4D0BDF629D}"/>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2F35-4CC3-9E4C-3F4D0BDF629D}"/>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2F35-4CC3-9E4C-3F4D0BDF629D}"/>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2F35-4CC3-9E4C-3F4D0BDF629D}"/>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2F35-4CC3-9E4C-3F4D0BDF629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Calculos!$J$2:$J$6</c:f>
              <c:strCache>
                <c:ptCount val="5"/>
                <c:pt idx="0">
                  <c:v>Totalmente de acuerdo (TA)</c:v>
                </c:pt>
                <c:pt idx="1">
                  <c:v>Parcialmente de acuerdo (PA)</c:v>
                </c:pt>
                <c:pt idx="2">
                  <c:v>Indiferente (I)</c:v>
                </c:pt>
                <c:pt idx="3">
                  <c:v>Parcialmente en desacuerdo (PD)</c:v>
                </c:pt>
                <c:pt idx="4">
                  <c:v>Totalmente en desacuerdo (TD)</c:v>
                </c:pt>
              </c:strCache>
            </c:strRef>
          </c:cat>
          <c:val>
            <c:numRef>
              <c:f>Calculos!$K$2:$K$6</c:f>
              <c:numCache>
                <c:formatCode>General</c:formatCode>
                <c:ptCount val="5"/>
                <c:pt idx="0">
                  <c:v>0.75</c:v>
                </c:pt>
                <c:pt idx="1">
                  <c:v>0.1</c:v>
                </c:pt>
                <c:pt idx="2">
                  <c:v>0.1</c:v>
                </c:pt>
                <c:pt idx="3">
                  <c:v>0.05</c:v>
                </c:pt>
                <c:pt idx="4">
                  <c:v>0</c:v>
                </c:pt>
              </c:numCache>
            </c:numRef>
          </c:val>
          <c:extLst>
            <c:ext xmlns:c16="http://schemas.microsoft.com/office/drawing/2014/chart" uri="{C3380CC4-5D6E-409C-BE32-E72D297353CC}">
              <c16:uniqueId val="{0000000A-2F35-4CC3-9E4C-3F4D0BDF629D}"/>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B179-47FB-B827-3805B03A757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B179-47FB-B827-3805B03A757F}"/>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B179-47FB-B827-3805B03A757F}"/>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B179-47FB-B827-3805B03A757F}"/>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B179-47FB-B827-3805B03A757F}"/>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Calculos!$M$2:$M$6</c:f>
              <c:strCache>
                <c:ptCount val="5"/>
                <c:pt idx="0">
                  <c:v>Totalmente de acuerdo (TA)</c:v>
                </c:pt>
                <c:pt idx="1">
                  <c:v>Parcialmente de acuerdo (PA)</c:v>
                </c:pt>
                <c:pt idx="2">
                  <c:v>Indiferente (I)</c:v>
                </c:pt>
                <c:pt idx="3">
                  <c:v>Parcialmente en desacuerdo (PD)</c:v>
                </c:pt>
                <c:pt idx="4">
                  <c:v>Totalmente en desacuerdo (TD)</c:v>
                </c:pt>
              </c:strCache>
            </c:strRef>
          </c:cat>
          <c:val>
            <c:numRef>
              <c:f>Calculos!$N$2:$N$6</c:f>
              <c:numCache>
                <c:formatCode>General</c:formatCode>
                <c:ptCount val="5"/>
                <c:pt idx="0">
                  <c:v>0.2</c:v>
                </c:pt>
                <c:pt idx="1">
                  <c:v>0.35</c:v>
                </c:pt>
                <c:pt idx="2">
                  <c:v>0.05</c:v>
                </c:pt>
                <c:pt idx="3">
                  <c:v>0.4</c:v>
                </c:pt>
                <c:pt idx="4">
                  <c:v>0</c:v>
                </c:pt>
              </c:numCache>
            </c:numRef>
          </c:val>
          <c:extLst>
            <c:ext xmlns:c16="http://schemas.microsoft.com/office/drawing/2014/chart" uri="{C3380CC4-5D6E-409C-BE32-E72D297353CC}">
              <c16:uniqueId val="{0000000A-B179-47FB-B827-3805B03A757F}"/>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D6DE-4DCA-AFD0-84B09B43819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D6DE-4DCA-AFD0-84B09B43819B}"/>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D6DE-4DCA-AFD0-84B09B43819B}"/>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D6DE-4DCA-AFD0-84B09B43819B}"/>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D6DE-4DCA-AFD0-84B09B43819B}"/>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Calculos!$P$2:$P$6</c:f>
              <c:strCache>
                <c:ptCount val="5"/>
                <c:pt idx="0">
                  <c:v>Totalmente de acuerdo (TA)</c:v>
                </c:pt>
                <c:pt idx="1">
                  <c:v>Parcialmente de acuerdo (PA)</c:v>
                </c:pt>
                <c:pt idx="2">
                  <c:v>Indiferente (I)</c:v>
                </c:pt>
                <c:pt idx="3">
                  <c:v>Parcialmente en desacuerdo (PD)</c:v>
                </c:pt>
                <c:pt idx="4">
                  <c:v>Totalmente en desacuerdo (TD)</c:v>
                </c:pt>
              </c:strCache>
            </c:strRef>
          </c:cat>
          <c:val>
            <c:numRef>
              <c:f>Calculos!$Q$2:$Q$6</c:f>
              <c:numCache>
                <c:formatCode>General</c:formatCode>
                <c:ptCount val="5"/>
                <c:pt idx="0">
                  <c:v>0.65</c:v>
                </c:pt>
                <c:pt idx="1">
                  <c:v>0.2</c:v>
                </c:pt>
                <c:pt idx="2">
                  <c:v>0</c:v>
                </c:pt>
                <c:pt idx="3">
                  <c:v>0.15</c:v>
                </c:pt>
                <c:pt idx="4">
                  <c:v>0</c:v>
                </c:pt>
              </c:numCache>
            </c:numRef>
          </c:val>
          <c:extLst>
            <c:ext xmlns:c16="http://schemas.microsoft.com/office/drawing/2014/chart" uri="{C3380CC4-5D6E-409C-BE32-E72D297353CC}">
              <c16:uniqueId val="{0000000A-D6DE-4DCA-AFD0-84B09B43819B}"/>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1390678437922524E-3"/>
          <c:y val="0.76886643886495321"/>
          <c:w val="0.95836832895888013"/>
          <c:h val="0.205976328430644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23A9-4F58-8F71-E3C44C3069F4}"/>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23A9-4F58-8F71-E3C44C3069F4}"/>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23A9-4F58-8F71-E3C44C3069F4}"/>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23A9-4F58-8F71-E3C44C3069F4}"/>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23A9-4F58-8F71-E3C44C3069F4}"/>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Calculos!$S$2:$S$6</c:f>
              <c:strCache>
                <c:ptCount val="5"/>
                <c:pt idx="0">
                  <c:v>Totalmente de acuerdo (TA)</c:v>
                </c:pt>
                <c:pt idx="1">
                  <c:v>Parcialmente de acuerdo (PA)</c:v>
                </c:pt>
                <c:pt idx="2">
                  <c:v>Indiferente (I)</c:v>
                </c:pt>
                <c:pt idx="3">
                  <c:v>Parcialmente en desacuerdo (PD)</c:v>
                </c:pt>
                <c:pt idx="4">
                  <c:v>Totalmente en desacuerdo (TD)</c:v>
                </c:pt>
              </c:strCache>
            </c:strRef>
          </c:cat>
          <c:val>
            <c:numRef>
              <c:f>Calculos!$T$2:$T$6</c:f>
              <c:numCache>
                <c:formatCode>General</c:formatCode>
                <c:ptCount val="5"/>
                <c:pt idx="0">
                  <c:v>0.25</c:v>
                </c:pt>
                <c:pt idx="1">
                  <c:v>0.65</c:v>
                </c:pt>
                <c:pt idx="2">
                  <c:v>0.05</c:v>
                </c:pt>
                <c:pt idx="3">
                  <c:v>0.05</c:v>
                </c:pt>
                <c:pt idx="4">
                  <c:v>0.05</c:v>
                </c:pt>
              </c:numCache>
            </c:numRef>
          </c:val>
          <c:extLst>
            <c:ext xmlns:c16="http://schemas.microsoft.com/office/drawing/2014/chart" uri="{C3380CC4-5D6E-409C-BE32-E72D297353CC}">
              <c16:uniqueId val="{0000000A-23A9-4F58-8F71-E3C44C3069F4}"/>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8167-4750-ACA2-AEC353CC3C45}"/>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8167-4750-ACA2-AEC353CC3C45}"/>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8167-4750-ACA2-AEC353CC3C45}"/>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8167-4750-ACA2-AEC353CC3C45}"/>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8167-4750-ACA2-AEC353CC3C4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Calculos!$V$2:$V$6</c:f>
              <c:strCache>
                <c:ptCount val="5"/>
                <c:pt idx="0">
                  <c:v>Totalmente de acuerdo (TA)</c:v>
                </c:pt>
                <c:pt idx="1">
                  <c:v>Parcialmente de acuerdo (PA)</c:v>
                </c:pt>
                <c:pt idx="2">
                  <c:v>Indiferente (I)</c:v>
                </c:pt>
                <c:pt idx="3">
                  <c:v>Parcialmente en desacuerdo (PD)</c:v>
                </c:pt>
                <c:pt idx="4">
                  <c:v>Totalmente en desacuerdo (TD)</c:v>
                </c:pt>
              </c:strCache>
            </c:strRef>
          </c:cat>
          <c:val>
            <c:numRef>
              <c:f>Calculos!$W$2:$W$6</c:f>
              <c:numCache>
                <c:formatCode>General</c:formatCode>
                <c:ptCount val="5"/>
                <c:pt idx="0">
                  <c:v>0.7</c:v>
                </c:pt>
                <c:pt idx="1">
                  <c:v>0.2</c:v>
                </c:pt>
                <c:pt idx="2">
                  <c:v>0</c:v>
                </c:pt>
                <c:pt idx="3">
                  <c:v>0.1</c:v>
                </c:pt>
                <c:pt idx="4">
                  <c:v>0</c:v>
                </c:pt>
              </c:numCache>
            </c:numRef>
          </c:val>
          <c:extLst>
            <c:ext xmlns:c16="http://schemas.microsoft.com/office/drawing/2014/chart" uri="{C3380CC4-5D6E-409C-BE32-E72D297353CC}">
              <c16:uniqueId val="{0000000A-8167-4750-ACA2-AEC353CC3C4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152400</xdr:colOff>
      <xdr:row>6</xdr:row>
      <xdr:rowOff>114300</xdr:rowOff>
    </xdr:from>
    <xdr:to>
      <xdr:col>1</xdr:col>
      <xdr:colOff>666750</xdr:colOff>
      <xdr:row>16</xdr:row>
      <xdr:rowOff>85725</xdr:rowOff>
    </xdr:to>
    <xdr:graphicFrame macro="">
      <xdr:nvGraphicFramePr>
        <xdr:cNvPr id="2" name="Gráfico 1">
          <a:extLst>
            <a:ext uri="{FF2B5EF4-FFF2-40B4-BE49-F238E27FC236}">
              <a16:creationId xmlns:a16="http://schemas.microsoft.com/office/drawing/2014/main" id="{9C3A44B7-81F2-400B-85C7-3953700261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361952</xdr:colOff>
      <xdr:row>6</xdr:row>
      <xdr:rowOff>142876</xdr:rowOff>
    </xdr:from>
    <xdr:to>
      <xdr:col>5</xdr:col>
      <xdr:colOff>152401</xdr:colOff>
      <xdr:row>15</xdr:row>
      <xdr:rowOff>104775</xdr:rowOff>
    </xdr:to>
    <xdr:graphicFrame macro="">
      <xdr:nvGraphicFramePr>
        <xdr:cNvPr id="3" name="Gráfico 2">
          <a:extLst>
            <a:ext uri="{FF2B5EF4-FFF2-40B4-BE49-F238E27FC236}">
              <a16:creationId xmlns:a16="http://schemas.microsoft.com/office/drawing/2014/main" id="{35FFD51F-053F-48A0-B0D8-66CCD8235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466726</xdr:colOff>
      <xdr:row>6</xdr:row>
      <xdr:rowOff>133350</xdr:rowOff>
    </xdr:from>
    <xdr:to>
      <xdr:col>8</xdr:col>
      <xdr:colOff>104775</xdr:colOff>
      <xdr:row>16</xdr:row>
      <xdr:rowOff>104775</xdr:rowOff>
    </xdr:to>
    <xdr:graphicFrame macro="">
      <xdr:nvGraphicFramePr>
        <xdr:cNvPr id="4" name="Gráfico 3">
          <a:extLst>
            <a:ext uri="{FF2B5EF4-FFF2-40B4-BE49-F238E27FC236}">
              <a16:creationId xmlns:a16="http://schemas.microsoft.com/office/drawing/2014/main" id="{14B3B647-E1A4-4389-B3E2-128BDE04CE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381001</xdr:colOff>
      <xdr:row>7</xdr:row>
      <xdr:rowOff>0</xdr:rowOff>
    </xdr:from>
    <xdr:to>
      <xdr:col>11</xdr:col>
      <xdr:colOff>114301</xdr:colOff>
      <xdr:row>19</xdr:row>
      <xdr:rowOff>114300</xdr:rowOff>
    </xdr:to>
    <xdr:graphicFrame macro="">
      <xdr:nvGraphicFramePr>
        <xdr:cNvPr id="5" name="Gráfico 4">
          <a:extLst>
            <a:ext uri="{FF2B5EF4-FFF2-40B4-BE49-F238E27FC236}">
              <a16:creationId xmlns:a16="http://schemas.microsoft.com/office/drawing/2014/main" id="{941A7268-27E2-4746-A82D-F7E9577302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447676</xdr:colOff>
      <xdr:row>6</xdr:row>
      <xdr:rowOff>171450</xdr:rowOff>
    </xdr:from>
    <xdr:to>
      <xdr:col>14</xdr:col>
      <xdr:colOff>9525</xdr:colOff>
      <xdr:row>20</xdr:row>
      <xdr:rowOff>0</xdr:rowOff>
    </xdr:to>
    <xdr:graphicFrame macro="">
      <xdr:nvGraphicFramePr>
        <xdr:cNvPr id="6" name="Gráfico 5">
          <a:extLst>
            <a:ext uri="{FF2B5EF4-FFF2-40B4-BE49-F238E27FC236}">
              <a16:creationId xmlns:a16="http://schemas.microsoft.com/office/drawing/2014/main" id="{69010C68-B40C-44B3-BE7F-7B3DDF7D4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161925</xdr:colOff>
      <xdr:row>6</xdr:row>
      <xdr:rowOff>142875</xdr:rowOff>
    </xdr:from>
    <xdr:to>
      <xdr:col>17</xdr:col>
      <xdr:colOff>714375</xdr:colOff>
      <xdr:row>19</xdr:row>
      <xdr:rowOff>152400</xdr:rowOff>
    </xdr:to>
    <xdr:graphicFrame macro="">
      <xdr:nvGraphicFramePr>
        <xdr:cNvPr id="7" name="Gráfico 6">
          <a:extLst>
            <a:ext uri="{FF2B5EF4-FFF2-40B4-BE49-F238E27FC236}">
              <a16:creationId xmlns:a16="http://schemas.microsoft.com/office/drawing/2014/main" id="{43CF3087-F131-4C32-9609-67BE69A8B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114299</xdr:colOff>
      <xdr:row>6</xdr:row>
      <xdr:rowOff>114301</xdr:rowOff>
    </xdr:from>
    <xdr:to>
      <xdr:col>21</xdr:col>
      <xdr:colOff>28574</xdr:colOff>
      <xdr:row>19</xdr:row>
      <xdr:rowOff>152401</xdr:rowOff>
    </xdr:to>
    <xdr:graphicFrame macro="">
      <xdr:nvGraphicFramePr>
        <xdr:cNvPr id="8" name="Gráfico 7">
          <a:extLst>
            <a:ext uri="{FF2B5EF4-FFF2-40B4-BE49-F238E27FC236}">
              <a16:creationId xmlns:a16="http://schemas.microsoft.com/office/drawing/2014/main" id="{EB184FF6-4EC2-4C56-BDE3-73B6974768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21</xdr:col>
      <xdr:colOff>152400</xdr:colOff>
      <xdr:row>6</xdr:row>
      <xdr:rowOff>142875</xdr:rowOff>
    </xdr:from>
    <xdr:to>
      <xdr:col>24</xdr:col>
      <xdr:colOff>276225</xdr:colOff>
      <xdr:row>19</xdr:row>
      <xdr:rowOff>85725</xdr:rowOff>
    </xdr:to>
    <xdr:graphicFrame macro="">
      <xdr:nvGraphicFramePr>
        <xdr:cNvPr id="9" name="Gráfico 8">
          <a:extLst>
            <a:ext uri="{FF2B5EF4-FFF2-40B4-BE49-F238E27FC236}">
              <a16:creationId xmlns:a16="http://schemas.microsoft.com/office/drawing/2014/main" id="{FF71783D-397C-45DD-8349-C8EAF70AEB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8532-AE84-C047-8130-4D1D1A44CB71}">
  <dimension ref="A1:O51"/>
  <sheetViews>
    <sheetView showGridLines="0" tabSelected="1" zoomScaleNormal="100" workbookViewId="0">
      <selection activeCell="D4" sqref="D4"/>
    </sheetView>
  </sheetViews>
  <sheetFormatPr baseColWidth="10" defaultColWidth="10.875" defaultRowHeight="15" x14ac:dyDescent="0.2"/>
  <cols>
    <col min="1" max="1" width="10.875" style="5"/>
    <col min="2" max="2" width="15.375" style="5" customWidth="1"/>
    <col min="3" max="3" width="12" style="5" bestFit="1" customWidth="1"/>
    <col min="4" max="4" width="14.875" style="5" bestFit="1" customWidth="1"/>
    <col min="5" max="5" width="14.625" style="5" bestFit="1" customWidth="1"/>
    <col min="6" max="6" width="31.125" style="5" bestFit="1" customWidth="1"/>
    <col min="7" max="7" width="10.625" style="5" bestFit="1" customWidth="1"/>
    <col min="8" max="8" width="31.125" style="5" bestFit="1" customWidth="1"/>
    <col min="9" max="9" width="12.625" style="5" customWidth="1"/>
    <col min="10" max="10" width="31.125" style="5" bestFit="1" customWidth="1"/>
    <col min="11" max="11" width="11.625" style="5" customWidth="1"/>
    <col min="12" max="12" width="29.875" style="5" customWidth="1"/>
    <col min="13" max="13" width="11.625" style="5" customWidth="1"/>
    <col min="14" max="14" width="33.5" style="5" customWidth="1"/>
    <col min="15" max="16384" width="10.875" style="5"/>
  </cols>
  <sheetData>
    <row r="1" spans="1:15" x14ac:dyDescent="0.2">
      <c r="A1" s="3" t="s">
        <v>7</v>
      </c>
    </row>
    <row r="2" spans="1:15" x14ac:dyDescent="0.2">
      <c r="A2" s="3" t="s">
        <v>0</v>
      </c>
    </row>
    <row r="4" spans="1:15" s="6" customFormat="1" ht="75" x14ac:dyDescent="0.25">
      <c r="A4" s="1" t="s">
        <v>1</v>
      </c>
      <c r="B4" s="4" t="s">
        <v>8</v>
      </c>
      <c r="C4" s="1" t="s">
        <v>2</v>
      </c>
      <c r="D4" s="1" t="s">
        <v>3</v>
      </c>
      <c r="E4" s="1" t="s">
        <v>4</v>
      </c>
      <c r="F4" s="2" t="s">
        <v>57</v>
      </c>
      <c r="G4" s="2" t="s">
        <v>65</v>
      </c>
      <c r="H4" s="2" t="s">
        <v>6</v>
      </c>
      <c r="I4" s="2" t="s">
        <v>66</v>
      </c>
      <c r="J4" s="2" t="s">
        <v>5</v>
      </c>
      <c r="K4" s="2" t="s">
        <v>67</v>
      </c>
      <c r="L4" s="2" t="s">
        <v>56</v>
      </c>
      <c r="M4" s="2" t="s">
        <v>68</v>
      </c>
      <c r="N4" s="2" t="s">
        <v>63</v>
      </c>
      <c r="O4" s="2" t="s">
        <v>69</v>
      </c>
    </row>
    <row r="5" spans="1:15" s="13" customFormat="1" x14ac:dyDescent="0.25">
      <c r="A5" s="15" t="s">
        <v>9</v>
      </c>
      <c r="B5" s="16">
        <v>43525</v>
      </c>
      <c r="C5" s="15" t="s">
        <v>17</v>
      </c>
      <c r="D5" s="15" t="s">
        <v>19</v>
      </c>
      <c r="E5" s="15">
        <v>39</v>
      </c>
      <c r="F5" s="15" t="s">
        <v>58</v>
      </c>
      <c r="G5" s="15">
        <v>5</v>
      </c>
      <c r="H5" s="15" t="s">
        <v>62</v>
      </c>
      <c r="I5" s="15">
        <v>2</v>
      </c>
      <c r="J5" s="15" t="s">
        <v>58</v>
      </c>
      <c r="K5" s="15">
        <v>5</v>
      </c>
      <c r="L5" s="15" t="s">
        <v>59</v>
      </c>
      <c r="M5" s="15">
        <v>4</v>
      </c>
      <c r="N5" s="15" t="s">
        <v>58</v>
      </c>
      <c r="O5" s="15">
        <v>5</v>
      </c>
    </row>
    <row r="6" spans="1:15" s="13" customFormat="1" x14ac:dyDescent="0.25">
      <c r="A6" s="15" t="s">
        <v>10</v>
      </c>
      <c r="B6" s="16">
        <v>43525</v>
      </c>
      <c r="C6" s="15" t="s">
        <v>17</v>
      </c>
      <c r="D6" s="15" t="s">
        <v>20</v>
      </c>
      <c r="E6" s="15">
        <v>56</v>
      </c>
      <c r="F6" s="15" t="s">
        <v>59</v>
      </c>
      <c r="G6" s="15">
        <v>4</v>
      </c>
      <c r="H6" s="15" t="s">
        <v>59</v>
      </c>
      <c r="I6" s="15">
        <v>4</v>
      </c>
      <c r="J6" s="15" t="s">
        <v>58</v>
      </c>
      <c r="K6" s="15">
        <v>5</v>
      </c>
      <c r="L6" s="15" t="s">
        <v>59</v>
      </c>
      <c r="M6" s="15">
        <v>4</v>
      </c>
      <c r="N6" s="15" t="s">
        <v>59</v>
      </c>
      <c r="O6" s="15">
        <v>4</v>
      </c>
    </row>
    <row r="7" spans="1:15" s="13" customFormat="1" x14ac:dyDescent="0.25">
      <c r="A7" s="15" t="s">
        <v>9</v>
      </c>
      <c r="B7" s="16">
        <v>43526</v>
      </c>
      <c r="C7" s="15" t="s">
        <v>17</v>
      </c>
      <c r="D7" s="15" t="s">
        <v>19</v>
      </c>
      <c r="E7" s="15">
        <v>33</v>
      </c>
      <c r="F7" s="15" t="s">
        <v>58</v>
      </c>
      <c r="G7" s="15">
        <v>5</v>
      </c>
      <c r="H7" s="15" t="s">
        <v>62</v>
      </c>
      <c r="I7" s="15">
        <v>2</v>
      </c>
      <c r="J7" s="15" t="s">
        <v>58</v>
      </c>
      <c r="K7" s="15">
        <v>5</v>
      </c>
      <c r="L7" s="15" t="s">
        <v>59</v>
      </c>
      <c r="M7" s="15">
        <v>4</v>
      </c>
      <c r="N7" s="15" t="s">
        <v>58</v>
      </c>
      <c r="O7" s="15">
        <v>5</v>
      </c>
    </row>
    <row r="8" spans="1:15" s="13" customFormat="1" x14ac:dyDescent="0.25">
      <c r="A8" s="15" t="s">
        <v>9</v>
      </c>
      <c r="B8" s="16">
        <v>43525</v>
      </c>
      <c r="C8" s="15" t="s">
        <v>16</v>
      </c>
      <c r="D8" s="15" t="s">
        <v>19</v>
      </c>
      <c r="E8" s="15">
        <v>62</v>
      </c>
      <c r="F8" s="15" t="s">
        <v>60</v>
      </c>
      <c r="G8" s="15">
        <v>3</v>
      </c>
      <c r="H8" s="15" t="s">
        <v>58</v>
      </c>
      <c r="I8" s="15">
        <v>5</v>
      </c>
      <c r="J8" s="15" t="s">
        <v>62</v>
      </c>
      <c r="K8" s="15">
        <v>2</v>
      </c>
      <c r="L8" s="15" t="s">
        <v>60</v>
      </c>
      <c r="M8" s="15">
        <v>3</v>
      </c>
      <c r="N8" s="15" t="s">
        <v>62</v>
      </c>
      <c r="O8" s="15">
        <v>2</v>
      </c>
    </row>
    <row r="9" spans="1:15" s="13" customFormat="1" x14ac:dyDescent="0.25">
      <c r="A9" s="15" t="s">
        <v>9</v>
      </c>
      <c r="B9" s="16">
        <v>43527</v>
      </c>
      <c r="C9" s="15" t="s">
        <v>17</v>
      </c>
      <c r="D9" s="15" t="s">
        <v>20</v>
      </c>
      <c r="E9" s="15">
        <v>27</v>
      </c>
      <c r="F9" s="15" t="s">
        <v>58</v>
      </c>
      <c r="G9" s="15">
        <v>5</v>
      </c>
      <c r="H9" s="15" t="s">
        <v>62</v>
      </c>
      <c r="I9" s="15">
        <v>2</v>
      </c>
      <c r="J9" s="15" t="s">
        <v>59</v>
      </c>
      <c r="K9" s="15">
        <v>4</v>
      </c>
      <c r="L9" s="15" t="s">
        <v>59</v>
      </c>
      <c r="M9" s="15">
        <v>4</v>
      </c>
      <c r="N9" s="15" t="s">
        <v>59</v>
      </c>
      <c r="O9" s="15">
        <v>4</v>
      </c>
    </row>
    <row r="10" spans="1:15" s="13" customFormat="1" x14ac:dyDescent="0.25">
      <c r="A10" s="15" t="s">
        <v>11</v>
      </c>
      <c r="B10" s="16">
        <v>43526</v>
      </c>
      <c r="C10" s="15" t="s">
        <v>17</v>
      </c>
      <c r="D10" s="15" t="s">
        <v>19</v>
      </c>
      <c r="E10" s="15">
        <v>44</v>
      </c>
      <c r="F10" s="15" t="s">
        <v>58</v>
      </c>
      <c r="G10" s="15">
        <v>5</v>
      </c>
      <c r="H10" s="15" t="s">
        <v>62</v>
      </c>
      <c r="I10" s="15">
        <v>2</v>
      </c>
      <c r="J10" s="15" t="s">
        <v>59</v>
      </c>
      <c r="K10" s="15">
        <v>4</v>
      </c>
      <c r="L10" s="15" t="s">
        <v>59</v>
      </c>
      <c r="M10" s="15">
        <v>4</v>
      </c>
      <c r="N10" s="15" t="s">
        <v>59</v>
      </c>
      <c r="O10" s="15">
        <v>4</v>
      </c>
    </row>
    <row r="11" spans="1:15" s="13" customFormat="1" x14ac:dyDescent="0.25">
      <c r="A11" s="15" t="s">
        <v>11</v>
      </c>
      <c r="B11" s="16">
        <v>43526</v>
      </c>
      <c r="C11" s="15" t="s">
        <v>17</v>
      </c>
      <c r="D11" s="15" t="s">
        <v>20</v>
      </c>
      <c r="E11" s="15">
        <v>54</v>
      </c>
      <c r="F11" s="15" t="s">
        <v>59</v>
      </c>
      <c r="G11" s="15">
        <v>5</v>
      </c>
      <c r="H11" s="15" t="s">
        <v>60</v>
      </c>
      <c r="I11" s="15">
        <v>3</v>
      </c>
      <c r="J11" s="15" t="s">
        <v>59</v>
      </c>
      <c r="K11" s="15">
        <v>4</v>
      </c>
      <c r="L11" s="15" t="s">
        <v>59</v>
      </c>
      <c r="M11" s="15">
        <v>4</v>
      </c>
      <c r="N11" s="15" t="s">
        <v>62</v>
      </c>
      <c r="O11" s="15">
        <v>2</v>
      </c>
    </row>
    <row r="12" spans="1:15" s="13" customFormat="1" x14ac:dyDescent="0.25">
      <c r="A12" s="15" t="s">
        <v>13</v>
      </c>
      <c r="B12" s="16">
        <v>43527</v>
      </c>
      <c r="C12" s="15" t="s">
        <v>16</v>
      </c>
      <c r="D12" s="15" t="s">
        <v>20</v>
      </c>
      <c r="E12" s="15">
        <v>26</v>
      </c>
      <c r="F12" s="15" t="s">
        <v>58</v>
      </c>
      <c r="G12" s="15">
        <v>5</v>
      </c>
      <c r="H12" s="15" t="s">
        <v>59</v>
      </c>
      <c r="I12" s="15">
        <v>4</v>
      </c>
      <c r="J12" s="15" t="s">
        <v>58</v>
      </c>
      <c r="K12" s="15">
        <v>5</v>
      </c>
      <c r="L12" s="15" t="s">
        <v>59</v>
      </c>
      <c r="M12" s="15">
        <v>4</v>
      </c>
      <c r="N12" s="15" t="s">
        <v>58</v>
      </c>
      <c r="O12" s="15">
        <v>5</v>
      </c>
    </row>
    <row r="13" spans="1:15" s="13" customFormat="1" x14ac:dyDescent="0.25">
      <c r="A13" s="15" t="s">
        <v>9</v>
      </c>
      <c r="B13" s="16">
        <v>43527</v>
      </c>
      <c r="C13" s="15" t="s">
        <v>17</v>
      </c>
      <c r="D13" s="15" t="s">
        <v>20</v>
      </c>
      <c r="E13" s="15">
        <v>33</v>
      </c>
      <c r="F13" s="15" t="s">
        <v>58</v>
      </c>
      <c r="G13" s="15">
        <v>5</v>
      </c>
      <c r="H13" s="15" t="s">
        <v>59</v>
      </c>
      <c r="I13" s="15">
        <v>4</v>
      </c>
      <c r="J13" s="15" t="s">
        <v>58</v>
      </c>
      <c r="K13" s="15">
        <v>5</v>
      </c>
      <c r="L13" s="15" t="s">
        <v>59</v>
      </c>
      <c r="M13" s="15">
        <v>4</v>
      </c>
      <c r="N13" s="15" t="s">
        <v>58</v>
      </c>
      <c r="O13" s="15">
        <v>5</v>
      </c>
    </row>
    <row r="14" spans="1:15" s="13" customFormat="1" x14ac:dyDescent="0.25">
      <c r="A14" s="15" t="s">
        <v>10</v>
      </c>
      <c r="B14" s="16">
        <v>43527</v>
      </c>
      <c r="C14" s="15" t="s">
        <v>16</v>
      </c>
      <c r="D14" s="15" t="s">
        <v>19</v>
      </c>
      <c r="E14" s="15">
        <v>34</v>
      </c>
      <c r="F14" s="15" t="s">
        <v>58</v>
      </c>
      <c r="G14" s="15">
        <v>5</v>
      </c>
      <c r="H14" s="15" t="s">
        <v>59</v>
      </c>
      <c r="I14" s="15">
        <v>4</v>
      </c>
      <c r="J14" s="15" t="s">
        <v>58</v>
      </c>
      <c r="K14" s="15">
        <v>5</v>
      </c>
      <c r="L14" s="15" t="s">
        <v>59</v>
      </c>
      <c r="M14" s="15">
        <v>4</v>
      </c>
      <c r="N14" s="15" t="s">
        <v>58</v>
      </c>
      <c r="O14" s="15">
        <v>5</v>
      </c>
    </row>
    <row r="15" spans="1:15" s="13" customFormat="1" x14ac:dyDescent="0.25">
      <c r="A15" s="15" t="s">
        <v>11</v>
      </c>
      <c r="B15" s="16">
        <v>43527</v>
      </c>
      <c r="C15" s="15" t="s">
        <v>17</v>
      </c>
      <c r="D15" s="15" t="s">
        <v>20</v>
      </c>
      <c r="E15" s="15">
        <v>27</v>
      </c>
      <c r="F15" s="15" t="s">
        <v>58</v>
      </c>
      <c r="G15" s="15">
        <v>5</v>
      </c>
      <c r="H15" s="15" t="s">
        <v>59</v>
      </c>
      <c r="I15" s="15">
        <v>4</v>
      </c>
      <c r="J15" s="15" t="s">
        <v>58</v>
      </c>
      <c r="K15" s="15">
        <v>5</v>
      </c>
      <c r="L15" s="15" t="s">
        <v>59</v>
      </c>
      <c r="M15" s="15">
        <v>4</v>
      </c>
      <c r="N15" s="15" t="s">
        <v>58</v>
      </c>
      <c r="O15" s="15">
        <v>5</v>
      </c>
    </row>
    <row r="16" spans="1:15" s="13" customFormat="1" x14ac:dyDescent="0.25">
      <c r="A16" s="15" t="s">
        <v>12</v>
      </c>
      <c r="B16" s="16">
        <v>43527</v>
      </c>
      <c r="C16" s="15" t="s">
        <v>16</v>
      </c>
      <c r="D16" s="15" t="s">
        <v>19</v>
      </c>
      <c r="E16" s="15">
        <v>26</v>
      </c>
      <c r="F16" s="15" t="s">
        <v>58</v>
      </c>
      <c r="G16" s="15">
        <v>5</v>
      </c>
      <c r="H16" s="15" t="s">
        <v>59</v>
      </c>
      <c r="I16" s="15">
        <v>4</v>
      </c>
      <c r="J16" s="15" t="s">
        <v>58</v>
      </c>
      <c r="K16" s="15">
        <v>5</v>
      </c>
      <c r="L16" s="15" t="s">
        <v>59</v>
      </c>
      <c r="M16" s="15">
        <v>4</v>
      </c>
      <c r="N16" s="15" t="s">
        <v>58</v>
      </c>
      <c r="O16" s="15">
        <v>5</v>
      </c>
    </row>
    <row r="17" spans="1:15" s="13" customFormat="1" x14ac:dyDescent="0.25">
      <c r="A17" s="15" t="s">
        <v>9</v>
      </c>
      <c r="B17" s="16">
        <v>43527</v>
      </c>
      <c r="C17" s="15" t="s">
        <v>16</v>
      </c>
      <c r="D17" s="15" t="s">
        <v>19</v>
      </c>
      <c r="E17" s="15">
        <v>31</v>
      </c>
      <c r="F17" s="15" t="s">
        <v>58</v>
      </c>
      <c r="G17" s="15">
        <v>5</v>
      </c>
      <c r="H17" s="15" t="s">
        <v>59</v>
      </c>
      <c r="I17" s="15">
        <v>4</v>
      </c>
      <c r="J17" s="15" t="s">
        <v>58</v>
      </c>
      <c r="K17" s="15">
        <v>5</v>
      </c>
      <c r="L17" s="15" t="s">
        <v>59</v>
      </c>
      <c r="M17" s="15">
        <v>4</v>
      </c>
      <c r="N17" s="15" t="s">
        <v>58</v>
      </c>
      <c r="O17" s="15">
        <v>5</v>
      </c>
    </row>
    <row r="18" spans="1:15" s="13" customFormat="1" x14ac:dyDescent="0.25">
      <c r="A18" s="15" t="s">
        <v>9</v>
      </c>
      <c r="B18" s="16">
        <v>43527</v>
      </c>
      <c r="C18" s="15" t="s">
        <v>16</v>
      </c>
      <c r="D18" s="15" t="s">
        <v>20</v>
      </c>
      <c r="E18" s="15">
        <v>51</v>
      </c>
      <c r="F18" s="15" t="s">
        <v>60</v>
      </c>
      <c r="G18" s="15">
        <v>3</v>
      </c>
      <c r="H18" s="15" t="s">
        <v>58</v>
      </c>
      <c r="I18" s="15">
        <v>5</v>
      </c>
      <c r="J18" s="15" t="s">
        <v>62</v>
      </c>
      <c r="K18" s="15">
        <v>2</v>
      </c>
      <c r="L18" s="15" t="s">
        <v>61</v>
      </c>
      <c r="M18" s="15">
        <v>1</v>
      </c>
      <c r="N18" s="15" t="s">
        <v>58</v>
      </c>
      <c r="O18" s="15">
        <v>5</v>
      </c>
    </row>
    <row r="19" spans="1:15" s="13" customFormat="1" x14ac:dyDescent="0.25">
      <c r="A19" s="15" t="s">
        <v>12</v>
      </c>
      <c r="B19" s="16">
        <v>43525</v>
      </c>
      <c r="C19" s="15" t="s">
        <v>17</v>
      </c>
      <c r="D19" s="15" t="s">
        <v>20</v>
      </c>
      <c r="E19" s="15">
        <v>50</v>
      </c>
      <c r="F19" s="15" t="s">
        <v>62</v>
      </c>
      <c r="G19" s="15">
        <v>2</v>
      </c>
      <c r="H19" s="15" t="s">
        <v>58</v>
      </c>
      <c r="I19" s="15">
        <v>5</v>
      </c>
      <c r="J19" s="15" t="s">
        <v>62</v>
      </c>
      <c r="K19" s="15">
        <v>2</v>
      </c>
      <c r="L19" s="15" t="s">
        <v>62</v>
      </c>
      <c r="M19" s="15">
        <v>2</v>
      </c>
      <c r="N19" s="15" t="s">
        <v>58</v>
      </c>
      <c r="O19" s="15">
        <v>5</v>
      </c>
    </row>
    <row r="20" spans="1:15" s="13" customFormat="1" x14ac:dyDescent="0.25">
      <c r="A20" s="15" t="s">
        <v>9</v>
      </c>
      <c r="B20" s="16">
        <v>43527</v>
      </c>
      <c r="C20" s="15" t="s">
        <v>16</v>
      </c>
      <c r="D20" s="15" t="s">
        <v>19</v>
      </c>
      <c r="E20" s="15">
        <v>25</v>
      </c>
      <c r="F20" s="15" t="s">
        <v>58</v>
      </c>
      <c r="G20" s="15">
        <v>5</v>
      </c>
      <c r="H20" s="15" t="s">
        <v>62</v>
      </c>
      <c r="I20" s="15">
        <v>2</v>
      </c>
      <c r="J20" s="15" t="s">
        <v>58</v>
      </c>
      <c r="K20" s="15">
        <v>5</v>
      </c>
      <c r="L20" s="15" t="s">
        <v>59</v>
      </c>
      <c r="M20" s="15">
        <v>4</v>
      </c>
      <c r="N20" s="15" t="s">
        <v>59</v>
      </c>
      <c r="O20" s="15">
        <v>4</v>
      </c>
    </row>
    <row r="21" spans="1:15" s="13" customFormat="1" x14ac:dyDescent="0.25">
      <c r="A21" s="15" t="s">
        <v>9</v>
      </c>
      <c r="B21" s="16">
        <v>43527</v>
      </c>
      <c r="C21" s="15" t="s">
        <v>16</v>
      </c>
      <c r="D21" s="15" t="s">
        <v>20</v>
      </c>
      <c r="E21" s="15">
        <v>29</v>
      </c>
      <c r="F21" s="15" t="s">
        <v>58</v>
      </c>
      <c r="G21" s="15">
        <v>5</v>
      </c>
      <c r="H21" s="15" t="s">
        <v>62</v>
      </c>
      <c r="I21" s="15">
        <v>2</v>
      </c>
      <c r="J21" s="15" t="s">
        <v>58</v>
      </c>
      <c r="K21" s="15">
        <v>5</v>
      </c>
      <c r="L21" s="15" t="s">
        <v>58</v>
      </c>
      <c r="M21" s="15">
        <v>5</v>
      </c>
      <c r="N21" s="15" t="s">
        <v>58</v>
      </c>
      <c r="O21" s="15">
        <v>5</v>
      </c>
    </row>
    <row r="22" spans="1:15" s="13" customFormat="1" x14ac:dyDescent="0.25">
      <c r="A22" s="15" t="s">
        <v>13</v>
      </c>
      <c r="B22" s="16">
        <v>43527</v>
      </c>
      <c r="C22" s="15" t="s">
        <v>17</v>
      </c>
      <c r="D22" s="15" t="s">
        <v>19</v>
      </c>
      <c r="E22" s="15">
        <v>27</v>
      </c>
      <c r="F22" s="15" t="s">
        <v>58</v>
      </c>
      <c r="G22" s="15">
        <v>5</v>
      </c>
      <c r="H22" s="15" t="s">
        <v>62</v>
      </c>
      <c r="I22" s="15">
        <v>2</v>
      </c>
      <c r="J22" s="15" t="s">
        <v>58</v>
      </c>
      <c r="K22" s="15">
        <v>5</v>
      </c>
      <c r="L22" s="15" t="s">
        <v>58</v>
      </c>
      <c r="M22" s="15">
        <v>5</v>
      </c>
      <c r="N22" s="15" t="s">
        <v>58</v>
      </c>
      <c r="O22" s="15">
        <v>5</v>
      </c>
    </row>
    <row r="23" spans="1:15" s="13" customFormat="1" x14ac:dyDescent="0.25">
      <c r="A23" s="15" t="s">
        <v>11</v>
      </c>
      <c r="B23" s="16">
        <v>43527</v>
      </c>
      <c r="C23" s="15" t="s">
        <v>17</v>
      </c>
      <c r="D23" s="15" t="s">
        <v>19</v>
      </c>
      <c r="E23" s="15">
        <v>36</v>
      </c>
      <c r="F23" s="15" t="s">
        <v>59</v>
      </c>
      <c r="G23" s="15">
        <v>4</v>
      </c>
      <c r="H23" s="15" t="s">
        <v>58</v>
      </c>
      <c r="I23" s="15">
        <v>5</v>
      </c>
      <c r="J23" s="15" t="s">
        <v>59</v>
      </c>
      <c r="K23" s="15">
        <v>4</v>
      </c>
      <c r="L23" s="15" t="s">
        <v>58</v>
      </c>
      <c r="M23" s="15">
        <v>5</v>
      </c>
      <c r="N23" s="15" t="s">
        <v>58</v>
      </c>
      <c r="O23" s="15">
        <v>5</v>
      </c>
    </row>
    <row r="24" spans="1:15" s="13" customFormat="1" x14ac:dyDescent="0.25">
      <c r="A24" s="15" t="s">
        <v>9</v>
      </c>
      <c r="B24" s="16">
        <v>43526</v>
      </c>
      <c r="C24" s="15" t="s">
        <v>15</v>
      </c>
      <c r="D24" s="15" t="s">
        <v>20</v>
      </c>
      <c r="E24" s="15">
        <v>34</v>
      </c>
      <c r="F24" s="15" t="s">
        <v>58</v>
      </c>
      <c r="G24" s="15">
        <v>5</v>
      </c>
      <c r="H24" s="15" t="s">
        <v>62</v>
      </c>
      <c r="I24" s="15">
        <v>2</v>
      </c>
      <c r="J24" s="15" t="s">
        <v>58</v>
      </c>
      <c r="K24" s="15">
        <v>5</v>
      </c>
      <c r="L24" s="15" t="s">
        <v>58</v>
      </c>
      <c r="M24" s="15">
        <v>5</v>
      </c>
      <c r="N24" s="15" t="s">
        <v>58</v>
      </c>
      <c r="O24" s="15">
        <v>5</v>
      </c>
    </row>
    <row r="25" spans="1:15" s="13" customFormat="1" x14ac:dyDescent="0.25">
      <c r="B25" s="14"/>
    </row>
    <row r="26" spans="1:15" s="13" customFormat="1" x14ac:dyDescent="0.25">
      <c r="B26" s="14"/>
    </row>
    <row r="27" spans="1:15" s="13" customFormat="1" x14ac:dyDescent="0.25">
      <c r="B27" s="14"/>
    </row>
    <row r="28" spans="1:15" s="13" customFormat="1" x14ac:dyDescent="0.25">
      <c r="B28" s="14"/>
    </row>
    <row r="29" spans="1:15" s="13" customFormat="1" x14ac:dyDescent="0.25"/>
    <row r="30" spans="1:15" s="13" customFormat="1" x14ac:dyDescent="0.25"/>
    <row r="31" spans="1:15" s="13" customFormat="1" x14ac:dyDescent="0.25"/>
    <row r="32" spans="1:15" s="13" customFormat="1" x14ac:dyDescent="0.25"/>
    <row r="51" spans="4:6" x14ac:dyDescent="0.2">
      <c r="D51" s="17"/>
      <c r="E51" s="17"/>
      <c r="F51" s="17"/>
    </row>
  </sheetData>
  <dataValidations count="6">
    <dataValidation type="list" allowBlank="1" showInputMessage="1" showErrorMessage="1" sqref="A5:A24" xr:uid="{61228C8A-0CA0-1544-B752-6F1598E7701A}">
      <formula1>Ciudad</formula1>
    </dataValidation>
    <dataValidation type="list" allowBlank="1" showInputMessage="1" showErrorMessage="1" sqref="C5:C24" xr:uid="{05A53C0B-271E-254C-91F5-9EF78F2BAE3A}">
      <formula1>Escolaridad</formula1>
    </dataValidation>
    <dataValidation type="list" allowBlank="1" showInputMessage="1" showErrorMessage="1" sqref="D5:D24" xr:uid="{9F80FC78-7E73-534D-8174-E1E5367C3EEC}">
      <formula1>Sexo</formula1>
    </dataValidation>
    <dataValidation type="list" allowBlank="1" showInputMessage="1" showErrorMessage="1" sqref="E5:E24" xr:uid="{6A54198D-5E39-4445-9160-DBD38E533284}">
      <formula1>Edad</formula1>
    </dataValidation>
    <dataValidation type="list" allowBlank="1" showInputMessage="1" showErrorMessage="1" sqref="B5:B24" xr:uid="{2D848793-9BC2-9F4B-87CE-7E766F5E97D9}">
      <formula1>Fecha</formula1>
    </dataValidation>
    <dataValidation type="list" allowBlank="1" showInputMessage="1" showErrorMessage="1" sqref="F5:F24 H5:H24 J5:J24 L5:L24 N5:N24" xr:uid="{E5163C6D-9401-4095-9299-6FE15D65DA25}">
      <formula1>LIKE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1121E-62A2-4CD5-A8FE-AD14D34131F5}">
  <dimension ref="A1:W28"/>
  <sheetViews>
    <sheetView showGridLines="0" workbookViewId="0">
      <selection activeCell="A19" sqref="A19"/>
    </sheetView>
  </sheetViews>
  <sheetFormatPr baseColWidth="10" defaultColWidth="11" defaultRowHeight="15" x14ac:dyDescent="0.2"/>
  <cols>
    <col min="1" max="1" width="35.375" style="5" customWidth="1"/>
    <col min="2" max="6" width="19.875" style="5" customWidth="1"/>
    <col min="7" max="8" width="11" style="5"/>
    <col min="9" max="9" width="5.5" style="5" customWidth="1"/>
    <col min="10" max="10" width="29" style="5" bestFit="1" customWidth="1"/>
    <col min="11" max="11" width="11" style="5"/>
    <col min="12" max="12" width="8.875" style="5" customWidth="1"/>
    <col min="13" max="13" width="29" style="5" bestFit="1" customWidth="1"/>
    <col min="14" max="14" width="11" style="5"/>
    <col min="15" max="15" width="7.625" style="5" customWidth="1"/>
    <col min="16" max="16" width="29" style="5" bestFit="1" customWidth="1"/>
    <col min="17" max="17" width="5.625" style="5" bestFit="1" customWidth="1"/>
    <col min="18" max="18" width="9.125" style="5" customWidth="1"/>
    <col min="19" max="19" width="29" style="5" bestFit="1" customWidth="1"/>
    <col min="20" max="20" width="11" style="5"/>
    <col min="21" max="21" width="6.625" style="5" customWidth="1"/>
    <col min="22" max="22" width="29" style="5" bestFit="1" customWidth="1"/>
    <col min="23" max="16384" width="11" style="5"/>
  </cols>
  <sheetData>
    <row r="1" spans="1:23" ht="15.75" x14ac:dyDescent="0.25">
      <c r="A1" s="30" t="s">
        <v>1</v>
      </c>
      <c r="B1" s="30"/>
      <c r="D1" s="30" t="s">
        <v>2</v>
      </c>
      <c r="E1" s="30"/>
      <c r="G1" s="30" t="s">
        <v>70</v>
      </c>
      <c r="H1" s="30"/>
      <c r="J1" s="29" t="str">
        <f>+Encuesta_aplicada!F4</f>
        <v>¿Considera que la  tecnología es un factor importante en la descongestión de las oficinas del BBVA?</v>
      </c>
      <c r="K1" s="29"/>
      <c r="M1" s="29" t="str">
        <f>+Encuesta_aplicada!H4</f>
        <v>¿Considera necesaria la capacitación para el uso de las aplicaciones que permitan realizar pagos, sin tener que desplazarse al banco?</v>
      </c>
      <c r="N1" s="29"/>
      <c r="P1" s="29" t="str">
        <f>+Encuesta_aplicada!J4</f>
        <v>¿Considera seguros los pagos electrónicos?</v>
      </c>
      <c r="Q1" s="29"/>
      <c r="S1" s="29" t="str">
        <f>+Encuesta_aplicada!L4</f>
        <v>¿Considera que las oficinas del banco para realizar pagos se han descongestionado?</v>
      </c>
      <c r="T1" s="29"/>
      <c r="V1" s="29" t="str">
        <f>+Encuesta_aplicada!N4</f>
        <v>¿Considera que la implementación de proyectos tecnológicos "aplicación móvil" contribuye a descongestionar las oficinas?</v>
      </c>
      <c r="W1" s="29"/>
    </row>
    <row r="2" spans="1:23" x14ac:dyDescent="0.2">
      <c r="A2" s="18" t="s">
        <v>9</v>
      </c>
      <c r="B2" s="15">
        <f>10/20</f>
        <v>0.5</v>
      </c>
      <c r="D2" s="18" t="s">
        <v>17</v>
      </c>
      <c r="E2" s="15">
        <f>11/20</f>
        <v>0.55000000000000004</v>
      </c>
      <c r="G2" s="18" t="s">
        <v>20</v>
      </c>
      <c r="H2" s="15">
        <f>10/20</f>
        <v>0.5</v>
      </c>
      <c r="J2" s="20" t="s">
        <v>58</v>
      </c>
      <c r="K2" s="15">
        <f>15/20</f>
        <v>0.75</v>
      </c>
      <c r="M2" s="20" t="s">
        <v>58</v>
      </c>
      <c r="N2" s="15">
        <f>4/20</f>
        <v>0.2</v>
      </c>
      <c r="P2" s="20" t="s">
        <v>58</v>
      </c>
      <c r="Q2" s="15">
        <f>13/20</f>
        <v>0.65</v>
      </c>
      <c r="S2" s="20" t="s">
        <v>58</v>
      </c>
      <c r="T2" s="15">
        <f>5/20</f>
        <v>0.25</v>
      </c>
      <c r="V2" s="20" t="s">
        <v>58</v>
      </c>
      <c r="W2" s="15">
        <f>14/20</f>
        <v>0.7</v>
      </c>
    </row>
    <row r="3" spans="1:23" x14ac:dyDescent="0.2">
      <c r="A3" s="18" t="s">
        <v>64</v>
      </c>
      <c r="B3" s="15">
        <f>2/20</f>
        <v>0.1</v>
      </c>
      <c r="D3" s="18" t="s">
        <v>16</v>
      </c>
      <c r="E3" s="15">
        <f>8/20</f>
        <v>0.4</v>
      </c>
      <c r="G3" s="18" t="s">
        <v>19</v>
      </c>
      <c r="H3" s="15">
        <f>10/20</f>
        <v>0.5</v>
      </c>
      <c r="J3" s="20" t="s">
        <v>59</v>
      </c>
      <c r="K3" s="15">
        <f>2/20</f>
        <v>0.1</v>
      </c>
      <c r="M3" s="20" t="s">
        <v>59</v>
      </c>
      <c r="N3" s="15">
        <f>7/20</f>
        <v>0.35</v>
      </c>
      <c r="P3" s="20" t="s">
        <v>59</v>
      </c>
      <c r="Q3" s="15">
        <f>4/20</f>
        <v>0.2</v>
      </c>
      <c r="S3" s="20" t="s">
        <v>59</v>
      </c>
      <c r="T3" s="15">
        <f>13/20</f>
        <v>0.65</v>
      </c>
      <c r="V3" s="20" t="s">
        <v>59</v>
      </c>
      <c r="W3" s="15">
        <f>4/20</f>
        <v>0.2</v>
      </c>
    </row>
    <row r="4" spans="1:23" x14ac:dyDescent="0.2">
      <c r="A4" s="18" t="s">
        <v>11</v>
      </c>
      <c r="B4" s="15">
        <f>4/20</f>
        <v>0.2</v>
      </c>
      <c r="D4" s="18" t="s">
        <v>15</v>
      </c>
      <c r="E4" s="15">
        <f>1/20</f>
        <v>0.05</v>
      </c>
      <c r="J4" s="20" t="s">
        <v>60</v>
      </c>
      <c r="K4" s="15">
        <f>2/20</f>
        <v>0.1</v>
      </c>
      <c r="M4" s="20" t="s">
        <v>60</v>
      </c>
      <c r="N4" s="15">
        <f>1/20</f>
        <v>0.05</v>
      </c>
      <c r="P4" s="20" t="s">
        <v>60</v>
      </c>
      <c r="Q4" s="15">
        <f>0/20</f>
        <v>0</v>
      </c>
      <c r="S4" s="20" t="s">
        <v>60</v>
      </c>
      <c r="T4" s="15">
        <f>1/20</f>
        <v>0.05</v>
      </c>
      <c r="V4" s="20" t="s">
        <v>60</v>
      </c>
      <c r="W4" s="15">
        <f>0/20</f>
        <v>0</v>
      </c>
    </row>
    <row r="5" spans="1:23" x14ac:dyDescent="0.2">
      <c r="A5" s="18" t="s">
        <v>13</v>
      </c>
      <c r="B5" s="15">
        <f>2/20</f>
        <v>0.1</v>
      </c>
      <c r="J5" s="20" t="s">
        <v>62</v>
      </c>
      <c r="K5" s="15">
        <f>1/20</f>
        <v>0.05</v>
      </c>
      <c r="M5" s="20" t="s">
        <v>62</v>
      </c>
      <c r="N5" s="15">
        <f>8/20</f>
        <v>0.4</v>
      </c>
      <c r="P5" s="20" t="s">
        <v>62</v>
      </c>
      <c r="Q5" s="15">
        <f>3/20</f>
        <v>0.15</v>
      </c>
      <c r="S5" s="20" t="s">
        <v>62</v>
      </c>
      <c r="T5" s="15">
        <f>1/20</f>
        <v>0.05</v>
      </c>
      <c r="V5" s="20" t="s">
        <v>62</v>
      </c>
      <c r="W5" s="15">
        <f>2/20</f>
        <v>0.1</v>
      </c>
    </row>
    <row r="6" spans="1:23" x14ac:dyDescent="0.2">
      <c r="A6" s="19" t="s">
        <v>12</v>
      </c>
      <c r="B6" s="15">
        <f>2/20</f>
        <v>0.1</v>
      </c>
      <c r="J6" s="20" t="s">
        <v>61</v>
      </c>
      <c r="K6" s="15">
        <f>0/20</f>
        <v>0</v>
      </c>
      <c r="M6" s="20" t="s">
        <v>61</v>
      </c>
      <c r="N6" s="15">
        <f>0/20</f>
        <v>0</v>
      </c>
      <c r="P6" s="20" t="s">
        <v>61</v>
      </c>
      <c r="Q6" s="15">
        <f>0/20</f>
        <v>0</v>
      </c>
      <c r="S6" s="20" t="s">
        <v>61</v>
      </c>
      <c r="T6" s="15">
        <f>1/20</f>
        <v>0.05</v>
      </c>
      <c r="V6" s="20" t="s">
        <v>61</v>
      </c>
      <c r="W6" s="15">
        <f>0/20</f>
        <v>0</v>
      </c>
    </row>
    <row r="21" spans="1:6" ht="15.75" x14ac:dyDescent="0.25">
      <c r="A21" s="28" t="s">
        <v>71</v>
      </c>
      <c r="B21" s="28"/>
      <c r="C21" s="28"/>
      <c r="D21" s="28"/>
      <c r="E21" s="28"/>
      <c r="F21" s="28"/>
    </row>
    <row r="23" spans="1:6" ht="110.25" x14ac:dyDescent="0.2">
      <c r="A23" s="10"/>
      <c r="B23" s="22" t="str">
        <f>A24</f>
        <v>¿Considera que la  tecnología es un factor importante en la descongestión de las oficinas del BBVA?</v>
      </c>
      <c r="C23" s="22" t="str">
        <f>A25</f>
        <v>¿Considera necesaria la capacitación para el uso de las aplicaciones que permitan realizar pagos, sin tener que desplazarse al banco?</v>
      </c>
      <c r="D23" s="22" t="str">
        <f>A26</f>
        <v>¿Considera seguros los pagos electrónicos?</v>
      </c>
      <c r="E23" s="22" t="str">
        <f>A27</f>
        <v>¿Considera que las oficinas del banco para realizar pagos se han descongestionado?</v>
      </c>
      <c r="F23" s="22" t="str">
        <f>A28</f>
        <v>¿Considera que la implementación de proyectos tecnológicos "aplicación móvil" contribuye a descongestionar las oficinas?</v>
      </c>
    </row>
    <row r="24" spans="1:6" ht="47.25" x14ac:dyDescent="0.2">
      <c r="A24" s="22" t="str">
        <f>Encuesta_aplicada!F4</f>
        <v>¿Considera que la  tecnología es un factor importante en la descongestión de las oficinas del BBVA?</v>
      </c>
      <c r="B24" s="25">
        <v>1</v>
      </c>
      <c r="C24" s="21">
        <f>CORREL(Encuesta_aplicada!G5:G24,Encuesta_aplicada!I5:I24)</f>
        <v>-0.67038782864870994</v>
      </c>
      <c r="D24" s="21">
        <f>CORREL(Encuesta_aplicada!G5:G24,Encuesta_aplicada!K5:K24)</f>
        <v>0.87958670677382333</v>
      </c>
      <c r="E24" s="21">
        <f>CORREL(Encuesta_aplicada!G5:G24,Encuesta_aplicada!M5:M24)</f>
        <v>0.74174524825088683</v>
      </c>
      <c r="F24" s="23">
        <f>CORREL(Encuesta_aplicada!G5:G24,Encuesta_aplicada!O5:O24)</f>
        <v>0.15681765369350184</v>
      </c>
    </row>
    <row r="25" spans="1:6" ht="47.25" x14ac:dyDescent="0.2">
      <c r="A25" s="22" t="str">
        <f>Encuesta_aplicada!H4</f>
        <v>¿Considera necesaria la capacitación para el uso de las aplicaciones que permitan realizar pagos, sin tener que desplazarse al banco?</v>
      </c>
      <c r="B25" s="24"/>
      <c r="C25" s="25">
        <v>1</v>
      </c>
      <c r="D25" s="26">
        <f>CORREL(Encuesta_aplicada!I5:I24,Encuesta_aplicada!K5:K24)</f>
        <v>-0.53008553695466876</v>
      </c>
      <c r="E25" s="26">
        <f>CORREL(Encuesta_aplicada!I5:I24,Encuesta_aplicada!M5:M24)</f>
        <v>-0.54562222717714126</v>
      </c>
      <c r="F25" s="26">
        <f>CORREL(Encuesta_aplicada!I5:I24,Encuesta_aplicada!O5:O24)</f>
        <v>-2.269564278675686E-2</v>
      </c>
    </row>
    <row r="26" spans="1:6" ht="15.75" x14ac:dyDescent="0.2">
      <c r="A26" s="22" t="str">
        <f>Encuesta_aplicada!J4</f>
        <v>¿Considera seguros los pagos electrónicos?</v>
      </c>
      <c r="B26" s="24"/>
      <c r="C26" s="21"/>
      <c r="D26" s="25">
        <v>1</v>
      </c>
      <c r="E26" s="26">
        <f>CORREL(Encuesta_aplicada!K5:K24,Encuesta_aplicada!M5:M24)</f>
        <v>0.78363960699931323</v>
      </c>
      <c r="F26" s="26">
        <f>CORREL(Encuesta_aplicada!K5:K24,Encuesta_aplicada!O5:O24)</f>
        <v>0.38305711160343603</v>
      </c>
    </row>
    <row r="27" spans="1:6" ht="31.5" x14ac:dyDescent="0.2">
      <c r="A27" s="22" t="str">
        <f>Encuesta_aplicada!L4</f>
        <v>¿Considera que las oficinas del banco para realizar pagos se han descongestionado?</v>
      </c>
      <c r="B27" s="27"/>
      <c r="C27" s="23"/>
      <c r="D27" s="23"/>
      <c r="E27" s="25">
        <v>1</v>
      </c>
      <c r="F27" s="26">
        <f>CORREL(Encuesta_aplicada!M5:M24,Encuesta_aplicada!O5:O24)</f>
        <v>0.11497291269829228</v>
      </c>
    </row>
    <row r="28" spans="1:6" ht="47.25" x14ac:dyDescent="0.2">
      <c r="A28" s="22" t="str">
        <f>Encuesta_aplicada!N4</f>
        <v>¿Considera que la implementación de proyectos tecnológicos "aplicación móvil" contribuye a descongestionar las oficinas?</v>
      </c>
      <c r="B28" s="27"/>
      <c r="C28" s="23"/>
      <c r="D28" s="23"/>
      <c r="E28" s="23"/>
      <c r="F28" s="25">
        <v>1</v>
      </c>
    </row>
  </sheetData>
  <mergeCells count="9">
    <mergeCell ref="A21:F21"/>
    <mergeCell ref="S1:T1"/>
    <mergeCell ref="V1:W1"/>
    <mergeCell ref="A1:B1"/>
    <mergeCell ref="D1:E1"/>
    <mergeCell ref="G1:H1"/>
    <mergeCell ref="J1:K1"/>
    <mergeCell ref="M1:N1"/>
    <mergeCell ref="P1:Q1"/>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F6FC-F434-6C4D-AB8D-00518010326F}">
  <dimension ref="A1:N51"/>
  <sheetViews>
    <sheetView workbookViewId="0">
      <selection activeCell="A12" sqref="A12:A16"/>
    </sheetView>
  </sheetViews>
  <sheetFormatPr baseColWidth="10" defaultColWidth="10.875" defaultRowHeight="15.75" x14ac:dyDescent="0.25"/>
  <cols>
    <col min="1" max="1" width="27.875" style="8" bestFit="1" customWidth="1"/>
    <col min="2" max="2" width="10.375" style="8" bestFit="1" customWidth="1"/>
    <col min="3" max="5" width="10.875" style="8"/>
    <col min="6" max="6" width="16.5" style="8" bestFit="1" customWidth="1"/>
    <col min="7" max="7" width="29.5" style="8" bestFit="1" customWidth="1"/>
    <col min="8" max="8" width="13.625" style="8" bestFit="1" customWidth="1"/>
    <col min="9" max="9" width="10.875" style="8"/>
    <col min="10" max="10" width="27.125" style="8" bestFit="1" customWidth="1"/>
    <col min="11" max="11" width="26.625" style="8" bestFit="1" customWidth="1"/>
    <col min="12" max="12" width="24.875" style="8" bestFit="1" customWidth="1"/>
    <col min="13" max="13" width="10.875" style="8"/>
    <col min="14" max="14" width="24.125" style="8" bestFit="1" customWidth="1"/>
    <col min="15" max="16384" width="10.875" style="8"/>
  </cols>
  <sheetData>
    <row r="1" spans="1:14" x14ac:dyDescent="0.25">
      <c r="A1" s="5" t="s">
        <v>9</v>
      </c>
      <c r="B1" s="7">
        <v>43525</v>
      </c>
      <c r="C1" s="5" t="s">
        <v>14</v>
      </c>
      <c r="D1" s="5" t="s">
        <v>20</v>
      </c>
      <c r="E1" s="5">
        <v>18</v>
      </c>
      <c r="F1" s="5" t="s">
        <v>21</v>
      </c>
      <c r="G1" s="6" t="s">
        <v>25</v>
      </c>
      <c r="H1" s="5" t="s">
        <v>21</v>
      </c>
      <c r="I1" s="5" t="s">
        <v>21</v>
      </c>
      <c r="J1" s="10" t="s">
        <v>29</v>
      </c>
      <c r="K1" s="9" t="s">
        <v>34</v>
      </c>
      <c r="L1" s="8" t="s">
        <v>52</v>
      </c>
      <c r="M1" s="8" t="s">
        <v>37</v>
      </c>
      <c r="N1" s="12" t="s">
        <v>46</v>
      </c>
    </row>
    <row r="2" spans="1:14" x14ac:dyDescent="0.25">
      <c r="A2" s="5" t="s">
        <v>10</v>
      </c>
      <c r="B2" s="7">
        <v>43526</v>
      </c>
      <c r="C2" s="5" t="s">
        <v>15</v>
      </c>
      <c r="D2" s="5" t="s">
        <v>19</v>
      </c>
      <c r="E2" s="5">
        <v>19</v>
      </c>
      <c r="F2" s="5" t="s">
        <v>22</v>
      </c>
      <c r="G2" s="6" t="s">
        <v>26</v>
      </c>
      <c r="H2" s="5" t="s">
        <v>22</v>
      </c>
      <c r="I2" s="5" t="s">
        <v>22</v>
      </c>
      <c r="J2" s="10" t="s">
        <v>30</v>
      </c>
      <c r="K2" s="9" t="s">
        <v>35</v>
      </c>
      <c r="L2" s="8" t="s">
        <v>53</v>
      </c>
      <c r="M2" s="8" t="s">
        <v>38</v>
      </c>
      <c r="N2" s="8" t="s">
        <v>47</v>
      </c>
    </row>
    <row r="3" spans="1:14" x14ac:dyDescent="0.25">
      <c r="A3" s="5" t="s">
        <v>11</v>
      </c>
      <c r="B3" s="7">
        <v>43527</v>
      </c>
      <c r="C3" s="5" t="s">
        <v>16</v>
      </c>
      <c r="D3" s="5"/>
      <c r="E3" s="5">
        <v>20</v>
      </c>
      <c r="F3" s="5" t="s">
        <v>23</v>
      </c>
      <c r="G3" s="6" t="s">
        <v>27</v>
      </c>
      <c r="H3" s="5" t="s">
        <v>55</v>
      </c>
      <c r="J3" s="10" t="s">
        <v>31</v>
      </c>
      <c r="K3" s="9" t="s">
        <v>36</v>
      </c>
      <c r="L3" s="8" t="s">
        <v>54</v>
      </c>
      <c r="M3" s="8" t="s">
        <v>39</v>
      </c>
      <c r="N3" s="8" t="s">
        <v>49</v>
      </c>
    </row>
    <row r="4" spans="1:14" x14ac:dyDescent="0.25">
      <c r="A4" s="5" t="s">
        <v>12</v>
      </c>
      <c r="C4" s="5" t="s">
        <v>17</v>
      </c>
      <c r="D4" s="5"/>
      <c r="E4" s="5">
        <v>21</v>
      </c>
      <c r="F4" s="5"/>
      <c r="G4" s="6" t="s">
        <v>28</v>
      </c>
      <c r="J4" s="10" t="s">
        <v>32</v>
      </c>
      <c r="M4" s="8" t="s">
        <v>40</v>
      </c>
      <c r="N4" s="8" t="s">
        <v>50</v>
      </c>
    </row>
    <row r="5" spans="1:14" x14ac:dyDescent="0.25">
      <c r="A5" s="5" t="s">
        <v>13</v>
      </c>
      <c r="C5" s="8" t="s">
        <v>18</v>
      </c>
      <c r="E5" s="8">
        <v>22</v>
      </c>
      <c r="G5" s="11" t="s">
        <v>24</v>
      </c>
      <c r="J5" s="10" t="s">
        <v>33</v>
      </c>
      <c r="M5" s="8" t="s">
        <v>41</v>
      </c>
      <c r="N5" s="8" t="s">
        <v>43</v>
      </c>
    </row>
    <row r="6" spans="1:14" x14ac:dyDescent="0.25">
      <c r="E6" s="8">
        <v>23</v>
      </c>
      <c r="M6" s="8" t="s">
        <v>42</v>
      </c>
      <c r="N6" s="8" t="s">
        <v>44</v>
      </c>
    </row>
    <row r="7" spans="1:14" x14ac:dyDescent="0.25">
      <c r="E7" s="8">
        <v>24</v>
      </c>
      <c r="N7" s="8" t="s">
        <v>45</v>
      </c>
    </row>
    <row r="8" spans="1:14" x14ac:dyDescent="0.25">
      <c r="E8" s="8">
        <v>25</v>
      </c>
      <c r="N8" s="8" t="s">
        <v>48</v>
      </c>
    </row>
    <row r="9" spans="1:14" x14ac:dyDescent="0.25">
      <c r="E9" s="8">
        <v>26</v>
      </c>
      <c r="N9" s="8" t="s">
        <v>51</v>
      </c>
    </row>
    <row r="10" spans="1:14" x14ac:dyDescent="0.25">
      <c r="E10" s="8">
        <v>27</v>
      </c>
    </row>
    <row r="11" spans="1:14" x14ac:dyDescent="0.25">
      <c r="E11" s="8">
        <v>28</v>
      </c>
    </row>
    <row r="12" spans="1:14" x14ac:dyDescent="0.25">
      <c r="A12" s="11" t="s">
        <v>58</v>
      </c>
      <c r="B12" s="5">
        <v>5</v>
      </c>
      <c r="E12" s="8">
        <v>29</v>
      </c>
    </row>
    <row r="13" spans="1:14" x14ac:dyDescent="0.25">
      <c r="A13" s="11" t="s">
        <v>59</v>
      </c>
      <c r="B13" s="5">
        <v>4</v>
      </c>
      <c r="E13" s="8">
        <v>30</v>
      </c>
    </row>
    <row r="14" spans="1:14" x14ac:dyDescent="0.25">
      <c r="A14" s="11" t="s">
        <v>60</v>
      </c>
      <c r="B14" s="5">
        <v>3</v>
      </c>
      <c r="E14" s="8">
        <v>31</v>
      </c>
    </row>
    <row r="15" spans="1:14" x14ac:dyDescent="0.25">
      <c r="A15" s="11" t="s">
        <v>62</v>
      </c>
      <c r="B15" s="5">
        <v>2</v>
      </c>
      <c r="E15" s="8">
        <v>32</v>
      </c>
    </row>
    <row r="16" spans="1:14" x14ac:dyDescent="0.25">
      <c r="A16" s="11" t="s">
        <v>61</v>
      </c>
      <c r="B16" s="5">
        <v>1</v>
      </c>
      <c r="E16" s="8">
        <v>33</v>
      </c>
    </row>
    <row r="17" spans="5:5" x14ac:dyDescent="0.25">
      <c r="E17" s="8">
        <v>34</v>
      </c>
    </row>
    <row r="18" spans="5:5" x14ac:dyDescent="0.25">
      <c r="E18" s="8">
        <v>35</v>
      </c>
    </row>
    <row r="19" spans="5:5" x14ac:dyDescent="0.25">
      <c r="E19" s="8">
        <v>36</v>
      </c>
    </row>
    <row r="20" spans="5:5" x14ac:dyDescent="0.25">
      <c r="E20" s="8">
        <v>37</v>
      </c>
    </row>
    <row r="21" spans="5:5" x14ac:dyDescent="0.25">
      <c r="E21" s="8">
        <v>38</v>
      </c>
    </row>
    <row r="22" spans="5:5" x14ac:dyDescent="0.25">
      <c r="E22" s="8">
        <v>39</v>
      </c>
    </row>
    <row r="23" spans="5:5" x14ac:dyDescent="0.25">
      <c r="E23" s="8">
        <v>40</v>
      </c>
    </row>
    <row r="24" spans="5:5" x14ac:dyDescent="0.25">
      <c r="E24" s="8">
        <v>41</v>
      </c>
    </row>
    <row r="25" spans="5:5" x14ac:dyDescent="0.25">
      <c r="E25" s="8">
        <v>42</v>
      </c>
    </row>
    <row r="26" spans="5:5" x14ac:dyDescent="0.25">
      <c r="E26" s="8">
        <v>43</v>
      </c>
    </row>
    <row r="27" spans="5:5" x14ac:dyDescent="0.25">
      <c r="E27" s="8">
        <v>44</v>
      </c>
    </row>
    <row r="28" spans="5:5" x14ac:dyDescent="0.25">
      <c r="E28" s="8">
        <v>45</v>
      </c>
    </row>
    <row r="29" spans="5:5" x14ac:dyDescent="0.25">
      <c r="E29" s="8">
        <v>46</v>
      </c>
    </row>
    <row r="30" spans="5:5" x14ac:dyDescent="0.25">
      <c r="E30" s="8">
        <v>47</v>
      </c>
    </row>
    <row r="31" spans="5:5" x14ac:dyDescent="0.25">
      <c r="E31" s="8">
        <v>48</v>
      </c>
    </row>
    <row r="32" spans="5:5" x14ac:dyDescent="0.25">
      <c r="E32" s="8">
        <v>49</v>
      </c>
    </row>
    <row r="33" spans="5:5" x14ac:dyDescent="0.25">
      <c r="E33" s="8">
        <v>50</v>
      </c>
    </row>
    <row r="34" spans="5:5" x14ac:dyDescent="0.25">
      <c r="E34" s="8">
        <v>51</v>
      </c>
    </row>
    <row r="35" spans="5:5" x14ac:dyDescent="0.25">
      <c r="E35" s="8">
        <v>52</v>
      </c>
    </row>
    <row r="36" spans="5:5" x14ac:dyDescent="0.25">
      <c r="E36" s="8">
        <v>53</v>
      </c>
    </row>
    <row r="37" spans="5:5" x14ac:dyDescent="0.25">
      <c r="E37" s="8">
        <v>54</v>
      </c>
    </row>
    <row r="38" spans="5:5" x14ac:dyDescent="0.25">
      <c r="E38" s="8">
        <v>55</v>
      </c>
    </row>
    <row r="39" spans="5:5" x14ac:dyDescent="0.25">
      <c r="E39" s="8">
        <v>56</v>
      </c>
    </row>
    <row r="40" spans="5:5" x14ac:dyDescent="0.25">
      <c r="E40" s="8">
        <v>57</v>
      </c>
    </row>
    <row r="41" spans="5:5" x14ac:dyDescent="0.25">
      <c r="E41" s="8">
        <v>58</v>
      </c>
    </row>
    <row r="42" spans="5:5" x14ac:dyDescent="0.25">
      <c r="E42" s="8">
        <v>59</v>
      </c>
    </row>
    <row r="43" spans="5:5" x14ac:dyDescent="0.25">
      <c r="E43" s="8">
        <v>60</v>
      </c>
    </row>
    <row r="44" spans="5:5" x14ac:dyDescent="0.25">
      <c r="E44" s="8">
        <v>61</v>
      </c>
    </row>
    <row r="45" spans="5:5" x14ac:dyDescent="0.25">
      <c r="E45" s="8">
        <v>62</v>
      </c>
    </row>
    <row r="46" spans="5:5" x14ac:dyDescent="0.25">
      <c r="E46" s="8">
        <v>63</v>
      </c>
    </row>
    <row r="47" spans="5:5" x14ac:dyDescent="0.25">
      <c r="E47" s="8">
        <v>64</v>
      </c>
    </row>
    <row r="48" spans="5:5" x14ac:dyDescent="0.25">
      <c r="E48" s="8">
        <v>65</v>
      </c>
    </row>
    <row r="49" spans="5:5" x14ac:dyDescent="0.25">
      <c r="E49" s="8">
        <v>66</v>
      </c>
    </row>
    <row r="50" spans="5:5" x14ac:dyDescent="0.25">
      <c r="E50" s="8">
        <v>67</v>
      </c>
    </row>
    <row r="51" spans="5:5" x14ac:dyDescent="0.25">
      <c r="E51" s="8">
        <v>68</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15</vt:i4>
      </vt:variant>
    </vt:vector>
  </HeadingPairs>
  <TitlesOfParts>
    <vt:vector size="18" baseType="lpstr">
      <vt:lpstr>Encuesta_aplicada</vt:lpstr>
      <vt:lpstr>Calculos</vt:lpstr>
      <vt:lpstr>Datos</vt:lpstr>
      <vt:lpstr>A</vt:lpstr>
      <vt:lpstr>B</vt:lpstr>
      <vt:lpstr>Ciudad</vt:lpstr>
      <vt:lpstr>D</vt:lpstr>
      <vt:lpstr>Edad</vt:lpstr>
      <vt:lpstr>Escolaridad</vt:lpstr>
      <vt:lpstr>Fecha</vt:lpstr>
      <vt:lpstr>G</vt:lpstr>
      <vt:lpstr>K</vt:lpstr>
      <vt:lpstr>L</vt:lpstr>
      <vt:lpstr>LIKE</vt:lpstr>
      <vt:lpstr>m</vt:lpstr>
      <vt:lpstr>n</vt:lpstr>
      <vt:lpstr>P</vt:lpstr>
      <vt:lpstr>Sexo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cp:lastModifiedBy>
  <dcterms:created xsi:type="dcterms:W3CDTF">2019-03-03T15:33:42Z</dcterms:created>
  <dcterms:modified xsi:type="dcterms:W3CDTF">2019-04-12T21:08:40Z</dcterms:modified>
</cp:coreProperties>
</file>