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harts/style1.xml" ContentType="application/vnd.ms-office.chartstyle+xml"/>
  <Override PartName="/xl/charts/colors1.xml" ContentType="application/vnd.ms-office.chartcolorstyle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imeld\Documents\Maestria Gerencia  - EAN\Seminario de investigacion\Seminario 2020\"/>
    </mc:Choice>
  </mc:AlternateContent>
  <xr:revisionPtr revIDLastSave="0" documentId="13_ncr:1_{4436C089-8600-408F-AD27-9BBEA4192FF4}" xr6:coauthVersionLast="45" xr6:coauthVersionMax="45" xr10:uidLastSave="{00000000-0000-0000-0000-000000000000}"/>
  <bookViews>
    <workbookView xWindow="20370" yWindow="-120" windowWidth="20730" windowHeight="11160" xr2:uid="{00000000-000D-0000-FFFF-FFFF00000000}"/>
  </bookViews>
  <sheets>
    <sheet name="Pertinencia" sheetId="1" r:id="rId1"/>
    <sheet name="Redacción" sheetId="5" r:id="rId2"/>
    <sheet name="Claridad Conceptual" sheetId="4" r:id="rId3"/>
    <sheet name="Escala de Valoración" sheetId="3" r:id="rId4"/>
    <sheet name="Resultados" sheetId="6" r:id="rId5"/>
    <sheet name="Lista Expertos" sheetId="7" r:id="rId6"/>
    <sheet name="Variables aplicadas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7" i="8" l="1"/>
  <c r="H27" i="8"/>
  <c r="F27" i="8"/>
  <c r="E27" i="8"/>
  <c r="D27" i="8"/>
  <c r="C27" i="8"/>
  <c r="K30" i="3" l="1"/>
  <c r="K30" i="4"/>
  <c r="K30" i="5"/>
  <c r="J8" i="4" l="1"/>
  <c r="I8" i="4"/>
  <c r="H8" i="4"/>
  <c r="D12" i="6" l="1"/>
  <c r="D11" i="6"/>
  <c r="D10" i="6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8" i="3"/>
  <c r="G9" i="4"/>
  <c r="H9" i="4" s="1"/>
  <c r="I9" i="4" s="1"/>
  <c r="K9" i="4" s="1"/>
  <c r="J9" i="4"/>
  <c r="G10" i="4"/>
  <c r="H10" i="4"/>
  <c r="I10" i="4"/>
  <c r="K10" i="4" s="1"/>
  <c r="J10" i="4"/>
  <c r="G11" i="4"/>
  <c r="H11" i="4"/>
  <c r="I11" i="4" s="1"/>
  <c r="K11" i="4" s="1"/>
  <c r="J11" i="4"/>
  <c r="G12" i="4"/>
  <c r="H12" i="4" s="1"/>
  <c r="I12" i="4" s="1"/>
  <c r="K12" i="4" s="1"/>
  <c r="J12" i="4"/>
  <c r="G13" i="4"/>
  <c r="H13" i="4" s="1"/>
  <c r="I13" i="4" s="1"/>
  <c r="K13" i="4" s="1"/>
  <c r="J13" i="4"/>
  <c r="G14" i="4"/>
  <c r="H14" i="4"/>
  <c r="I14" i="4"/>
  <c r="K14" i="4" s="1"/>
  <c r="J14" i="4"/>
  <c r="G15" i="4"/>
  <c r="H15" i="4"/>
  <c r="I15" i="4" s="1"/>
  <c r="K15" i="4" s="1"/>
  <c r="J15" i="4"/>
  <c r="G16" i="4"/>
  <c r="H16" i="4" s="1"/>
  <c r="I16" i="4" s="1"/>
  <c r="K16" i="4" s="1"/>
  <c r="J16" i="4"/>
  <c r="G17" i="4"/>
  <c r="H17" i="4" s="1"/>
  <c r="I17" i="4" s="1"/>
  <c r="K17" i="4" s="1"/>
  <c r="J17" i="4"/>
  <c r="G18" i="4"/>
  <c r="H18" i="4"/>
  <c r="I18" i="4"/>
  <c r="K18" i="4" s="1"/>
  <c r="J18" i="4"/>
  <c r="G19" i="4"/>
  <c r="H19" i="4"/>
  <c r="I19" i="4" s="1"/>
  <c r="K19" i="4" s="1"/>
  <c r="J19" i="4"/>
  <c r="G20" i="4"/>
  <c r="H20" i="4" s="1"/>
  <c r="I20" i="4" s="1"/>
  <c r="K20" i="4" s="1"/>
  <c r="J20" i="4"/>
  <c r="G21" i="4"/>
  <c r="H21" i="4" s="1"/>
  <c r="I21" i="4" s="1"/>
  <c r="K21" i="4" s="1"/>
  <c r="J21" i="4"/>
  <c r="G22" i="4"/>
  <c r="H22" i="4"/>
  <c r="I22" i="4"/>
  <c r="K22" i="4" s="1"/>
  <c r="J22" i="4"/>
  <c r="G23" i="4"/>
  <c r="H23" i="4"/>
  <c r="I23" i="4" s="1"/>
  <c r="K23" i="4" s="1"/>
  <c r="J23" i="4"/>
  <c r="G24" i="4"/>
  <c r="H24" i="4" s="1"/>
  <c r="I24" i="4" s="1"/>
  <c r="K24" i="4" s="1"/>
  <c r="J24" i="4"/>
  <c r="G25" i="4"/>
  <c r="H25" i="4" s="1"/>
  <c r="I25" i="4" s="1"/>
  <c r="K25" i="4" s="1"/>
  <c r="J25" i="4"/>
  <c r="G26" i="4"/>
  <c r="H26" i="4" s="1"/>
  <c r="I26" i="4" s="1"/>
  <c r="K26" i="4" s="1"/>
  <c r="J26" i="4"/>
  <c r="G27" i="4"/>
  <c r="H27" i="4"/>
  <c r="I27" i="4" s="1"/>
  <c r="K27" i="4" s="1"/>
  <c r="J27" i="4"/>
  <c r="G28" i="4"/>
  <c r="H28" i="4" s="1"/>
  <c r="I28" i="4" s="1"/>
  <c r="K28" i="4" s="1"/>
  <c r="J28" i="4"/>
  <c r="G29" i="4"/>
  <c r="H29" i="4" s="1"/>
  <c r="I29" i="4" s="1"/>
  <c r="K29" i="4" s="1"/>
  <c r="J29" i="4"/>
  <c r="K8" i="4"/>
  <c r="G8" i="4"/>
  <c r="G9" i="5"/>
  <c r="H9" i="5"/>
  <c r="I9" i="5"/>
  <c r="K9" i="5" s="1"/>
  <c r="J9" i="5"/>
  <c r="G10" i="5"/>
  <c r="H10" i="5"/>
  <c r="I10" i="5"/>
  <c r="K10" i="5" s="1"/>
  <c r="J10" i="5"/>
  <c r="G11" i="5"/>
  <c r="H11" i="5"/>
  <c r="I11" i="5" s="1"/>
  <c r="K11" i="5" s="1"/>
  <c r="J11" i="5"/>
  <c r="G12" i="5"/>
  <c r="H12" i="5" s="1"/>
  <c r="I12" i="5" s="1"/>
  <c r="K12" i="5" s="1"/>
  <c r="J12" i="5"/>
  <c r="G13" i="5"/>
  <c r="H13" i="5"/>
  <c r="I13" i="5"/>
  <c r="K13" i="5" s="1"/>
  <c r="J13" i="5"/>
  <c r="G14" i="5"/>
  <c r="H14" i="5"/>
  <c r="I14" i="5"/>
  <c r="K14" i="5" s="1"/>
  <c r="J14" i="5"/>
  <c r="G15" i="5"/>
  <c r="H15" i="5"/>
  <c r="I15" i="5" s="1"/>
  <c r="K15" i="5" s="1"/>
  <c r="J15" i="5"/>
  <c r="G16" i="5"/>
  <c r="H16" i="5" s="1"/>
  <c r="I16" i="5" s="1"/>
  <c r="K16" i="5" s="1"/>
  <c r="J16" i="5"/>
  <c r="G17" i="5"/>
  <c r="H17" i="5"/>
  <c r="I17" i="5"/>
  <c r="K17" i="5" s="1"/>
  <c r="J17" i="5"/>
  <c r="G18" i="5"/>
  <c r="H18" i="5"/>
  <c r="I18" i="5"/>
  <c r="K18" i="5" s="1"/>
  <c r="J18" i="5"/>
  <c r="G19" i="5"/>
  <c r="H19" i="5"/>
  <c r="I19" i="5" s="1"/>
  <c r="K19" i="5" s="1"/>
  <c r="J19" i="5"/>
  <c r="G20" i="5"/>
  <c r="H20" i="5" s="1"/>
  <c r="I20" i="5" s="1"/>
  <c r="K20" i="5" s="1"/>
  <c r="J20" i="5"/>
  <c r="G21" i="5"/>
  <c r="H21" i="5"/>
  <c r="I21" i="5"/>
  <c r="K21" i="5" s="1"/>
  <c r="J21" i="5"/>
  <c r="G22" i="5"/>
  <c r="H22" i="5"/>
  <c r="I22" i="5"/>
  <c r="K22" i="5" s="1"/>
  <c r="J22" i="5"/>
  <c r="G23" i="5"/>
  <c r="H23" i="5"/>
  <c r="I23" i="5" s="1"/>
  <c r="K23" i="5" s="1"/>
  <c r="J23" i="5"/>
  <c r="G24" i="5"/>
  <c r="H24" i="5" s="1"/>
  <c r="I24" i="5" s="1"/>
  <c r="K24" i="5" s="1"/>
  <c r="J24" i="5"/>
  <c r="G25" i="5"/>
  <c r="H25" i="5"/>
  <c r="I25" i="5"/>
  <c r="K25" i="5" s="1"/>
  <c r="J25" i="5"/>
  <c r="G26" i="5"/>
  <c r="H26" i="5"/>
  <c r="I26" i="5"/>
  <c r="K26" i="5" s="1"/>
  <c r="J26" i="5"/>
  <c r="G27" i="5"/>
  <c r="H27" i="5"/>
  <c r="I27" i="5" s="1"/>
  <c r="K27" i="5" s="1"/>
  <c r="J27" i="5"/>
  <c r="G28" i="5"/>
  <c r="H28" i="5" s="1"/>
  <c r="I28" i="5" s="1"/>
  <c r="K28" i="5" s="1"/>
  <c r="J28" i="5"/>
  <c r="G29" i="5"/>
  <c r="H29" i="5"/>
  <c r="I29" i="5"/>
  <c r="K29" i="5" s="1"/>
  <c r="J29" i="5"/>
  <c r="G9" i="1"/>
  <c r="H9" i="1" s="1"/>
  <c r="I9" i="1" s="1"/>
  <c r="K9" i="1" s="1"/>
  <c r="J9" i="1"/>
  <c r="G10" i="1"/>
  <c r="H10" i="1"/>
  <c r="I10" i="1"/>
  <c r="K10" i="1" s="1"/>
  <c r="J10" i="1"/>
  <c r="G11" i="1"/>
  <c r="H11" i="1"/>
  <c r="I11" i="1" s="1"/>
  <c r="J11" i="1"/>
  <c r="G12" i="1"/>
  <c r="H12" i="1" s="1"/>
  <c r="I12" i="1" s="1"/>
  <c r="J12" i="1"/>
  <c r="G13" i="1"/>
  <c r="H13" i="1"/>
  <c r="I13" i="1" s="1"/>
  <c r="J13" i="1"/>
  <c r="G14" i="1"/>
  <c r="H14" i="1" s="1"/>
  <c r="I14" i="1" s="1"/>
  <c r="K14" i="1" s="1"/>
  <c r="J14" i="1"/>
  <c r="G15" i="1"/>
  <c r="H15" i="1"/>
  <c r="I15" i="1" s="1"/>
  <c r="J15" i="1"/>
  <c r="G16" i="1"/>
  <c r="H16" i="1" s="1"/>
  <c r="I16" i="1" s="1"/>
  <c r="J16" i="1"/>
  <c r="G17" i="1"/>
  <c r="H17" i="1" s="1"/>
  <c r="I17" i="1" s="1"/>
  <c r="J17" i="1"/>
  <c r="G18" i="1"/>
  <c r="H18" i="1" s="1"/>
  <c r="I18" i="1" s="1"/>
  <c r="K18" i="1" s="1"/>
  <c r="J18" i="1"/>
  <c r="G19" i="1"/>
  <c r="H19" i="1" s="1"/>
  <c r="I19" i="1" s="1"/>
  <c r="J19" i="1"/>
  <c r="G20" i="1"/>
  <c r="H20" i="1" s="1"/>
  <c r="I20" i="1" s="1"/>
  <c r="J20" i="1"/>
  <c r="G21" i="1"/>
  <c r="H21" i="1"/>
  <c r="I21" i="1"/>
  <c r="J21" i="1"/>
  <c r="G22" i="1"/>
  <c r="H22" i="1"/>
  <c r="I22" i="1"/>
  <c r="J22" i="1"/>
  <c r="G23" i="1"/>
  <c r="H23" i="1"/>
  <c r="I23" i="1" s="1"/>
  <c r="J23" i="1"/>
  <c r="G24" i="1"/>
  <c r="H24" i="1" s="1"/>
  <c r="I24" i="1" s="1"/>
  <c r="J24" i="1"/>
  <c r="G25" i="1"/>
  <c r="H25" i="1"/>
  <c r="I25" i="1" s="1"/>
  <c r="K25" i="1" s="1"/>
  <c r="J25" i="1"/>
  <c r="G26" i="1"/>
  <c r="H26" i="1"/>
  <c r="I26" i="1" s="1"/>
  <c r="K26" i="1" s="1"/>
  <c r="J26" i="1"/>
  <c r="G27" i="1"/>
  <c r="H27" i="1"/>
  <c r="I27" i="1" s="1"/>
  <c r="J27" i="1"/>
  <c r="G28" i="1"/>
  <c r="H28" i="1" s="1"/>
  <c r="I28" i="1" s="1"/>
  <c r="J28" i="1"/>
  <c r="G29" i="1"/>
  <c r="H29" i="1" s="1"/>
  <c r="I29" i="1" s="1"/>
  <c r="K29" i="1" s="1"/>
  <c r="J29" i="1"/>
  <c r="J8" i="5"/>
  <c r="H8" i="5"/>
  <c r="I8" i="5" s="1"/>
  <c r="K8" i="5" s="1"/>
  <c r="G8" i="5"/>
  <c r="K13" i="1" l="1"/>
  <c r="K19" i="1"/>
  <c r="K17" i="1"/>
  <c r="K15" i="1"/>
  <c r="K24" i="1"/>
  <c r="K27" i="1"/>
  <c r="K22" i="1"/>
  <c r="K21" i="1"/>
  <c r="K20" i="1"/>
  <c r="K11" i="1"/>
  <c r="K23" i="1"/>
  <c r="K16" i="1"/>
  <c r="K28" i="1"/>
  <c r="K12" i="1"/>
  <c r="G29" i="3" l="1"/>
  <c r="H29" i="3" s="1"/>
  <c r="I29" i="3" s="1"/>
  <c r="K29" i="3" s="1"/>
  <c r="G28" i="3"/>
  <c r="H28" i="3" s="1"/>
  <c r="I28" i="3" s="1"/>
  <c r="K28" i="3" s="1"/>
  <c r="G27" i="3"/>
  <c r="H27" i="3" s="1"/>
  <c r="I27" i="3" s="1"/>
  <c r="K27" i="3" s="1"/>
  <c r="G26" i="3"/>
  <c r="H26" i="3" s="1"/>
  <c r="I26" i="3" s="1"/>
  <c r="K26" i="3" s="1"/>
  <c r="G25" i="3"/>
  <c r="H25" i="3" s="1"/>
  <c r="I25" i="3" s="1"/>
  <c r="K25" i="3" s="1"/>
  <c r="G24" i="3"/>
  <c r="H24" i="3" s="1"/>
  <c r="I24" i="3" s="1"/>
  <c r="K24" i="3" s="1"/>
  <c r="G23" i="3"/>
  <c r="H23" i="3" s="1"/>
  <c r="I23" i="3" s="1"/>
  <c r="K23" i="3" s="1"/>
  <c r="G22" i="3"/>
  <c r="H22" i="3" s="1"/>
  <c r="I22" i="3" s="1"/>
  <c r="K22" i="3" s="1"/>
  <c r="G21" i="3"/>
  <c r="H21" i="3" s="1"/>
  <c r="I21" i="3" s="1"/>
  <c r="K21" i="3" s="1"/>
  <c r="G20" i="3"/>
  <c r="H20" i="3" s="1"/>
  <c r="I20" i="3" s="1"/>
  <c r="K20" i="3" s="1"/>
  <c r="G19" i="3"/>
  <c r="H19" i="3" s="1"/>
  <c r="I19" i="3" s="1"/>
  <c r="K19" i="3" s="1"/>
  <c r="G18" i="3"/>
  <c r="H18" i="3" s="1"/>
  <c r="I18" i="3" s="1"/>
  <c r="K18" i="3" s="1"/>
  <c r="G17" i="3"/>
  <c r="H17" i="3" s="1"/>
  <c r="I17" i="3" s="1"/>
  <c r="K17" i="3" s="1"/>
  <c r="G16" i="3"/>
  <c r="H16" i="3" s="1"/>
  <c r="I16" i="3" s="1"/>
  <c r="K16" i="3" s="1"/>
  <c r="G15" i="3"/>
  <c r="H15" i="3" s="1"/>
  <c r="I15" i="3" s="1"/>
  <c r="K15" i="3" s="1"/>
  <c r="G14" i="3"/>
  <c r="H14" i="3" s="1"/>
  <c r="I14" i="3" s="1"/>
  <c r="K14" i="3" s="1"/>
  <c r="G13" i="3"/>
  <c r="H13" i="3" s="1"/>
  <c r="I13" i="3" s="1"/>
  <c r="K13" i="3" s="1"/>
  <c r="G12" i="3"/>
  <c r="H12" i="3" s="1"/>
  <c r="I12" i="3" s="1"/>
  <c r="K12" i="3" s="1"/>
  <c r="G11" i="3"/>
  <c r="H11" i="3" s="1"/>
  <c r="I11" i="3" s="1"/>
  <c r="K11" i="3" s="1"/>
  <c r="G10" i="3"/>
  <c r="H10" i="3" s="1"/>
  <c r="I10" i="3" s="1"/>
  <c r="K10" i="3" s="1"/>
  <c r="G9" i="3"/>
  <c r="H9" i="3" s="1"/>
  <c r="I9" i="3" s="1"/>
  <c r="K9" i="3" s="1"/>
  <c r="G8" i="3"/>
  <c r="H8" i="3" s="1"/>
  <c r="I8" i="3" s="1"/>
  <c r="K8" i="3" s="1"/>
  <c r="G8" i="1"/>
  <c r="H8" i="1" s="1"/>
  <c r="I8" i="1" s="1"/>
  <c r="J8" i="1"/>
  <c r="K8" i="1" l="1"/>
  <c r="K30" i="1" s="1"/>
  <c r="D9" i="6" l="1"/>
</calcChain>
</file>

<file path=xl/sharedStrings.xml><?xml version="1.0" encoding="utf-8"?>
<sst xmlns="http://schemas.openxmlformats.org/spreadsheetml/2006/main" count="336" uniqueCount="83">
  <si>
    <t>Criterio de valoración:</t>
  </si>
  <si>
    <t>Titulo del proyecto:</t>
  </si>
  <si>
    <t>Escala evaluativa:</t>
  </si>
  <si>
    <t>Nombre del investigador:</t>
  </si>
  <si>
    <t>Fecha:</t>
  </si>
  <si>
    <t>Experto 1</t>
  </si>
  <si>
    <t>Experto 2</t>
  </si>
  <si>
    <t>Experto 3</t>
  </si>
  <si>
    <t>Experto 4</t>
  </si>
  <si>
    <t>Experto 5</t>
  </si>
  <si>
    <t>Máximo valor de la escala:</t>
  </si>
  <si>
    <t>∑xij</t>
  </si>
  <si>
    <t>Mx=∑xij/J</t>
  </si>
  <si>
    <t>1=Inaceptable  2=Deficiente  3=Regular  4=Bueno  5=Excelente</t>
  </si>
  <si>
    <t>Pertinencia</t>
  </si>
  <si>
    <t xml:space="preserve">CVC </t>
  </si>
  <si>
    <t>Redacción</t>
  </si>
  <si>
    <t>Claridad Conceptual</t>
  </si>
  <si>
    <t>Escala de Valoración</t>
  </si>
  <si>
    <t>Coeficiente 
Criterio Claridad Conceptual</t>
  </si>
  <si>
    <t>Coeficiente 
Criterio Pertinencia</t>
  </si>
  <si>
    <t>Validez del Contenido del instrumento de investigación 
Maestría en Gerencia de Sistemas de información y Proyectos Tecnológicos</t>
  </si>
  <si>
    <t>Ítem / Experto</t>
  </si>
  <si>
    <t>Coeficiente de Pertinencia</t>
  </si>
  <si>
    <t>Coeficiente de Redacción</t>
  </si>
  <si>
    <t>Coeficiente de Claridad Conceptual</t>
  </si>
  <si>
    <t>Coeficiente escala de valoración</t>
  </si>
  <si>
    <t>Resultado</t>
  </si>
  <si>
    <t>Criterio</t>
  </si>
  <si>
    <t>Imelda Muñoz Mancipe</t>
  </si>
  <si>
    <t>Coeficiente 
Criterio Redacción</t>
  </si>
  <si>
    <t>Coeficiente 
Criterio Escala de Valoración</t>
  </si>
  <si>
    <t>Número de Expertos:</t>
  </si>
  <si>
    <t>Salud Móvil: Una estrategia para fortalecer los servicios básicos de prevención y diagnóstico en la cadena de valor del sistema de salud colombiano</t>
  </si>
  <si>
    <t>Nombre</t>
  </si>
  <si>
    <t>Profesión</t>
  </si>
  <si>
    <t>Correo (no obligatorio)</t>
  </si>
  <si>
    <t>Diego Mauricio Gama R.</t>
  </si>
  <si>
    <t>Enfermería</t>
  </si>
  <si>
    <t>DMGAMAR@compensarsalud.com</t>
  </si>
  <si>
    <t>Fisioterapeuta</t>
  </si>
  <si>
    <t>Mónica Nieto Cabezas</t>
  </si>
  <si>
    <t>Julián Elejalde</t>
  </si>
  <si>
    <t>Medicina General</t>
  </si>
  <si>
    <t>Angie Marcela Bravo Ramírez</t>
  </si>
  <si>
    <t>1. ¿En que área desempeña sus labores profesionales?</t>
  </si>
  <si>
    <t>2. Seleccione el rango de edad al que pertenece</t>
  </si>
  <si>
    <t>3. ¿Cuenta con teléfono celular inteligente o Smartphone?</t>
  </si>
  <si>
    <t>4. ¿Esta vinculado a alguna de las siguientes Entidades Prestadores de Salud?</t>
  </si>
  <si>
    <t>5. ¿Utiliza "apps" de salud para el desempeño de sus actividades de atención medica?</t>
  </si>
  <si>
    <t>6. Seleccione del siguiente listado, si ha descargado "apps" de salud relacionadas con</t>
  </si>
  <si>
    <t>7. Ha pagado por la descarga de alguna de las "apps" de salud</t>
  </si>
  <si>
    <t>8. ¿Cuando descarga una app de salud verifica que tenga algún reconocimiento o aval científico?</t>
  </si>
  <si>
    <t>9. ¿Con que frecuencia utiliza estas "apps" de salud?</t>
  </si>
  <si>
    <t>11. Las "apps" de salud ofrecen un contenido y calidad científica fiable</t>
  </si>
  <si>
    <t>12. ¿Considera que estas "apps" de salud pueden facilitar las labores de diagnostico y prevención?</t>
  </si>
  <si>
    <t>13. Estas "apps" de salud pueden incentivar hábitos de vida saludables</t>
  </si>
  <si>
    <t>14. Estas "apps" de salud pueden facilitar la comunicación entre médico y paciente para el tratamiento de enfermedades</t>
  </si>
  <si>
    <t>15. ¿Considera que estas "apps" de salud pueden facilitar el diagnostico a distancia o en zonas remotas con los pacientes en tiempo real?</t>
  </si>
  <si>
    <t>16. Ha recomendado alguna de las "apps" de salud a otros profesionales de la salud</t>
  </si>
  <si>
    <t>17. Ha recomendado alguna de las "apps" de salud a sus pacientes</t>
  </si>
  <si>
    <t>18. ¿Considera que las "apps" de salud deben convertirse en herramientas de apoyo para las labores diarias de atención médica?</t>
  </si>
  <si>
    <t>19. ¿Considera que incorporar las "apps" de salud mejoraría la calidad en la prestación de los servicios de diagnóstico y prevención?</t>
  </si>
  <si>
    <t>20. ¿Considera importante que las "apps" de salud permitan interoperar con los datos de la historia clínica de los pacientes para facilitar la toma de decisiones en cuanto a diagnósticos o tratamientos?</t>
  </si>
  <si>
    <t>21. ¿Considera que el uso de "apps" de salud permitiría mejorar la eficacia y eficiencia del sistema de salud?</t>
  </si>
  <si>
    <t>22. ¿Le gustaría participar en el desarrollo de nuevas "apps" de salud con su conocimiento médico?</t>
  </si>
  <si>
    <t>10. ¿Considera que las "apps" de salud son de fácil manejo y usabilidad?</t>
  </si>
  <si>
    <t>4. ¿Esta vinculado a alguna de las siguientes Entidades Prestadoras de Salud?</t>
  </si>
  <si>
    <t>Nayibis Moreno</t>
  </si>
  <si>
    <t>nayibis.montero@gmail.com</t>
  </si>
  <si>
    <t>Ítem / Variables de Investigación</t>
  </si>
  <si>
    <t xml:space="preserve">Disponibilidad de Aplicaciones móviles </t>
  </si>
  <si>
    <t>Cobertura de servicios básicos de la salud</t>
  </si>
  <si>
    <t>Estrategias de salud</t>
  </si>
  <si>
    <t xml:space="preserve">Modelos de Sistemas de salud </t>
  </si>
  <si>
    <t>Integración de los servicios de salud</t>
  </si>
  <si>
    <t>Cadena de valor en el sector salud</t>
  </si>
  <si>
    <t>X</t>
  </si>
  <si>
    <t>6. Seleccione del siguiente listado, si ha descargado "apps" de salud relacionadas con:
- Información (Aporte de conocimiento sobre alguna patología en particular)
- Registro y monitorización (Registro de parámetros fisicos y seguimiento a actividades o comportamientos de un usuario)
- Diagnóstico (Facilitar la identificación de alguna enfermedad o alteración médica)
- Seguimiento a tratamientos (Apoyo a pacientes para tener un control a tratamientos)
- Utilidades (Información de centros médicos, profesionales de salud)</t>
  </si>
  <si>
    <t>Total</t>
  </si>
  <si>
    <t>Cvc=Mₓ/Vmax</t>
  </si>
  <si>
    <t>Pei=(1/J)ᴶ</t>
  </si>
  <si>
    <t>CVCic=CVCi-Pei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</si>
</sst>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u/>
      <sz val="11"/>
      <color rgb="FF0563C1"/>
      <name val="Times New Roman"/>
      <family val="1"/>
    </font>
    <font>
      <sz val="11"/>
      <color rgb="FF0563C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D6EE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2" borderId="27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/>
    </xf>
    <xf numFmtId="0" fontId="8" fillId="4" borderId="1" xfId="0" applyFont="1" applyFill="1" applyBorder="1"/>
    <xf numFmtId="14" fontId="9" fillId="3" borderId="28" xfId="0" applyNumberFormat="1" applyFont="1" applyFill="1" applyBorder="1" applyAlignment="1">
      <alignment horizontal="center"/>
    </xf>
    <xf numFmtId="0" fontId="8" fillId="2" borderId="24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/>
    </xf>
    <xf numFmtId="2" fontId="9" fillId="0" borderId="0" xfId="0" applyNumberFormat="1" applyFont="1"/>
    <xf numFmtId="164" fontId="9" fillId="0" borderId="0" xfId="0" applyNumberFormat="1" applyFont="1"/>
    <xf numFmtId="0" fontId="8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12" xfId="0" applyFont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2" xfId="0" applyFont="1" applyBorder="1"/>
    <xf numFmtId="0" fontId="9" fillId="0" borderId="3" xfId="0" applyFont="1" applyBorder="1" applyAlignment="1">
      <alignment wrapText="1"/>
    </xf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0" xfId="0" applyFont="1" applyBorder="1" applyAlignment="1">
      <alignment wrapText="1"/>
    </xf>
    <xf numFmtId="0" fontId="9" fillId="0" borderId="0" xfId="0" applyFont="1" applyBorder="1"/>
    <xf numFmtId="0" fontId="9" fillId="0" borderId="6" xfId="0" applyFont="1" applyBorder="1"/>
    <xf numFmtId="0" fontId="8" fillId="0" borderId="19" xfId="0" applyFont="1" applyBorder="1" applyAlignment="1">
      <alignment horizontal="center" wrapText="1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17" xfId="0" applyFont="1" applyBorder="1" applyAlignment="1">
      <alignment wrapText="1"/>
    </xf>
    <xf numFmtId="10" fontId="9" fillId="0" borderId="18" xfId="1" applyNumberFormat="1" applyFont="1" applyBorder="1" applyAlignment="1">
      <alignment horizontal="center"/>
    </xf>
    <xf numFmtId="10" fontId="9" fillId="0" borderId="0" xfId="1" applyNumberFormat="1" applyFont="1" applyBorder="1" applyAlignment="1">
      <alignment horizontal="center"/>
    </xf>
    <xf numFmtId="0" fontId="9" fillId="0" borderId="13" xfId="0" applyFont="1" applyBorder="1" applyAlignment="1">
      <alignment wrapText="1"/>
    </xf>
    <xf numFmtId="10" fontId="9" fillId="0" borderId="14" xfId="1" applyNumberFormat="1" applyFont="1" applyBorder="1" applyAlignment="1">
      <alignment horizontal="center"/>
    </xf>
    <xf numFmtId="0" fontId="9" fillId="0" borderId="15" xfId="0" applyFont="1" applyBorder="1" applyAlignment="1">
      <alignment wrapText="1"/>
    </xf>
    <xf numFmtId="10" fontId="9" fillId="0" borderId="16" xfId="1" applyNumberFormat="1" applyFont="1" applyBorder="1" applyAlignment="1">
      <alignment horizontal="center"/>
    </xf>
    <xf numFmtId="0" fontId="9" fillId="0" borderId="7" xfId="0" applyFont="1" applyBorder="1"/>
    <xf numFmtId="0" fontId="9" fillId="0" borderId="8" xfId="0" applyFont="1" applyBorder="1" applyAlignment="1">
      <alignment wrapText="1"/>
    </xf>
    <xf numFmtId="0" fontId="9" fillId="0" borderId="8" xfId="0" applyFont="1" applyBorder="1"/>
    <xf numFmtId="0" fontId="9" fillId="0" borderId="9" xfId="0" applyFont="1" applyBorder="1"/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left"/>
    </xf>
    <xf numFmtId="0" fontId="8" fillId="4" borderId="25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/>
    </xf>
    <xf numFmtId="0" fontId="9" fillId="3" borderId="26" xfId="0" applyFont="1" applyFill="1" applyBorder="1" applyAlignment="1">
      <alignment horizontal="center"/>
    </xf>
    <xf numFmtId="0" fontId="10" fillId="6" borderId="21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/>
    </xf>
    <xf numFmtId="0" fontId="9" fillId="3" borderId="25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7" fillId="0" borderId="25" xfId="2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center" vertical="center" wrapText="1"/>
    </xf>
    <xf numFmtId="0" fontId="2" fillId="9" borderId="23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left" vertical="center"/>
    </xf>
    <xf numFmtId="0" fontId="2" fillId="9" borderId="2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2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CVC</a:t>
            </a:r>
          </a:p>
          <a:p>
            <a:pPr>
              <a:defRPr/>
            </a:pPr>
            <a:r>
              <a:rPr lang="en-US"/>
              <a:t>Coeficiente de Validación de</a:t>
            </a:r>
            <a:r>
              <a:rPr lang="en-US" baseline="0"/>
              <a:t> C</a:t>
            </a:r>
            <a:r>
              <a:rPr lang="en-US"/>
              <a:t>ontenido</a:t>
            </a:r>
          </a:p>
        </c:rich>
      </c:tx>
      <c:layout>
        <c:manualLayout>
          <c:xMode val="edge"/>
          <c:yMode val="edge"/>
          <c:x val="0.11820387917611994"/>
          <c:y val="2.89845107389745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903251622403734"/>
          <c:y val="0.27072165131900883"/>
          <c:w val="0.79185639930601892"/>
          <c:h val="0.511568308198763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Resultados!$D$8</c:f>
              <c:strCache>
                <c:ptCount val="1"/>
                <c:pt idx="0">
                  <c:v>Resultado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0-B512-4BED-A312-181A1B967EEF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B512-4BED-A312-181A1B967EEF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B512-4BED-A312-181A1B967EEF}"/>
              </c:ext>
            </c:extLst>
          </c:dPt>
          <c:cat>
            <c:strRef>
              <c:f>Resultados!$C$9:$C$12</c:f>
              <c:strCache>
                <c:ptCount val="4"/>
                <c:pt idx="0">
                  <c:v>Coeficiente de Pertinencia</c:v>
                </c:pt>
                <c:pt idx="1">
                  <c:v>Coeficiente de Redacción</c:v>
                </c:pt>
                <c:pt idx="2">
                  <c:v>Coeficiente de Claridad Conceptual</c:v>
                </c:pt>
                <c:pt idx="3">
                  <c:v>Coeficiente escala de valoración</c:v>
                </c:pt>
              </c:strCache>
            </c:strRef>
          </c:cat>
          <c:val>
            <c:numRef>
              <c:f>Resultados!$D$9:$D$12</c:f>
              <c:numCache>
                <c:formatCode>0.00%</c:formatCode>
                <c:ptCount val="4"/>
                <c:pt idx="0">
                  <c:v>0.84149818181818181</c:v>
                </c:pt>
                <c:pt idx="1">
                  <c:v>0.83967999999999998</c:v>
                </c:pt>
                <c:pt idx="2">
                  <c:v>0.84331636363636375</c:v>
                </c:pt>
                <c:pt idx="3">
                  <c:v>0.85058909090909085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C5-4F59-BDBE-70D2B56BF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567960384"/>
        <c:axId val="567962880"/>
        <c:axId val="0"/>
      </c:bar3DChart>
      <c:valAx>
        <c:axId val="567962880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67960384"/>
        <c:crosses val="autoZero"/>
        <c:crossBetween val="between"/>
        <c:majorUnit val="0.2"/>
      </c:valAx>
      <c:catAx>
        <c:axId val="567960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67962880"/>
        <c:crosses val="autoZero"/>
        <c:auto val="1"/>
        <c:lblAlgn val="ctr"/>
        <c:lblOffset val="100"/>
        <c:noMultiLvlLbl val="0"/>
      </c:catAx>
      <c:spPr>
        <a:noFill/>
        <a:ln>
          <a:solidFill>
            <a:schemeClr val="accent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165103</xdr:colOff>
      <xdr:row>4</xdr:row>
      <xdr:rowOff>16934</xdr:rowOff>
    </xdr:from>
    <xdr:to>
      <xdr:col>10</xdr:col>
      <xdr:colOff>116419</xdr:colOff>
      <xdr:row>15</xdr:row>
      <xdr:rowOff>131234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nayibis.monter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tabSelected="1" zoomScaleNormal="100" workbookViewId="0">
      <selection sqref="A1:K1"/>
    </sheetView>
  </sheetViews>
  <sheetFormatPr baseColWidth="10" defaultRowHeight="15" x14ac:dyDescent="0.25"/>
  <cols>
    <col min="1" max="1" width="39.5703125" style="27" customWidth="1"/>
    <col min="2" max="6" width="11.42578125" style="7"/>
    <col min="7" max="7" width="6.42578125" style="7" customWidth="1"/>
    <col min="8" max="8" width="13.7109375" style="7" customWidth="1"/>
    <col min="9" max="9" width="18.42578125" style="7" bestFit="1" customWidth="1"/>
    <col min="10" max="10" width="9.85546875" style="7" bestFit="1" customWidth="1"/>
    <col min="11" max="11" width="17.42578125" style="7" bestFit="1" customWidth="1"/>
    <col min="12" max="16384" width="11.42578125" style="7"/>
  </cols>
  <sheetData>
    <row r="1" spans="1:13" ht="51.75" customHeight="1" x14ac:dyDescent="0.25">
      <c r="A1" s="67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9"/>
    </row>
    <row r="2" spans="1:13" s="9" customFormat="1" ht="46.5" customHeight="1" x14ac:dyDescent="0.25">
      <c r="A2" s="8" t="s">
        <v>1</v>
      </c>
      <c r="B2" s="70" t="s">
        <v>33</v>
      </c>
      <c r="C2" s="70"/>
      <c r="D2" s="70"/>
      <c r="E2" s="70"/>
      <c r="F2" s="70"/>
      <c r="G2" s="72" t="s">
        <v>3</v>
      </c>
      <c r="H2" s="72"/>
      <c r="I2" s="72"/>
      <c r="J2" s="63" t="s">
        <v>29</v>
      </c>
      <c r="K2" s="64"/>
    </row>
    <row r="3" spans="1:13" x14ac:dyDescent="0.25">
      <c r="A3" s="8" t="s">
        <v>0</v>
      </c>
      <c r="B3" s="71" t="s">
        <v>14</v>
      </c>
      <c r="C3" s="71"/>
      <c r="D3" s="71"/>
      <c r="E3" s="71"/>
      <c r="F3" s="71"/>
      <c r="G3" s="61" t="s">
        <v>32</v>
      </c>
      <c r="H3" s="61"/>
      <c r="I3" s="10">
        <v>5</v>
      </c>
      <c r="J3" s="11" t="s">
        <v>4</v>
      </c>
      <c r="K3" s="12">
        <v>43985</v>
      </c>
    </row>
    <row r="4" spans="1:13" ht="15.75" thickBot="1" x14ac:dyDescent="0.3">
      <c r="A4" s="13" t="s">
        <v>2</v>
      </c>
      <c r="B4" s="65" t="s">
        <v>13</v>
      </c>
      <c r="C4" s="65"/>
      <c r="D4" s="65"/>
      <c r="E4" s="65"/>
      <c r="F4" s="65"/>
      <c r="G4" s="62" t="s">
        <v>10</v>
      </c>
      <c r="H4" s="62"/>
      <c r="I4" s="62"/>
      <c r="J4" s="65">
        <v>5</v>
      </c>
      <c r="K4" s="66"/>
    </row>
    <row r="7" spans="1:13" s="9" customFormat="1" x14ac:dyDescent="0.25">
      <c r="A7" s="14" t="s">
        <v>22</v>
      </c>
      <c r="B7" s="15" t="s">
        <v>5</v>
      </c>
      <c r="C7" s="15" t="s">
        <v>6</v>
      </c>
      <c r="D7" s="15" t="s">
        <v>7</v>
      </c>
      <c r="E7" s="15" t="s">
        <v>8</v>
      </c>
      <c r="F7" s="15" t="s">
        <v>9</v>
      </c>
      <c r="G7" s="15" t="s">
        <v>11</v>
      </c>
      <c r="H7" s="15" t="s">
        <v>12</v>
      </c>
      <c r="I7" s="15" t="s">
        <v>80</v>
      </c>
      <c r="J7" s="15" t="s">
        <v>81</v>
      </c>
      <c r="K7" s="15" t="s">
        <v>82</v>
      </c>
    </row>
    <row r="8" spans="1:13" ht="30" x14ac:dyDescent="0.25">
      <c r="A8" s="28" t="s">
        <v>45</v>
      </c>
      <c r="B8" s="16">
        <v>5</v>
      </c>
      <c r="C8" s="17">
        <v>4</v>
      </c>
      <c r="D8" s="17">
        <v>4</v>
      </c>
      <c r="E8" s="17">
        <v>5</v>
      </c>
      <c r="F8" s="17">
        <v>4</v>
      </c>
      <c r="G8" s="17">
        <f>SUM(B8:F8)</f>
        <v>22</v>
      </c>
      <c r="H8" s="18">
        <f>G8/$I$3</f>
        <v>4.4000000000000004</v>
      </c>
      <c r="I8" s="19">
        <f>H8/$J$4</f>
        <v>0.88000000000000012</v>
      </c>
      <c r="J8" s="20">
        <f>(1/$I$3)^$I$3</f>
        <v>3.2000000000000019E-4</v>
      </c>
      <c r="K8" s="19">
        <f>I8-J8</f>
        <v>0.87968000000000013</v>
      </c>
    </row>
    <row r="9" spans="1:13" ht="30" x14ac:dyDescent="0.25">
      <c r="A9" s="28" t="s">
        <v>46</v>
      </c>
      <c r="B9" s="16">
        <v>4</v>
      </c>
      <c r="C9" s="17">
        <v>3</v>
      </c>
      <c r="D9" s="17">
        <v>3</v>
      </c>
      <c r="E9" s="17">
        <v>4</v>
      </c>
      <c r="F9" s="17">
        <v>4</v>
      </c>
      <c r="G9" s="17">
        <f t="shared" ref="G9:G29" si="0">SUM(B9:F9)</f>
        <v>18</v>
      </c>
      <c r="H9" s="18">
        <f t="shared" ref="H9:H29" si="1">G9/$I$3</f>
        <v>3.6</v>
      </c>
      <c r="I9" s="19">
        <f t="shared" ref="I9:I29" si="2">H9/$J$4</f>
        <v>0.72</v>
      </c>
      <c r="J9" s="20">
        <f t="shared" ref="J9:J29" si="3">(1/$I$3)^$I$3</f>
        <v>3.2000000000000019E-4</v>
      </c>
      <c r="K9" s="19">
        <f t="shared" ref="K9:K29" si="4">I9-J9</f>
        <v>0.71967999999999999</v>
      </c>
      <c r="M9" s="21"/>
    </row>
    <row r="10" spans="1:13" ht="30" x14ac:dyDescent="0.25">
      <c r="A10" s="28" t="s">
        <v>47</v>
      </c>
      <c r="B10" s="16">
        <v>3</v>
      </c>
      <c r="C10" s="17">
        <v>4</v>
      </c>
      <c r="D10" s="17">
        <v>5</v>
      </c>
      <c r="E10" s="17">
        <v>4</v>
      </c>
      <c r="F10" s="17">
        <v>4</v>
      </c>
      <c r="G10" s="17">
        <f t="shared" si="0"/>
        <v>20</v>
      </c>
      <c r="H10" s="18">
        <f t="shared" si="1"/>
        <v>4</v>
      </c>
      <c r="I10" s="19">
        <f t="shared" si="2"/>
        <v>0.8</v>
      </c>
      <c r="J10" s="20">
        <f t="shared" si="3"/>
        <v>3.2000000000000019E-4</v>
      </c>
      <c r="K10" s="19">
        <f t="shared" si="4"/>
        <v>0.79968000000000006</v>
      </c>
      <c r="M10" s="22"/>
    </row>
    <row r="11" spans="1:13" ht="30" x14ac:dyDescent="0.25">
      <c r="A11" s="28" t="s">
        <v>67</v>
      </c>
      <c r="B11" s="16">
        <v>5</v>
      </c>
      <c r="C11" s="17">
        <v>5</v>
      </c>
      <c r="D11" s="17">
        <v>5</v>
      </c>
      <c r="E11" s="17">
        <v>5</v>
      </c>
      <c r="F11" s="17">
        <v>5</v>
      </c>
      <c r="G11" s="17">
        <f t="shared" si="0"/>
        <v>25</v>
      </c>
      <c r="H11" s="18">
        <f t="shared" si="1"/>
        <v>5</v>
      </c>
      <c r="I11" s="19">
        <f t="shared" si="2"/>
        <v>1</v>
      </c>
      <c r="J11" s="20">
        <f t="shared" si="3"/>
        <v>3.2000000000000019E-4</v>
      </c>
      <c r="K11" s="19">
        <f t="shared" si="4"/>
        <v>0.99968000000000001</v>
      </c>
    </row>
    <row r="12" spans="1:13" ht="45" x14ac:dyDescent="0.25">
      <c r="A12" s="29" t="s">
        <v>49</v>
      </c>
      <c r="B12" s="16">
        <v>5</v>
      </c>
      <c r="C12" s="17">
        <v>4</v>
      </c>
      <c r="D12" s="17">
        <v>5</v>
      </c>
      <c r="E12" s="17">
        <v>3</v>
      </c>
      <c r="F12" s="17">
        <v>4</v>
      </c>
      <c r="G12" s="17">
        <f t="shared" si="0"/>
        <v>21</v>
      </c>
      <c r="H12" s="18">
        <f t="shared" si="1"/>
        <v>4.2</v>
      </c>
      <c r="I12" s="19">
        <f t="shared" si="2"/>
        <v>0.84000000000000008</v>
      </c>
      <c r="J12" s="20">
        <f t="shared" si="3"/>
        <v>3.2000000000000019E-4</v>
      </c>
      <c r="K12" s="19">
        <f t="shared" si="4"/>
        <v>0.83968000000000009</v>
      </c>
    </row>
    <row r="13" spans="1:13" ht="225" x14ac:dyDescent="0.25">
      <c r="A13" s="29" t="s">
        <v>78</v>
      </c>
      <c r="B13" s="16">
        <v>4</v>
      </c>
      <c r="C13" s="17">
        <v>5</v>
      </c>
      <c r="D13" s="17">
        <v>3</v>
      </c>
      <c r="E13" s="17">
        <v>4</v>
      </c>
      <c r="F13" s="17">
        <v>4</v>
      </c>
      <c r="G13" s="17">
        <f t="shared" si="0"/>
        <v>20</v>
      </c>
      <c r="H13" s="18">
        <f t="shared" si="1"/>
        <v>4</v>
      </c>
      <c r="I13" s="19">
        <f t="shared" si="2"/>
        <v>0.8</v>
      </c>
      <c r="J13" s="20">
        <f t="shared" si="3"/>
        <v>3.2000000000000019E-4</v>
      </c>
      <c r="K13" s="19">
        <f t="shared" si="4"/>
        <v>0.79968000000000006</v>
      </c>
    </row>
    <row r="14" spans="1:13" ht="30" x14ac:dyDescent="0.25">
      <c r="A14" s="28" t="s">
        <v>51</v>
      </c>
      <c r="B14" s="16">
        <v>5</v>
      </c>
      <c r="C14" s="17">
        <v>4</v>
      </c>
      <c r="D14" s="17">
        <v>4</v>
      </c>
      <c r="E14" s="17">
        <v>5</v>
      </c>
      <c r="F14" s="17">
        <v>4</v>
      </c>
      <c r="G14" s="17">
        <f t="shared" si="0"/>
        <v>22</v>
      </c>
      <c r="H14" s="18">
        <f t="shared" si="1"/>
        <v>4.4000000000000004</v>
      </c>
      <c r="I14" s="19">
        <f t="shared" si="2"/>
        <v>0.88000000000000012</v>
      </c>
      <c r="J14" s="20">
        <f t="shared" si="3"/>
        <v>3.2000000000000019E-4</v>
      </c>
      <c r="K14" s="19">
        <f t="shared" si="4"/>
        <v>0.87968000000000013</v>
      </c>
    </row>
    <row r="15" spans="1:13" ht="45" x14ac:dyDescent="0.25">
      <c r="A15" s="28" t="s">
        <v>52</v>
      </c>
      <c r="B15" s="16">
        <v>5</v>
      </c>
      <c r="C15" s="17">
        <v>4</v>
      </c>
      <c r="D15" s="17">
        <v>3</v>
      </c>
      <c r="E15" s="17">
        <v>3</v>
      </c>
      <c r="F15" s="17">
        <v>4</v>
      </c>
      <c r="G15" s="17">
        <f t="shared" si="0"/>
        <v>19</v>
      </c>
      <c r="H15" s="18">
        <f t="shared" si="1"/>
        <v>3.8</v>
      </c>
      <c r="I15" s="19">
        <f t="shared" si="2"/>
        <v>0.76</v>
      </c>
      <c r="J15" s="20">
        <f t="shared" si="3"/>
        <v>3.2000000000000019E-4</v>
      </c>
      <c r="K15" s="19">
        <f t="shared" si="4"/>
        <v>0.75968000000000002</v>
      </c>
    </row>
    <row r="16" spans="1:13" ht="30" x14ac:dyDescent="0.25">
      <c r="A16" s="28" t="s">
        <v>53</v>
      </c>
      <c r="B16" s="16">
        <v>5</v>
      </c>
      <c r="C16" s="17">
        <v>4</v>
      </c>
      <c r="D16" s="17">
        <v>5</v>
      </c>
      <c r="E16" s="17">
        <v>4</v>
      </c>
      <c r="F16" s="17">
        <v>4</v>
      </c>
      <c r="G16" s="17">
        <f t="shared" si="0"/>
        <v>22</v>
      </c>
      <c r="H16" s="18">
        <f t="shared" si="1"/>
        <v>4.4000000000000004</v>
      </c>
      <c r="I16" s="19">
        <f t="shared" si="2"/>
        <v>0.88000000000000012</v>
      </c>
      <c r="J16" s="20">
        <f t="shared" si="3"/>
        <v>3.2000000000000019E-4</v>
      </c>
      <c r="K16" s="19">
        <f t="shared" si="4"/>
        <v>0.87968000000000013</v>
      </c>
    </row>
    <row r="17" spans="1:11" ht="30" x14ac:dyDescent="0.25">
      <c r="A17" s="28" t="s">
        <v>66</v>
      </c>
      <c r="B17" s="16">
        <v>5</v>
      </c>
      <c r="C17" s="17">
        <v>4</v>
      </c>
      <c r="D17" s="17">
        <v>4</v>
      </c>
      <c r="E17" s="17">
        <v>4</v>
      </c>
      <c r="F17" s="17">
        <v>4</v>
      </c>
      <c r="G17" s="17">
        <f t="shared" si="0"/>
        <v>21</v>
      </c>
      <c r="H17" s="18">
        <f t="shared" si="1"/>
        <v>4.2</v>
      </c>
      <c r="I17" s="19">
        <f t="shared" si="2"/>
        <v>0.84000000000000008</v>
      </c>
      <c r="J17" s="20">
        <f t="shared" si="3"/>
        <v>3.2000000000000019E-4</v>
      </c>
      <c r="K17" s="19">
        <f t="shared" si="4"/>
        <v>0.83968000000000009</v>
      </c>
    </row>
    <row r="18" spans="1:11" ht="30" x14ac:dyDescent="0.25">
      <c r="A18" s="28" t="s">
        <v>54</v>
      </c>
      <c r="B18" s="16">
        <v>5</v>
      </c>
      <c r="C18" s="17">
        <v>5</v>
      </c>
      <c r="D18" s="17">
        <v>5</v>
      </c>
      <c r="E18" s="17">
        <v>5</v>
      </c>
      <c r="F18" s="17">
        <v>5</v>
      </c>
      <c r="G18" s="17">
        <f t="shared" si="0"/>
        <v>25</v>
      </c>
      <c r="H18" s="18">
        <f t="shared" si="1"/>
        <v>5</v>
      </c>
      <c r="I18" s="19">
        <f t="shared" si="2"/>
        <v>1</v>
      </c>
      <c r="J18" s="20">
        <f t="shared" si="3"/>
        <v>3.2000000000000019E-4</v>
      </c>
      <c r="K18" s="19">
        <f t="shared" si="4"/>
        <v>0.99968000000000001</v>
      </c>
    </row>
    <row r="19" spans="1:11" ht="45" x14ac:dyDescent="0.25">
      <c r="A19" s="28" t="s">
        <v>55</v>
      </c>
      <c r="B19" s="16">
        <v>5</v>
      </c>
      <c r="C19" s="17">
        <v>4</v>
      </c>
      <c r="D19" s="17">
        <v>5</v>
      </c>
      <c r="E19" s="17">
        <v>3</v>
      </c>
      <c r="F19" s="17">
        <v>4</v>
      </c>
      <c r="G19" s="17">
        <f t="shared" si="0"/>
        <v>21</v>
      </c>
      <c r="H19" s="18">
        <f t="shared" si="1"/>
        <v>4.2</v>
      </c>
      <c r="I19" s="19">
        <f t="shared" si="2"/>
        <v>0.84000000000000008</v>
      </c>
      <c r="J19" s="20">
        <f t="shared" si="3"/>
        <v>3.2000000000000019E-4</v>
      </c>
      <c r="K19" s="19">
        <f t="shared" si="4"/>
        <v>0.83968000000000009</v>
      </c>
    </row>
    <row r="20" spans="1:11" ht="30" x14ac:dyDescent="0.25">
      <c r="A20" s="28" t="s">
        <v>56</v>
      </c>
      <c r="B20" s="16">
        <v>4</v>
      </c>
      <c r="C20" s="17">
        <v>4</v>
      </c>
      <c r="D20" s="17">
        <v>5</v>
      </c>
      <c r="E20" s="17">
        <v>5</v>
      </c>
      <c r="F20" s="17">
        <v>3</v>
      </c>
      <c r="G20" s="17">
        <f t="shared" si="0"/>
        <v>21</v>
      </c>
      <c r="H20" s="18">
        <f t="shared" si="1"/>
        <v>4.2</v>
      </c>
      <c r="I20" s="19">
        <f t="shared" si="2"/>
        <v>0.84000000000000008</v>
      </c>
      <c r="J20" s="20">
        <f t="shared" si="3"/>
        <v>3.2000000000000019E-4</v>
      </c>
      <c r="K20" s="19">
        <f t="shared" si="4"/>
        <v>0.83968000000000009</v>
      </c>
    </row>
    <row r="21" spans="1:11" ht="45" x14ac:dyDescent="0.25">
      <c r="A21" s="28" t="s">
        <v>57</v>
      </c>
      <c r="B21" s="16">
        <v>4</v>
      </c>
      <c r="C21" s="17">
        <v>3</v>
      </c>
      <c r="D21" s="17">
        <v>3</v>
      </c>
      <c r="E21" s="17">
        <v>4</v>
      </c>
      <c r="F21" s="17">
        <v>5</v>
      </c>
      <c r="G21" s="17">
        <f t="shared" si="0"/>
        <v>19</v>
      </c>
      <c r="H21" s="18">
        <f t="shared" si="1"/>
        <v>3.8</v>
      </c>
      <c r="I21" s="19">
        <f t="shared" si="2"/>
        <v>0.76</v>
      </c>
      <c r="J21" s="20">
        <f t="shared" si="3"/>
        <v>3.2000000000000019E-4</v>
      </c>
      <c r="K21" s="19">
        <f t="shared" si="4"/>
        <v>0.75968000000000002</v>
      </c>
    </row>
    <row r="22" spans="1:11" ht="45.75" customHeight="1" x14ac:dyDescent="0.25">
      <c r="A22" s="30" t="s">
        <v>58</v>
      </c>
      <c r="B22" s="16">
        <v>4</v>
      </c>
      <c r="C22" s="17">
        <v>5</v>
      </c>
      <c r="D22" s="17">
        <v>5</v>
      </c>
      <c r="E22" s="17">
        <v>4</v>
      </c>
      <c r="F22" s="17">
        <v>4</v>
      </c>
      <c r="G22" s="17">
        <f t="shared" si="0"/>
        <v>22</v>
      </c>
      <c r="H22" s="18">
        <f t="shared" si="1"/>
        <v>4.4000000000000004</v>
      </c>
      <c r="I22" s="19">
        <f t="shared" si="2"/>
        <v>0.88000000000000012</v>
      </c>
      <c r="J22" s="20">
        <f t="shared" si="3"/>
        <v>3.2000000000000019E-4</v>
      </c>
      <c r="K22" s="19">
        <f t="shared" si="4"/>
        <v>0.87968000000000013</v>
      </c>
    </row>
    <row r="23" spans="1:11" ht="30" x14ac:dyDescent="0.25">
      <c r="A23" s="28" t="s">
        <v>59</v>
      </c>
      <c r="B23" s="16">
        <v>3</v>
      </c>
      <c r="C23" s="17">
        <v>4</v>
      </c>
      <c r="D23" s="17">
        <v>4</v>
      </c>
      <c r="E23" s="17">
        <v>4</v>
      </c>
      <c r="F23" s="17">
        <v>5</v>
      </c>
      <c r="G23" s="17">
        <f t="shared" si="0"/>
        <v>20</v>
      </c>
      <c r="H23" s="18">
        <f t="shared" si="1"/>
        <v>4</v>
      </c>
      <c r="I23" s="19">
        <f t="shared" si="2"/>
        <v>0.8</v>
      </c>
      <c r="J23" s="20">
        <f t="shared" si="3"/>
        <v>3.2000000000000019E-4</v>
      </c>
      <c r="K23" s="19">
        <f t="shared" si="4"/>
        <v>0.79968000000000006</v>
      </c>
    </row>
    <row r="24" spans="1:11" ht="30" x14ac:dyDescent="0.25">
      <c r="A24" s="28" t="s">
        <v>60</v>
      </c>
      <c r="B24" s="16">
        <v>5</v>
      </c>
      <c r="C24" s="17">
        <v>4</v>
      </c>
      <c r="D24" s="17">
        <v>4</v>
      </c>
      <c r="E24" s="17">
        <v>3</v>
      </c>
      <c r="F24" s="17">
        <v>4</v>
      </c>
      <c r="G24" s="17">
        <f t="shared" si="0"/>
        <v>20</v>
      </c>
      <c r="H24" s="18">
        <f t="shared" si="1"/>
        <v>4</v>
      </c>
      <c r="I24" s="19">
        <f t="shared" si="2"/>
        <v>0.8</v>
      </c>
      <c r="J24" s="20">
        <f t="shared" si="3"/>
        <v>3.2000000000000019E-4</v>
      </c>
      <c r="K24" s="19">
        <f t="shared" si="4"/>
        <v>0.79968000000000006</v>
      </c>
    </row>
    <row r="25" spans="1:11" ht="45" x14ac:dyDescent="0.25">
      <c r="A25" s="28" t="s">
        <v>61</v>
      </c>
      <c r="B25" s="16">
        <v>5</v>
      </c>
      <c r="C25" s="17">
        <v>4</v>
      </c>
      <c r="D25" s="17">
        <v>5</v>
      </c>
      <c r="E25" s="17">
        <v>4</v>
      </c>
      <c r="F25" s="17">
        <v>4</v>
      </c>
      <c r="G25" s="17">
        <f t="shared" si="0"/>
        <v>22</v>
      </c>
      <c r="H25" s="18">
        <f t="shared" si="1"/>
        <v>4.4000000000000004</v>
      </c>
      <c r="I25" s="19">
        <f t="shared" si="2"/>
        <v>0.88000000000000012</v>
      </c>
      <c r="J25" s="20">
        <f t="shared" si="3"/>
        <v>3.2000000000000019E-4</v>
      </c>
      <c r="K25" s="19">
        <f t="shared" si="4"/>
        <v>0.87968000000000013</v>
      </c>
    </row>
    <row r="26" spans="1:11" ht="45" x14ac:dyDescent="0.25">
      <c r="A26" s="28" t="s">
        <v>62</v>
      </c>
      <c r="B26" s="16">
        <v>5</v>
      </c>
      <c r="C26" s="17">
        <v>4</v>
      </c>
      <c r="D26" s="17">
        <v>5</v>
      </c>
      <c r="E26" s="17">
        <v>3</v>
      </c>
      <c r="F26" s="17">
        <v>4</v>
      </c>
      <c r="G26" s="17">
        <f t="shared" si="0"/>
        <v>21</v>
      </c>
      <c r="H26" s="18">
        <f t="shared" si="1"/>
        <v>4.2</v>
      </c>
      <c r="I26" s="19">
        <f t="shared" si="2"/>
        <v>0.84000000000000008</v>
      </c>
      <c r="J26" s="20">
        <f t="shared" si="3"/>
        <v>3.2000000000000019E-4</v>
      </c>
      <c r="K26" s="19">
        <f t="shared" si="4"/>
        <v>0.83968000000000009</v>
      </c>
    </row>
    <row r="27" spans="1:11" ht="75" x14ac:dyDescent="0.25">
      <c r="A27" s="28" t="s">
        <v>63</v>
      </c>
      <c r="B27" s="16">
        <v>4</v>
      </c>
      <c r="C27" s="17">
        <v>5</v>
      </c>
      <c r="D27" s="17">
        <v>5</v>
      </c>
      <c r="E27" s="17">
        <v>4</v>
      </c>
      <c r="F27" s="17">
        <v>4</v>
      </c>
      <c r="G27" s="17">
        <f t="shared" si="0"/>
        <v>22</v>
      </c>
      <c r="H27" s="18">
        <f t="shared" si="1"/>
        <v>4.4000000000000004</v>
      </c>
      <c r="I27" s="19">
        <f t="shared" si="2"/>
        <v>0.88000000000000012</v>
      </c>
      <c r="J27" s="20">
        <f t="shared" si="3"/>
        <v>3.2000000000000019E-4</v>
      </c>
      <c r="K27" s="19">
        <f t="shared" si="4"/>
        <v>0.87968000000000013</v>
      </c>
    </row>
    <row r="28" spans="1:11" ht="45" x14ac:dyDescent="0.25">
      <c r="A28" s="28" t="s">
        <v>64</v>
      </c>
      <c r="B28" s="16">
        <v>3</v>
      </c>
      <c r="C28" s="17">
        <v>4</v>
      </c>
      <c r="D28" s="17">
        <v>4</v>
      </c>
      <c r="E28" s="17">
        <v>4</v>
      </c>
      <c r="F28" s="17">
        <v>5</v>
      </c>
      <c r="G28" s="17">
        <f t="shared" si="0"/>
        <v>20</v>
      </c>
      <c r="H28" s="18">
        <f t="shared" si="1"/>
        <v>4</v>
      </c>
      <c r="I28" s="19">
        <f t="shared" si="2"/>
        <v>0.8</v>
      </c>
      <c r="J28" s="20">
        <f t="shared" si="3"/>
        <v>3.2000000000000019E-4</v>
      </c>
      <c r="K28" s="19">
        <f t="shared" si="4"/>
        <v>0.79968000000000006</v>
      </c>
    </row>
    <row r="29" spans="1:11" ht="45" x14ac:dyDescent="0.25">
      <c r="A29" s="31" t="s">
        <v>65</v>
      </c>
      <c r="B29" s="16">
        <v>5</v>
      </c>
      <c r="C29" s="17">
        <v>4</v>
      </c>
      <c r="D29" s="17">
        <v>4</v>
      </c>
      <c r="E29" s="17">
        <v>3</v>
      </c>
      <c r="F29" s="17">
        <v>4</v>
      </c>
      <c r="G29" s="17">
        <f t="shared" si="0"/>
        <v>20</v>
      </c>
      <c r="H29" s="18">
        <f t="shared" si="1"/>
        <v>4</v>
      </c>
      <c r="I29" s="19">
        <f t="shared" si="2"/>
        <v>0.8</v>
      </c>
      <c r="J29" s="20">
        <f t="shared" si="3"/>
        <v>3.2000000000000019E-4</v>
      </c>
      <c r="K29" s="19">
        <f t="shared" si="4"/>
        <v>0.79968000000000006</v>
      </c>
    </row>
    <row r="30" spans="1:11" s="23" customFormat="1" ht="33" customHeight="1" x14ac:dyDescent="0.25">
      <c r="I30" s="24" t="s">
        <v>20</v>
      </c>
      <c r="J30" s="25" t="s">
        <v>15</v>
      </c>
      <c r="K30" s="26">
        <f>SUM(K8:K29)/22</f>
        <v>0.84149818181818181</v>
      </c>
    </row>
  </sheetData>
  <mergeCells count="9">
    <mergeCell ref="G3:H3"/>
    <mergeCell ref="G4:I4"/>
    <mergeCell ref="J2:K2"/>
    <mergeCell ref="J4:K4"/>
    <mergeCell ref="A1:K1"/>
    <mergeCell ref="B2:F2"/>
    <mergeCell ref="B3:F3"/>
    <mergeCell ref="B4:F4"/>
    <mergeCell ref="G2:I2"/>
  </mergeCells>
  <pageMargins left="0.7" right="0.7" top="0.75" bottom="0.75" header="0.3" footer="0.3"/>
  <pageSetup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0"/>
  <sheetViews>
    <sheetView zoomScaleNormal="100" workbookViewId="0">
      <selection sqref="A1:K1"/>
    </sheetView>
  </sheetViews>
  <sheetFormatPr baseColWidth="10" defaultRowHeight="15" x14ac:dyDescent="0.25"/>
  <cols>
    <col min="1" max="1" width="39.5703125" style="27" customWidth="1"/>
    <col min="2" max="7" width="11.42578125" style="7"/>
    <col min="8" max="8" width="13.140625" style="7" bestFit="1" customWidth="1"/>
    <col min="9" max="9" width="17.28515625" style="7" bestFit="1" customWidth="1"/>
    <col min="10" max="10" width="9.85546875" style="7" bestFit="1" customWidth="1"/>
    <col min="11" max="11" width="17.42578125" style="7" bestFit="1" customWidth="1"/>
    <col min="12" max="12" width="11.42578125" style="7"/>
    <col min="13" max="13" width="19.140625" style="7" customWidth="1"/>
    <col min="14" max="14" width="13.5703125" style="7" customWidth="1"/>
    <col min="15" max="15" width="14.85546875" style="7" customWidth="1"/>
    <col min="16" max="16384" width="11.42578125" style="7"/>
  </cols>
  <sheetData>
    <row r="1" spans="1:17" ht="51.75" customHeight="1" x14ac:dyDescent="0.25">
      <c r="A1" s="67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9"/>
    </row>
    <row r="2" spans="1:17" s="9" customFormat="1" ht="46.5" customHeight="1" x14ac:dyDescent="0.25">
      <c r="A2" s="8" t="s">
        <v>1</v>
      </c>
      <c r="B2" s="70" t="s">
        <v>33</v>
      </c>
      <c r="C2" s="70"/>
      <c r="D2" s="70"/>
      <c r="E2" s="70"/>
      <c r="F2" s="70"/>
      <c r="G2" s="72" t="s">
        <v>3</v>
      </c>
      <c r="H2" s="72"/>
      <c r="I2" s="72"/>
      <c r="J2" s="63" t="s">
        <v>29</v>
      </c>
      <c r="K2" s="64"/>
    </row>
    <row r="3" spans="1:17" x14ac:dyDescent="0.25">
      <c r="A3" s="8" t="s">
        <v>0</v>
      </c>
      <c r="B3" s="71" t="s">
        <v>16</v>
      </c>
      <c r="C3" s="71"/>
      <c r="D3" s="71"/>
      <c r="E3" s="71"/>
      <c r="F3" s="71"/>
      <c r="G3" s="61" t="s">
        <v>32</v>
      </c>
      <c r="H3" s="61"/>
      <c r="I3" s="10">
        <v>5</v>
      </c>
      <c r="J3" s="11" t="s">
        <v>4</v>
      </c>
      <c r="K3" s="12">
        <v>43985</v>
      </c>
    </row>
    <row r="4" spans="1:17" ht="15.75" thickBot="1" x14ac:dyDescent="0.3">
      <c r="A4" s="13" t="s">
        <v>2</v>
      </c>
      <c r="B4" s="65" t="s">
        <v>13</v>
      </c>
      <c r="C4" s="65"/>
      <c r="D4" s="65"/>
      <c r="E4" s="65"/>
      <c r="F4" s="65"/>
      <c r="G4" s="62" t="s">
        <v>10</v>
      </c>
      <c r="H4" s="62"/>
      <c r="I4" s="62"/>
      <c r="J4" s="65">
        <v>5</v>
      </c>
      <c r="K4" s="66"/>
    </row>
    <row r="7" spans="1:17" s="9" customFormat="1" x14ac:dyDescent="0.25">
      <c r="A7" s="32" t="s">
        <v>22</v>
      </c>
      <c r="B7" s="33" t="s">
        <v>5</v>
      </c>
      <c r="C7" s="15" t="s">
        <v>6</v>
      </c>
      <c r="D7" s="15" t="s">
        <v>7</v>
      </c>
      <c r="E7" s="15" t="s">
        <v>8</v>
      </c>
      <c r="F7" s="15" t="s">
        <v>9</v>
      </c>
      <c r="G7" s="15" t="s">
        <v>11</v>
      </c>
      <c r="H7" s="15" t="s">
        <v>12</v>
      </c>
      <c r="I7" s="15" t="s">
        <v>80</v>
      </c>
      <c r="J7" s="15" t="s">
        <v>81</v>
      </c>
      <c r="K7" s="15" t="s">
        <v>82</v>
      </c>
    </row>
    <row r="8" spans="1:17" ht="30" x14ac:dyDescent="0.25">
      <c r="A8" s="28" t="s">
        <v>45</v>
      </c>
      <c r="B8" s="16">
        <v>5</v>
      </c>
      <c r="C8" s="17">
        <v>4</v>
      </c>
      <c r="D8" s="17">
        <v>4</v>
      </c>
      <c r="E8" s="17">
        <v>5</v>
      </c>
      <c r="F8" s="17">
        <v>4</v>
      </c>
      <c r="G8" s="17">
        <f>SUM(B8:F8)</f>
        <v>22</v>
      </c>
      <c r="H8" s="18">
        <f>G8/$I$3</f>
        <v>4.4000000000000004</v>
      </c>
      <c r="I8" s="19">
        <f>H8/$J$4</f>
        <v>0.88000000000000012</v>
      </c>
      <c r="J8" s="20">
        <f>(1/$I$3)^$I$3</f>
        <v>3.2000000000000019E-4</v>
      </c>
      <c r="K8" s="19">
        <f>I8-J8</f>
        <v>0.87968000000000013</v>
      </c>
    </row>
    <row r="9" spans="1:17" ht="30" x14ac:dyDescent="0.25">
      <c r="A9" s="28" t="s">
        <v>46</v>
      </c>
      <c r="B9" s="16">
        <v>4</v>
      </c>
      <c r="C9" s="17">
        <v>3</v>
      </c>
      <c r="D9" s="17">
        <v>3</v>
      </c>
      <c r="E9" s="17">
        <v>4</v>
      </c>
      <c r="F9" s="17">
        <v>4</v>
      </c>
      <c r="G9" s="17">
        <f t="shared" ref="G9:G29" si="0">SUM(B9:F9)</f>
        <v>18</v>
      </c>
      <c r="H9" s="18">
        <f t="shared" ref="H9:H29" si="1">G9/$I$3</f>
        <v>3.6</v>
      </c>
      <c r="I9" s="19">
        <f t="shared" ref="I9:I29" si="2">H9/$J$4</f>
        <v>0.72</v>
      </c>
      <c r="J9" s="20">
        <f t="shared" ref="J9:J29" si="3">(1/$I$3)^$I$3</f>
        <v>3.2000000000000019E-4</v>
      </c>
      <c r="K9" s="19">
        <f t="shared" ref="K9:K29" si="4">I9-J9</f>
        <v>0.71967999999999999</v>
      </c>
      <c r="Q9" s="21"/>
    </row>
    <row r="10" spans="1:17" ht="30" x14ac:dyDescent="0.25">
      <c r="A10" s="28" t="s">
        <v>47</v>
      </c>
      <c r="B10" s="16">
        <v>3</v>
      </c>
      <c r="C10" s="17">
        <v>4</v>
      </c>
      <c r="D10" s="17">
        <v>5</v>
      </c>
      <c r="E10" s="17">
        <v>4</v>
      </c>
      <c r="F10" s="17">
        <v>4</v>
      </c>
      <c r="G10" s="17">
        <f t="shared" si="0"/>
        <v>20</v>
      </c>
      <c r="H10" s="18">
        <f t="shared" si="1"/>
        <v>4</v>
      </c>
      <c r="I10" s="19">
        <f t="shared" si="2"/>
        <v>0.8</v>
      </c>
      <c r="J10" s="20">
        <f t="shared" si="3"/>
        <v>3.2000000000000019E-4</v>
      </c>
      <c r="K10" s="19">
        <f t="shared" si="4"/>
        <v>0.79968000000000006</v>
      </c>
      <c r="Q10" s="22"/>
    </row>
    <row r="11" spans="1:17" ht="30" x14ac:dyDescent="0.25">
      <c r="A11" s="28" t="s">
        <v>48</v>
      </c>
      <c r="B11" s="16">
        <v>5</v>
      </c>
      <c r="C11" s="17">
        <v>5</v>
      </c>
      <c r="D11" s="17">
        <v>5</v>
      </c>
      <c r="E11" s="17">
        <v>5</v>
      </c>
      <c r="F11" s="17">
        <v>5</v>
      </c>
      <c r="G11" s="17">
        <f t="shared" si="0"/>
        <v>25</v>
      </c>
      <c r="H11" s="18">
        <f t="shared" si="1"/>
        <v>5</v>
      </c>
      <c r="I11" s="19">
        <f t="shared" si="2"/>
        <v>1</v>
      </c>
      <c r="J11" s="20">
        <f t="shared" si="3"/>
        <v>3.2000000000000019E-4</v>
      </c>
      <c r="K11" s="19">
        <f t="shared" si="4"/>
        <v>0.99968000000000001</v>
      </c>
    </row>
    <row r="12" spans="1:17" ht="45" x14ac:dyDescent="0.25">
      <c r="A12" s="29" t="s">
        <v>49</v>
      </c>
      <c r="B12" s="16">
        <v>5</v>
      </c>
      <c r="C12" s="17">
        <v>4</v>
      </c>
      <c r="D12" s="17">
        <v>5</v>
      </c>
      <c r="E12" s="17">
        <v>3</v>
      </c>
      <c r="F12" s="17">
        <v>4</v>
      </c>
      <c r="G12" s="17">
        <f t="shared" si="0"/>
        <v>21</v>
      </c>
      <c r="H12" s="18">
        <f t="shared" si="1"/>
        <v>4.2</v>
      </c>
      <c r="I12" s="19">
        <f t="shared" si="2"/>
        <v>0.84000000000000008</v>
      </c>
      <c r="J12" s="20">
        <f t="shared" si="3"/>
        <v>3.2000000000000019E-4</v>
      </c>
      <c r="K12" s="19">
        <f t="shared" si="4"/>
        <v>0.83968000000000009</v>
      </c>
    </row>
    <row r="13" spans="1:17" ht="225" x14ac:dyDescent="0.25">
      <c r="A13" s="29" t="s">
        <v>78</v>
      </c>
      <c r="B13" s="16">
        <v>4</v>
      </c>
      <c r="C13" s="17">
        <v>5</v>
      </c>
      <c r="D13" s="17">
        <v>3</v>
      </c>
      <c r="E13" s="17">
        <v>4</v>
      </c>
      <c r="F13" s="17">
        <v>4</v>
      </c>
      <c r="G13" s="17">
        <f t="shared" si="0"/>
        <v>20</v>
      </c>
      <c r="H13" s="18">
        <f t="shared" si="1"/>
        <v>4</v>
      </c>
      <c r="I13" s="19">
        <f t="shared" si="2"/>
        <v>0.8</v>
      </c>
      <c r="J13" s="20">
        <f t="shared" si="3"/>
        <v>3.2000000000000019E-4</v>
      </c>
      <c r="K13" s="19">
        <f t="shared" si="4"/>
        <v>0.79968000000000006</v>
      </c>
    </row>
    <row r="14" spans="1:17" ht="30" x14ac:dyDescent="0.25">
      <c r="A14" s="28" t="s">
        <v>51</v>
      </c>
      <c r="B14" s="16">
        <v>5</v>
      </c>
      <c r="C14" s="17">
        <v>4</v>
      </c>
      <c r="D14" s="17">
        <v>4</v>
      </c>
      <c r="E14" s="17">
        <v>5</v>
      </c>
      <c r="F14" s="17">
        <v>4</v>
      </c>
      <c r="G14" s="17">
        <f t="shared" si="0"/>
        <v>22</v>
      </c>
      <c r="H14" s="18">
        <f t="shared" si="1"/>
        <v>4.4000000000000004</v>
      </c>
      <c r="I14" s="19">
        <f t="shared" si="2"/>
        <v>0.88000000000000012</v>
      </c>
      <c r="J14" s="20">
        <f t="shared" si="3"/>
        <v>3.2000000000000019E-4</v>
      </c>
      <c r="K14" s="19">
        <f t="shared" si="4"/>
        <v>0.87968000000000013</v>
      </c>
    </row>
    <row r="15" spans="1:17" ht="45" x14ac:dyDescent="0.25">
      <c r="A15" s="28" t="s">
        <v>52</v>
      </c>
      <c r="B15" s="16">
        <v>5</v>
      </c>
      <c r="C15" s="17">
        <v>4</v>
      </c>
      <c r="D15" s="17">
        <v>3</v>
      </c>
      <c r="E15" s="17">
        <v>3</v>
      </c>
      <c r="F15" s="17">
        <v>4</v>
      </c>
      <c r="G15" s="17">
        <f t="shared" si="0"/>
        <v>19</v>
      </c>
      <c r="H15" s="18">
        <f t="shared" si="1"/>
        <v>3.8</v>
      </c>
      <c r="I15" s="19">
        <f t="shared" si="2"/>
        <v>0.76</v>
      </c>
      <c r="J15" s="20">
        <f t="shared" si="3"/>
        <v>3.2000000000000019E-4</v>
      </c>
      <c r="K15" s="19">
        <f t="shared" si="4"/>
        <v>0.75968000000000002</v>
      </c>
    </row>
    <row r="16" spans="1:17" ht="30" x14ac:dyDescent="0.25">
      <c r="A16" s="28" t="s">
        <v>53</v>
      </c>
      <c r="B16" s="16">
        <v>5</v>
      </c>
      <c r="C16" s="17">
        <v>4</v>
      </c>
      <c r="D16" s="17">
        <v>5</v>
      </c>
      <c r="E16" s="17">
        <v>4</v>
      </c>
      <c r="F16" s="17">
        <v>4</v>
      </c>
      <c r="G16" s="17">
        <f t="shared" si="0"/>
        <v>22</v>
      </c>
      <c r="H16" s="18">
        <f t="shared" si="1"/>
        <v>4.4000000000000004</v>
      </c>
      <c r="I16" s="19">
        <f t="shared" si="2"/>
        <v>0.88000000000000012</v>
      </c>
      <c r="J16" s="20">
        <f t="shared" si="3"/>
        <v>3.2000000000000019E-4</v>
      </c>
      <c r="K16" s="19">
        <f t="shared" si="4"/>
        <v>0.87968000000000013</v>
      </c>
    </row>
    <row r="17" spans="1:11" ht="30" x14ac:dyDescent="0.25">
      <c r="A17" s="28" t="s">
        <v>66</v>
      </c>
      <c r="B17" s="16">
        <v>5</v>
      </c>
      <c r="C17" s="17">
        <v>4</v>
      </c>
      <c r="D17" s="17">
        <v>4</v>
      </c>
      <c r="E17" s="17">
        <v>4</v>
      </c>
      <c r="F17" s="17">
        <v>4</v>
      </c>
      <c r="G17" s="17">
        <f t="shared" si="0"/>
        <v>21</v>
      </c>
      <c r="H17" s="18">
        <f t="shared" si="1"/>
        <v>4.2</v>
      </c>
      <c r="I17" s="19">
        <f t="shared" si="2"/>
        <v>0.84000000000000008</v>
      </c>
      <c r="J17" s="20">
        <f t="shared" si="3"/>
        <v>3.2000000000000019E-4</v>
      </c>
      <c r="K17" s="19">
        <f t="shared" si="4"/>
        <v>0.83968000000000009</v>
      </c>
    </row>
    <row r="18" spans="1:11" ht="30" x14ac:dyDescent="0.25">
      <c r="A18" s="28" t="s">
        <v>54</v>
      </c>
      <c r="B18" s="16">
        <v>5</v>
      </c>
      <c r="C18" s="17">
        <v>5</v>
      </c>
      <c r="D18" s="17">
        <v>5</v>
      </c>
      <c r="E18" s="17">
        <v>5</v>
      </c>
      <c r="F18" s="17">
        <v>5</v>
      </c>
      <c r="G18" s="17">
        <f t="shared" si="0"/>
        <v>25</v>
      </c>
      <c r="H18" s="18">
        <f t="shared" si="1"/>
        <v>5</v>
      </c>
      <c r="I18" s="19">
        <f t="shared" si="2"/>
        <v>1</v>
      </c>
      <c r="J18" s="20">
        <f t="shared" si="3"/>
        <v>3.2000000000000019E-4</v>
      </c>
      <c r="K18" s="19">
        <f t="shared" si="4"/>
        <v>0.99968000000000001</v>
      </c>
    </row>
    <row r="19" spans="1:11" ht="45" x14ac:dyDescent="0.25">
      <c r="A19" s="28" t="s">
        <v>55</v>
      </c>
      <c r="B19" s="16">
        <v>5</v>
      </c>
      <c r="C19" s="17">
        <v>4</v>
      </c>
      <c r="D19" s="17">
        <v>5</v>
      </c>
      <c r="E19" s="17">
        <v>3</v>
      </c>
      <c r="F19" s="17">
        <v>4</v>
      </c>
      <c r="G19" s="17">
        <f t="shared" si="0"/>
        <v>21</v>
      </c>
      <c r="H19" s="18">
        <f t="shared" si="1"/>
        <v>4.2</v>
      </c>
      <c r="I19" s="19">
        <f t="shared" si="2"/>
        <v>0.84000000000000008</v>
      </c>
      <c r="J19" s="20">
        <f t="shared" si="3"/>
        <v>3.2000000000000019E-4</v>
      </c>
      <c r="K19" s="19">
        <f t="shared" si="4"/>
        <v>0.83968000000000009</v>
      </c>
    </row>
    <row r="20" spans="1:11" ht="30" x14ac:dyDescent="0.25">
      <c r="A20" s="28" t="s">
        <v>56</v>
      </c>
      <c r="B20" s="16">
        <v>4</v>
      </c>
      <c r="C20" s="17">
        <v>4</v>
      </c>
      <c r="D20" s="17">
        <v>5</v>
      </c>
      <c r="E20" s="17">
        <v>5</v>
      </c>
      <c r="F20" s="17">
        <v>3</v>
      </c>
      <c r="G20" s="17">
        <f t="shared" si="0"/>
        <v>21</v>
      </c>
      <c r="H20" s="18">
        <f t="shared" si="1"/>
        <v>4.2</v>
      </c>
      <c r="I20" s="19">
        <f t="shared" si="2"/>
        <v>0.84000000000000008</v>
      </c>
      <c r="J20" s="20">
        <f t="shared" si="3"/>
        <v>3.2000000000000019E-4</v>
      </c>
      <c r="K20" s="19">
        <f t="shared" si="4"/>
        <v>0.83968000000000009</v>
      </c>
    </row>
    <row r="21" spans="1:11" ht="45" x14ac:dyDescent="0.25">
      <c r="A21" s="28" t="s">
        <v>57</v>
      </c>
      <c r="B21" s="16">
        <v>4</v>
      </c>
      <c r="C21" s="17">
        <v>3</v>
      </c>
      <c r="D21" s="17">
        <v>3</v>
      </c>
      <c r="E21" s="17">
        <v>4</v>
      </c>
      <c r="F21" s="17">
        <v>5</v>
      </c>
      <c r="G21" s="17">
        <f t="shared" si="0"/>
        <v>19</v>
      </c>
      <c r="H21" s="18">
        <f t="shared" si="1"/>
        <v>3.8</v>
      </c>
      <c r="I21" s="19">
        <f t="shared" si="2"/>
        <v>0.76</v>
      </c>
      <c r="J21" s="20">
        <f t="shared" si="3"/>
        <v>3.2000000000000019E-4</v>
      </c>
      <c r="K21" s="19">
        <f t="shared" si="4"/>
        <v>0.75968000000000002</v>
      </c>
    </row>
    <row r="22" spans="1:11" ht="45.75" customHeight="1" x14ac:dyDescent="0.25">
      <c r="A22" s="30" t="s">
        <v>58</v>
      </c>
      <c r="B22" s="16">
        <v>4</v>
      </c>
      <c r="C22" s="17">
        <v>5</v>
      </c>
      <c r="D22" s="17">
        <v>5</v>
      </c>
      <c r="E22" s="17">
        <v>4</v>
      </c>
      <c r="F22" s="17">
        <v>4</v>
      </c>
      <c r="G22" s="17">
        <f t="shared" si="0"/>
        <v>22</v>
      </c>
      <c r="H22" s="18">
        <f t="shared" si="1"/>
        <v>4.4000000000000004</v>
      </c>
      <c r="I22" s="19">
        <f t="shared" si="2"/>
        <v>0.88000000000000012</v>
      </c>
      <c r="J22" s="20">
        <f t="shared" si="3"/>
        <v>3.2000000000000019E-4</v>
      </c>
      <c r="K22" s="19">
        <f t="shared" si="4"/>
        <v>0.87968000000000013</v>
      </c>
    </row>
    <row r="23" spans="1:11" ht="30" x14ac:dyDescent="0.25">
      <c r="A23" s="28" t="s">
        <v>59</v>
      </c>
      <c r="B23" s="16">
        <v>3</v>
      </c>
      <c r="C23" s="17">
        <v>4</v>
      </c>
      <c r="D23" s="17">
        <v>4</v>
      </c>
      <c r="E23" s="17">
        <v>4</v>
      </c>
      <c r="F23" s="17">
        <v>5</v>
      </c>
      <c r="G23" s="17">
        <f t="shared" si="0"/>
        <v>20</v>
      </c>
      <c r="H23" s="18">
        <f t="shared" si="1"/>
        <v>4</v>
      </c>
      <c r="I23" s="19">
        <f t="shared" si="2"/>
        <v>0.8</v>
      </c>
      <c r="J23" s="20">
        <f t="shared" si="3"/>
        <v>3.2000000000000019E-4</v>
      </c>
      <c r="K23" s="19">
        <f t="shared" si="4"/>
        <v>0.79968000000000006</v>
      </c>
    </row>
    <row r="24" spans="1:11" ht="30" x14ac:dyDescent="0.25">
      <c r="A24" s="28" t="s">
        <v>60</v>
      </c>
      <c r="B24" s="16">
        <v>5</v>
      </c>
      <c r="C24" s="17">
        <v>4</v>
      </c>
      <c r="D24" s="17">
        <v>4</v>
      </c>
      <c r="E24" s="17">
        <v>3</v>
      </c>
      <c r="F24" s="17">
        <v>4</v>
      </c>
      <c r="G24" s="17">
        <f t="shared" si="0"/>
        <v>20</v>
      </c>
      <c r="H24" s="18">
        <f t="shared" si="1"/>
        <v>4</v>
      </c>
      <c r="I24" s="19">
        <f t="shared" si="2"/>
        <v>0.8</v>
      </c>
      <c r="J24" s="20">
        <f t="shared" si="3"/>
        <v>3.2000000000000019E-4</v>
      </c>
      <c r="K24" s="19">
        <f t="shared" si="4"/>
        <v>0.79968000000000006</v>
      </c>
    </row>
    <row r="25" spans="1:11" ht="45" x14ac:dyDescent="0.25">
      <c r="A25" s="28" t="s">
        <v>61</v>
      </c>
      <c r="B25" s="16">
        <v>5</v>
      </c>
      <c r="C25" s="17">
        <v>4</v>
      </c>
      <c r="D25" s="17">
        <v>5</v>
      </c>
      <c r="E25" s="17">
        <v>4</v>
      </c>
      <c r="F25" s="17">
        <v>4</v>
      </c>
      <c r="G25" s="17">
        <f t="shared" si="0"/>
        <v>22</v>
      </c>
      <c r="H25" s="18">
        <f t="shared" si="1"/>
        <v>4.4000000000000004</v>
      </c>
      <c r="I25" s="19">
        <f t="shared" si="2"/>
        <v>0.88000000000000012</v>
      </c>
      <c r="J25" s="20">
        <f t="shared" si="3"/>
        <v>3.2000000000000019E-4</v>
      </c>
      <c r="K25" s="19">
        <f t="shared" si="4"/>
        <v>0.87968000000000013</v>
      </c>
    </row>
    <row r="26" spans="1:11" ht="45" x14ac:dyDescent="0.25">
      <c r="A26" s="28" t="s">
        <v>62</v>
      </c>
      <c r="B26" s="16">
        <v>5</v>
      </c>
      <c r="C26" s="17">
        <v>4</v>
      </c>
      <c r="D26" s="17">
        <v>5</v>
      </c>
      <c r="E26" s="17">
        <v>3</v>
      </c>
      <c r="F26" s="17">
        <v>4</v>
      </c>
      <c r="G26" s="17">
        <f t="shared" si="0"/>
        <v>21</v>
      </c>
      <c r="H26" s="18">
        <f t="shared" si="1"/>
        <v>4.2</v>
      </c>
      <c r="I26" s="19">
        <f t="shared" si="2"/>
        <v>0.84000000000000008</v>
      </c>
      <c r="J26" s="20">
        <f t="shared" si="3"/>
        <v>3.2000000000000019E-4</v>
      </c>
      <c r="K26" s="19">
        <f t="shared" si="4"/>
        <v>0.83968000000000009</v>
      </c>
    </row>
    <row r="27" spans="1:11" ht="75" x14ac:dyDescent="0.25">
      <c r="A27" s="28" t="s">
        <v>63</v>
      </c>
      <c r="B27" s="16">
        <v>5</v>
      </c>
      <c r="C27" s="17">
        <v>4</v>
      </c>
      <c r="D27" s="17">
        <v>4</v>
      </c>
      <c r="E27" s="17">
        <v>3</v>
      </c>
      <c r="F27" s="17">
        <v>4</v>
      </c>
      <c r="G27" s="17">
        <f t="shared" si="0"/>
        <v>20</v>
      </c>
      <c r="H27" s="18">
        <f t="shared" si="1"/>
        <v>4</v>
      </c>
      <c r="I27" s="19">
        <f t="shared" si="2"/>
        <v>0.8</v>
      </c>
      <c r="J27" s="20">
        <f t="shared" si="3"/>
        <v>3.2000000000000019E-4</v>
      </c>
      <c r="K27" s="19">
        <f t="shared" si="4"/>
        <v>0.79968000000000006</v>
      </c>
    </row>
    <row r="28" spans="1:11" ht="45" x14ac:dyDescent="0.25">
      <c r="A28" s="28" t="s">
        <v>64</v>
      </c>
      <c r="B28" s="16">
        <v>4</v>
      </c>
      <c r="C28" s="17">
        <v>4</v>
      </c>
      <c r="D28" s="17">
        <v>5</v>
      </c>
      <c r="E28" s="17">
        <v>5</v>
      </c>
      <c r="F28" s="17">
        <v>4</v>
      </c>
      <c r="G28" s="17">
        <f t="shared" si="0"/>
        <v>22</v>
      </c>
      <c r="H28" s="18">
        <f t="shared" si="1"/>
        <v>4.4000000000000004</v>
      </c>
      <c r="I28" s="19">
        <f t="shared" si="2"/>
        <v>0.88000000000000012</v>
      </c>
      <c r="J28" s="20">
        <f t="shared" si="3"/>
        <v>3.2000000000000019E-4</v>
      </c>
      <c r="K28" s="19">
        <f t="shared" si="4"/>
        <v>0.87968000000000013</v>
      </c>
    </row>
    <row r="29" spans="1:11" ht="45" x14ac:dyDescent="0.25">
      <c r="A29" s="31" t="s">
        <v>65</v>
      </c>
      <c r="B29" s="16">
        <v>4</v>
      </c>
      <c r="C29" s="17">
        <v>3</v>
      </c>
      <c r="D29" s="17">
        <v>3</v>
      </c>
      <c r="E29" s="17">
        <v>4</v>
      </c>
      <c r="F29" s="17">
        <v>5</v>
      </c>
      <c r="G29" s="17">
        <f t="shared" si="0"/>
        <v>19</v>
      </c>
      <c r="H29" s="18">
        <f t="shared" si="1"/>
        <v>3.8</v>
      </c>
      <c r="I29" s="19">
        <f t="shared" si="2"/>
        <v>0.76</v>
      </c>
      <c r="J29" s="20">
        <f t="shared" si="3"/>
        <v>3.2000000000000019E-4</v>
      </c>
      <c r="K29" s="19">
        <f t="shared" si="4"/>
        <v>0.75968000000000002</v>
      </c>
    </row>
    <row r="30" spans="1:11" s="23" customFormat="1" ht="33" customHeight="1" x14ac:dyDescent="0.25">
      <c r="I30" s="34" t="s">
        <v>30</v>
      </c>
      <c r="J30" s="25" t="s">
        <v>15</v>
      </c>
      <c r="K30" s="26">
        <f>SUM(K8:K29)/22</f>
        <v>0.83967999999999998</v>
      </c>
    </row>
  </sheetData>
  <mergeCells count="9">
    <mergeCell ref="G4:I4"/>
    <mergeCell ref="J4:K4"/>
    <mergeCell ref="A1:K1"/>
    <mergeCell ref="B2:F2"/>
    <mergeCell ref="G2:I2"/>
    <mergeCell ref="J2:K2"/>
    <mergeCell ref="B3:F3"/>
    <mergeCell ref="G3:H3"/>
    <mergeCell ref="B4:F4"/>
  </mergeCells>
  <pageMargins left="0.7" right="0.7" top="0.75" bottom="0.75" header="0.3" footer="0.3"/>
  <pageSetup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0"/>
  <sheetViews>
    <sheetView zoomScale="90" zoomScaleNormal="90" workbookViewId="0">
      <selection sqref="A1:K1"/>
    </sheetView>
  </sheetViews>
  <sheetFormatPr baseColWidth="10" defaultRowHeight="15" x14ac:dyDescent="0.25"/>
  <cols>
    <col min="1" max="1" width="39.5703125" style="27" customWidth="1"/>
    <col min="2" max="8" width="11.42578125" style="7"/>
    <col min="9" max="9" width="16.42578125" style="7" customWidth="1"/>
    <col min="10" max="10" width="11.42578125" style="7"/>
    <col min="11" max="11" width="17.42578125" style="7" bestFit="1" customWidth="1"/>
    <col min="12" max="12" width="11.42578125" style="7"/>
    <col min="13" max="13" width="19.140625" style="7" customWidth="1"/>
    <col min="14" max="14" width="13.5703125" style="7" customWidth="1"/>
    <col min="15" max="15" width="14.85546875" style="7" customWidth="1"/>
    <col min="16" max="16384" width="11.42578125" style="7"/>
  </cols>
  <sheetData>
    <row r="1" spans="1:17" ht="51.75" customHeight="1" x14ac:dyDescent="0.25">
      <c r="A1" s="67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9"/>
    </row>
    <row r="2" spans="1:17" s="9" customFormat="1" ht="46.5" customHeight="1" x14ac:dyDescent="0.25">
      <c r="A2" s="8" t="s">
        <v>1</v>
      </c>
      <c r="B2" s="70" t="s">
        <v>33</v>
      </c>
      <c r="C2" s="70"/>
      <c r="D2" s="70"/>
      <c r="E2" s="70"/>
      <c r="F2" s="70"/>
      <c r="G2" s="72" t="s">
        <v>3</v>
      </c>
      <c r="H2" s="72"/>
      <c r="I2" s="72"/>
      <c r="J2" s="63" t="s">
        <v>29</v>
      </c>
      <c r="K2" s="64"/>
    </row>
    <row r="3" spans="1:17" x14ac:dyDescent="0.25">
      <c r="A3" s="8" t="s">
        <v>0</v>
      </c>
      <c r="B3" s="71" t="s">
        <v>17</v>
      </c>
      <c r="C3" s="71"/>
      <c r="D3" s="71"/>
      <c r="E3" s="71"/>
      <c r="F3" s="71"/>
      <c r="G3" s="61" t="s">
        <v>32</v>
      </c>
      <c r="H3" s="61"/>
      <c r="I3" s="10">
        <v>5</v>
      </c>
      <c r="J3" s="11" t="s">
        <v>4</v>
      </c>
      <c r="K3" s="12">
        <v>43985</v>
      </c>
    </row>
    <row r="4" spans="1:17" ht="15.75" thickBot="1" x14ac:dyDescent="0.3">
      <c r="A4" s="13" t="s">
        <v>2</v>
      </c>
      <c r="B4" s="65" t="s">
        <v>13</v>
      </c>
      <c r="C4" s="65"/>
      <c r="D4" s="65"/>
      <c r="E4" s="65"/>
      <c r="F4" s="65"/>
      <c r="G4" s="62" t="s">
        <v>10</v>
      </c>
      <c r="H4" s="62"/>
      <c r="I4" s="62"/>
      <c r="J4" s="65">
        <v>5</v>
      </c>
      <c r="K4" s="66"/>
    </row>
    <row r="7" spans="1:17" s="9" customFormat="1" x14ac:dyDescent="0.25">
      <c r="A7" s="32" t="s">
        <v>22</v>
      </c>
      <c r="B7" s="33" t="s">
        <v>5</v>
      </c>
      <c r="C7" s="15" t="s">
        <v>6</v>
      </c>
      <c r="D7" s="15" t="s">
        <v>7</v>
      </c>
      <c r="E7" s="15" t="s">
        <v>8</v>
      </c>
      <c r="F7" s="15" t="s">
        <v>9</v>
      </c>
      <c r="G7" s="15" t="s">
        <v>11</v>
      </c>
      <c r="H7" s="15" t="s">
        <v>12</v>
      </c>
      <c r="I7" s="15" t="s">
        <v>80</v>
      </c>
      <c r="J7" s="15" t="s">
        <v>81</v>
      </c>
      <c r="K7" s="15" t="s">
        <v>82</v>
      </c>
    </row>
    <row r="8" spans="1:17" ht="30" x14ac:dyDescent="0.25">
      <c r="A8" s="28" t="s">
        <v>45</v>
      </c>
      <c r="B8" s="16">
        <v>5</v>
      </c>
      <c r="C8" s="17">
        <v>4</v>
      </c>
      <c r="D8" s="17">
        <v>4</v>
      </c>
      <c r="E8" s="17">
        <v>5</v>
      </c>
      <c r="F8" s="17">
        <v>4</v>
      </c>
      <c r="G8" s="17">
        <f>SUM(B8:F8)</f>
        <v>22</v>
      </c>
      <c r="H8" s="18">
        <f>G8/$I$3</f>
        <v>4.4000000000000004</v>
      </c>
      <c r="I8" s="19">
        <f>H8/$J$4</f>
        <v>0.88000000000000012</v>
      </c>
      <c r="J8" s="20">
        <f>(1/$I$3)^$I$3</f>
        <v>3.2000000000000019E-4</v>
      </c>
      <c r="K8" s="19">
        <f>I8-J8</f>
        <v>0.87968000000000013</v>
      </c>
    </row>
    <row r="9" spans="1:17" ht="30" x14ac:dyDescent="0.25">
      <c r="A9" s="28" t="s">
        <v>46</v>
      </c>
      <c r="B9" s="16">
        <v>4</v>
      </c>
      <c r="C9" s="17">
        <v>3</v>
      </c>
      <c r="D9" s="17">
        <v>3</v>
      </c>
      <c r="E9" s="17">
        <v>4</v>
      </c>
      <c r="F9" s="17">
        <v>4</v>
      </c>
      <c r="G9" s="17">
        <f t="shared" ref="G9:G29" si="0">SUM(B9:F9)</f>
        <v>18</v>
      </c>
      <c r="H9" s="18">
        <f t="shared" ref="H9:H29" si="1">G9/$I$3</f>
        <v>3.6</v>
      </c>
      <c r="I9" s="19">
        <f t="shared" ref="I9:I29" si="2">H9/$J$4</f>
        <v>0.72</v>
      </c>
      <c r="J9" s="20">
        <f t="shared" ref="J9:J29" si="3">(1/$I$3)^$I$3</f>
        <v>3.2000000000000019E-4</v>
      </c>
      <c r="K9" s="19">
        <f t="shared" ref="K9:K29" si="4">I9-J9</f>
        <v>0.71967999999999999</v>
      </c>
      <c r="Q9" s="21"/>
    </row>
    <row r="10" spans="1:17" ht="30" x14ac:dyDescent="0.25">
      <c r="A10" s="28" t="s">
        <v>47</v>
      </c>
      <c r="B10" s="16">
        <v>3</v>
      </c>
      <c r="C10" s="17">
        <v>4</v>
      </c>
      <c r="D10" s="17">
        <v>5</v>
      </c>
      <c r="E10" s="17">
        <v>4</v>
      </c>
      <c r="F10" s="17">
        <v>4</v>
      </c>
      <c r="G10" s="17">
        <f t="shared" si="0"/>
        <v>20</v>
      </c>
      <c r="H10" s="18">
        <f t="shared" si="1"/>
        <v>4</v>
      </c>
      <c r="I10" s="19">
        <f t="shared" si="2"/>
        <v>0.8</v>
      </c>
      <c r="J10" s="20">
        <f t="shared" si="3"/>
        <v>3.2000000000000019E-4</v>
      </c>
      <c r="K10" s="19">
        <f t="shared" si="4"/>
        <v>0.79968000000000006</v>
      </c>
      <c r="Q10" s="22"/>
    </row>
    <row r="11" spans="1:17" ht="30" x14ac:dyDescent="0.25">
      <c r="A11" s="28" t="s">
        <v>48</v>
      </c>
      <c r="B11" s="16">
        <v>5</v>
      </c>
      <c r="C11" s="17">
        <v>5</v>
      </c>
      <c r="D11" s="17">
        <v>5</v>
      </c>
      <c r="E11" s="17">
        <v>5</v>
      </c>
      <c r="F11" s="17">
        <v>5</v>
      </c>
      <c r="G11" s="17">
        <f t="shared" si="0"/>
        <v>25</v>
      </c>
      <c r="H11" s="18">
        <f t="shared" si="1"/>
        <v>5</v>
      </c>
      <c r="I11" s="19">
        <f t="shared" si="2"/>
        <v>1</v>
      </c>
      <c r="J11" s="20">
        <f t="shared" si="3"/>
        <v>3.2000000000000019E-4</v>
      </c>
      <c r="K11" s="19">
        <f t="shared" si="4"/>
        <v>0.99968000000000001</v>
      </c>
    </row>
    <row r="12" spans="1:17" ht="45" x14ac:dyDescent="0.25">
      <c r="A12" s="29" t="s">
        <v>49</v>
      </c>
      <c r="B12" s="16">
        <v>5</v>
      </c>
      <c r="C12" s="17">
        <v>4</v>
      </c>
      <c r="D12" s="17">
        <v>5</v>
      </c>
      <c r="E12" s="17">
        <v>4</v>
      </c>
      <c r="F12" s="17">
        <v>4</v>
      </c>
      <c r="G12" s="17">
        <f t="shared" si="0"/>
        <v>22</v>
      </c>
      <c r="H12" s="18">
        <f t="shared" si="1"/>
        <v>4.4000000000000004</v>
      </c>
      <c r="I12" s="19">
        <f t="shared" si="2"/>
        <v>0.88000000000000012</v>
      </c>
      <c r="J12" s="20">
        <f t="shared" si="3"/>
        <v>3.2000000000000019E-4</v>
      </c>
      <c r="K12" s="19">
        <f t="shared" si="4"/>
        <v>0.87968000000000013</v>
      </c>
    </row>
    <row r="13" spans="1:17" ht="225" x14ac:dyDescent="0.25">
      <c r="A13" s="29" t="s">
        <v>78</v>
      </c>
      <c r="B13" s="16">
        <v>4</v>
      </c>
      <c r="C13" s="17">
        <v>5</v>
      </c>
      <c r="D13" s="17">
        <v>3</v>
      </c>
      <c r="E13" s="17">
        <v>4</v>
      </c>
      <c r="F13" s="17">
        <v>4</v>
      </c>
      <c r="G13" s="17">
        <f t="shared" si="0"/>
        <v>20</v>
      </c>
      <c r="H13" s="18">
        <f t="shared" si="1"/>
        <v>4</v>
      </c>
      <c r="I13" s="19">
        <f t="shared" si="2"/>
        <v>0.8</v>
      </c>
      <c r="J13" s="20">
        <f t="shared" si="3"/>
        <v>3.2000000000000019E-4</v>
      </c>
      <c r="K13" s="19">
        <f t="shared" si="4"/>
        <v>0.79968000000000006</v>
      </c>
    </row>
    <row r="14" spans="1:17" ht="30" x14ac:dyDescent="0.25">
      <c r="A14" s="28" t="s">
        <v>51</v>
      </c>
      <c r="B14" s="16">
        <v>5</v>
      </c>
      <c r="C14" s="17">
        <v>4</v>
      </c>
      <c r="D14" s="17">
        <v>4</v>
      </c>
      <c r="E14" s="17">
        <v>5</v>
      </c>
      <c r="F14" s="17">
        <v>2</v>
      </c>
      <c r="G14" s="17">
        <f t="shared" si="0"/>
        <v>20</v>
      </c>
      <c r="H14" s="18">
        <f t="shared" si="1"/>
        <v>4</v>
      </c>
      <c r="I14" s="19">
        <f t="shared" si="2"/>
        <v>0.8</v>
      </c>
      <c r="J14" s="20">
        <f t="shared" si="3"/>
        <v>3.2000000000000019E-4</v>
      </c>
      <c r="K14" s="19">
        <f t="shared" si="4"/>
        <v>0.79968000000000006</v>
      </c>
    </row>
    <row r="15" spans="1:17" ht="45" x14ac:dyDescent="0.25">
      <c r="A15" s="28" t="s">
        <v>52</v>
      </c>
      <c r="B15" s="16">
        <v>5</v>
      </c>
      <c r="C15" s="17">
        <v>4</v>
      </c>
      <c r="D15" s="17">
        <v>3</v>
      </c>
      <c r="E15" s="17">
        <v>3</v>
      </c>
      <c r="F15" s="17">
        <v>4</v>
      </c>
      <c r="G15" s="17">
        <f t="shared" si="0"/>
        <v>19</v>
      </c>
      <c r="H15" s="18">
        <f t="shared" si="1"/>
        <v>3.8</v>
      </c>
      <c r="I15" s="19">
        <f t="shared" si="2"/>
        <v>0.76</v>
      </c>
      <c r="J15" s="20">
        <f t="shared" si="3"/>
        <v>3.2000000000000019E-4</v>
      </c>
      <c r="K15" s="19">
        <f t="shared" si="4"/>
        <v>0.75968000000000002</v>
      </c>
    </row>
    <row r="16" spans="1:17" ht="30" x14ac:dyDescent="0.25">
      <c r="A16" s="28" t="s">
        <v>53</v>
      </c>
      <c r="B16" s="16">
        <v>5</v>
      </c>
      <c r="C16" s="17">
        <v>4</v>
      </c>
      <c r="D16" s="17">
        <v>5</v>
      </c>
      <c r="E16" s="17">
        <v>4</v>
      </c>
      <c r="F16" s="17">
        <v>4</v>
      </c>
      <c r="G16" s="17">
        <f t="shared" si="0"/>
        <v>22</v>
      </c>
      <c r="H16" s="18">
        <f t="shared" si="1"/>
        <v>4.4000000000000004</v>
      </c>
      <c r="I16" s="19">
        <f t="shared" si="2"/>
        <v>0.88000000000000012</v>
      </c>
      <c r="J16" s="20">
        <f t="shared" si="3"/>
        <v>3.2000000000000019E-4</v>
      </c>
      <c r="K16" s="19">
        <f t="shared" si="4"/>
        <v>0.87968000000000013</v>
      </c>
    </row>
    <row r="17" spans="1:11" ht="30" x14ac:dyDescent="0.25">
      <c r="A17" s="28" t="s">
        <v>66</v>
      </c>
      <c r="B17" s="16">
        <v>5</v>
      </c>
      <c r="C17" s="17">
        <v>4</v>
      </c>
      <c r="D17" s="17">
        <v>4</v>
      </c>
      <c r="E17" s="17">
        <v>4</v>
      </c>
      <c r="F17" s="17">
        <v>4</v>
      </c>
      <c r="G17" s="17">
        <f t="shared" si="0"/>
        <v>21</v>
      </c>
      <c r="H17" s="18">
        <f t="shared" si="1"/>
        <v>4.2</v>
      </c>
      <c r="I17" s="19">
        <f t="shared" si="2"/>
        <v>0.84000000000000008</v>
      </c>
      <c r="J17" s="20">
        <f t="shared" si="3"/>
        <v>3.2000000000000019E-4</v>
      </c>
      <c r="K17" s="19">
        <f t="shared" si="4"/>
        <v>0.83968000000000009</v>
      </c>
    </row>
    <row r="18" spans="1:11" ht="30" x14ac:dyDescent="0.25">
      <c r="A18" s="28" t="s">
        <v>54</v>
      </c>
      <c r="B18" s="16">
        <v>5</v>
      </c>
      <c r="C18" s="17">
        <v>5</v>
      </c>
      <c r="D18" s="17">
        <v>5</v>
      </c>
      <c r="E18" s="17">
        <v>5</v>
      </c>
      <c r="F18" s="17">
        <v>5</v>
      </c>
      <c r="G18" s="17">
        <f t="shared" si="0"/>
        <v>25</v>
      </c>
      <c r="H18" s="18">
        <f t="shared" si="1"/>
        <v>5</v>
      </c>
      <c r="I18" s="19">
        <f t="shared" si="2"/>
        <v>1</v>
      </c>
      <c r="J18" s="20">
        <f t="shared" si="3"/>
        <v>3.2000000000000019E-4</v>
      </c>
      <c r="K18" s="19">
        <f t="shared" si="4"/>
        <v>0.99968000000000001</v>
      </c>
    </row>
    <row r="19" spans="1:11" ht="45" x14ac:dyDescent="0.25">
      <c r="A19" s="28" t="s">
        <v>55</v>
      </c>
      <c r="B19" s="16">
        <v>5</v>
      </c>
      <c r="C19" s="17">
        <v>4</v>
      </c>
      <c r="D19" s="17">
        <v>5</v>
      </c>
      <c r="E19" s="17">
        <v>4</v>
      </c>
      <c r="F19" s="17">
        <v>4</v>
      </c>
      <c r="G19" s="17">
        <f t="shared" si="0"/>
        <v>22</v>
      </c>
      <c r="H19" s="18">
        <f t="shared" si="1"/>
        <v>4.4000000000000004</v>
      </c>
      <c r="I19" s="19">
        <f t="shared" si="2"/>
        <v>0.88000000000000012</v>
      </c>
      <c r="J19" s="20">
        <f t="shared" si="3"/>
        <v>3.2000000000000019E-4</v>
      </c>
      <c r="K19" s="19">
        <f t="shared" si="4"/>
        <v>0.87968000000000013</v>
      </c>
    </row>
    <row r="20" spans="1:11" ht="30" x14ac:dyDescent="0.25">
      <c r="A20" s="28" t="s">
        <v>56</v>
      </c>
      <c r="B20" s="16">
        <v>4</v>
      </c>
      <c r="C20" s="17">
        <v>4</v>
      </c>
      <c r="D20" s="17">
        <v>5</v>
      </c>
      <c r="E20" s="17">
        <v>5</v>
      </c>
      <c r="F20" s="17">
        <v>3</v>
      </c>
      <c r="G20" s="17">
        <f t="shared" si="0"/>
        <v>21</v>
      </c>
      <c r="H20" s="18">
        <f t="shared" si="1"/>
        <v>4.2</v>
      </c>
      <c r="I20" s="19">
        <f t="shared" si="2"/>
        <v>0.84000000000000008</v>
      </c>
      <c r="J20" s="20">
        <f t="shared" si="3"/>
        <v>3.2000000000000019E-4</v>
      </c>
      <c r="K20" s="19">
        <f t="shared" si="4"/>
        <v>0.83968000000000009</v>
      </c>
    </row>
    <row r="21" spans="1:11" ht="45" x14ac:dyDescent="0.25">
      <c r="A21" s="28" t="s">
        <v>57</v>
      </c>
      <c r="B21" s="16">
        <v>4</v>
      </c>
      <c r="C21" s="17">
        <v>3</v>
      </c>
      <c r="D21" s="17">
        <v>3</v>
      </c>
      <c r="E21" s="17">
        <v>4</v>
      </c>
      <c r="F21" s="17">
        <v>5</v>
      </c>
      <c r="G21" s="17">
        <f t="shared" si="0"/>
        <v>19</v>
      </c>
      <c r="H21" s="18">
        <f t="shared" si="1"/>
        <v>3.8</v>
      </c>
      <c r="I21" s="19">
        <f t="shared" si="2"/>
        <v>0.76</v>
      </c>
      <c r="J21" s="20">
        <f t="shared" si="3"/>
        <v>3.2000000000000019E-4</v>
      </c>
      <c r="K21" s="19">
        <f t="shared" si="4"/>
        <v>0.75968000000000002</v>
      </c>
    </row>
    <row r="22" spans="1:11" ht="45.75" customHeight="1" x14ac:dyDescent="0.25">
      <c r="A22" s="30" t="s">
        <v>58</v>
      </c>
      <c r="B22" s="16">
        <v>4</v>
      </c>
      <c r="C22" s="17">
        <v>5</v>
      </c>
      <c r="D22" s="17">
        <v>5</v>
      </c>
      <c r="E22" s="17">
        <v>4</v>
      </c>
      <c r="F22" s="17">
        <v>4</v>
      </c>
      <c r="G22" s="17">
        <f t="shared" si="0"/>
        <v>22</v>
      </c>
      <c r="H22" s="18">
        <f t="shared" si="1"/>
        <v>4.4000000000000004</v>
      </c>
      <c r="I22" s="19">
        <f t="shared" si="2"/>
        <v>0.88000000000000012</v>
      </c>
      <c r="J22" s="20">
        <f t="shared" si="3"/>
        <v>3.2000000000000019E-4</v>
      </c>
      <c r="K22" s="19">
        <f t="shared" si="4"/>
        <v>0.87968000000000013</v>
      </c>
    </row>
    <row r="23" spans="1:11" ht="30" x14ac:dyDescent="0.25">
      <c r="A23" s="28" t="s">
        <v>59</v>
      </c>
      <c r="B23" s="16">
        <v>3</v>
      </c>
      <c r="C23" s="17">
        <v>4</v>
      </c>
      <c r="D23" s="17">
        <v>4</v>
      </c>
      <c r="E23" s="17">
        <v>4</v>
      </c>
      <c r="F23" s="17">
        <v>5</v>
      </c>
      <c r="G23" s="17">
        <f t="shared" si="0"/>
        <v>20</v>
      </c>
      <c r="H23" s="18">
        <f t="shared" si="1"/>
        <v>4</v>
      </c>
      <c r="I23" s="19">
        <f t="shared" si="2"/>
        <v>0.8</v>
      </c>
      <c r="J23" s="20">
        <f t="shared" si="3"/>
        <v>3.2000000000000019E-4</v>
      </c>
      <c r="K23" s="19">
        <f t="shared" si="4"/>
        <v>0.79968000000000006</v>
      </c>
    </row>
    <row r="24" spans="1:11" ht="30" x14ac:dyDescent="0.25">
      <c r="A24" s="28" t="s">
        <v>60</v>
      </c>
      <c r="B24" s="16">
        <v>5</v>
      </c>
      <c r="C24" s="17">
        <v>4</v>
      </c>
      <c r="D24" s="17">
        <v>4</v>
      </c>
      <c r="E24" s="17">
        <v>3</v>
      </c>
      <c r="F24" s="17">
        <v>4</v>
      </c>
      <c r="G24" s="17">
        <f t="shared" si="0"/>
        <v>20</v>
      </c>
      <c r="H24" s="18">
        <f t="shared" si="1"/>
        <v>4</v>
      </c>
      <c r="I24" s="19">
        <f t="shared" si="2"/>
        <v>0.8</v>
      </c>
      <c r="J24" s="20">
        <f t="shared" si="3"/>
        <v>3.2000000000000019E-4</v>
      </c>
      <c r="K24" s="19">
        <f t="shared" si="4"/>
        <v>0.79968000000000006</v>
      </c>
    </row>
    <row r="25" spans="1:11" ht="45" x14ac:dyDescent="0.25">
      <c r="A25" s="28" t="s">
        <v>61</v>
      </c>
      <c r="B25" s="16">
        <v>5</v>
      </c>
      <c r="C25" s="17">
        <v>4</v>
      </c>
      <c r="D25" s="17">
        <v>5</v>
      </c>
      <c r="E25" s="17">
        <v>4</v>
      </c>
      <c r="F25" s="17">
        <v>4</v>
      </c>
      <c r="G25" s="17">
        <f t="shared" si="0"/>
        <v>22</v>
      </c>
      <c r="H25" s="18">
        <f t="shared" si="1"/>
        <v>4.4000000000000004</v>
      </c>
      <c r="I25" s="19">
        <f t="shared" si="2"/>
        <v>0.88000000000000012</v>
      </c>
      <c r="J25" s="20">
        <f t="shared" si="3"/>
        <v>3.2000000000000019E-4</v>
      </c>
      <c r="K25" s="19">
        <f t="shared" si="4"/>
        <v>0.87968000000000013</v>
      </c>
    </row>
    <row r="26" spans="1:11" ht="45" x14ac:dyDescent="0.25">
      <c r="A26" s="28" t="s">
        <v>62</v>
      </c>
      <c r="B26" s="16">
        <v>5</v>
      </c>
      <c r="C26" s="17">
        <v>4</v>
      </c>
      <c r="D26" s="17">
        <v>5</v>
      </c>
      <c r="E26" s="17">
        <v>4</v>
      </c>
      <c r="F26" s="17">
        <v>4</v>
      </c>
      <c r="G26" s="17">
        <f t="shared" si="0"/>
        <v>22</v>
      </c>
      <c r="H26" s="18">
        <f t="shared" si="1"/>
        <v>4.4000000000000004</v>
      </c>
      <c r="I26" s="19">
        <f t="shared" si="2"/>
        <v>0.88000000000000012</v>
      </c>
      <c r="J26" s="20">
        <f t="shared" si="3"/>
        <v>3.2000000000000019E-4</v>
      </c>
      <c r="K26" s="19">
        <f t="shared" si="4"/>
        <v>0.87968000000000013</v>
      </c>
    </row>
    <row r="27" spans="1:11" ht="75" x14ac:dyDescent="0.25">
      <c r="A27" s="28" t="s">
        <v>63</v>
      </c>
      <c r="B27" s="16">
        <v>5</v>
      </c>
      <c r="C27" s="17">
        <v>4</v>
      </c>
      <c r="D27" s="17">
        <v>4</v>
      </c>
      <c r="E27" s="17">
        <v>4</v>
      </c>
      <c r="F27" s="17">
        <v>4</v>
      </c>
      <c r="G27" s="17">
        <f t="shared" si="0"/>
        <v>21</v>
      </c>
      <c r="H27" s="18">
        <f t="shared" si="1"/>
        <v>4.2</v>
      </c>
      <c r="I27" s="19">
        <f t="shared" si="2"/>
        <v>0.84000000000000008</v>
      </c>
      <c r="J27" s="20">
        <f t="shared" si="3"/>
        <v>3.2000000000000019E-4</v>
      </c>
      <c r="K27" s="19">
        <f t="shared" si="4"/>
        <v>0.83968000000000009</v>
      </c>
    </row>
    <row r="28" spans="1:11" ht="45" x14ac:dyDescent="0.25">
      <c r="A28" s="28" t="s">
        <v>64</v>
      </c>
      <c r="B28" s="16">
        <v>4</v>
      </c>
      <c r="C28" s="17">
        <v>4</v>
      </c>
      <c r="D28" s="17">
        <v>5</v>
      </c>
      <c r="E28" s="17">
        <v>5</v>
      </c>
      <c r="F28" s="17">
        <v>4</v>
      </c>
      <c r="G28" s="17">
        <f t="shared" si="0"/>
        <v>22</v>
      </c>
      <c r="H28" s="18">
        <f t="shared" si="1"/>
        <v>4.4000000000000004</v>
      </c>
      <c r="I28" s="19">
        <f t="shared" si="2"/>
        <v>0.88000000000000012</v>
      </c>
      <c r="J28" s="20">
        <f t="shared" si="3"/>
        <v>3.2000000000000019E-4</v>
      </c>
      <c r="K28" s="19">
        <f t="shared" si="4"/>
        <v>0.87968000000000013</v>
      </c>
    </row>
    <row r="29" spans="1:11" ht="45" x14ac:dyDescent="0.25">
      <c r="A29" s="31" t="s">
        <v>65</v>
      </c>
      <c r="B29" s="16">
        <v>4</v>
      </c>
      <c r="C29" s="17">
        <v>3</v>
      </c>
      <c r="D29" s="17">
        <v>3</v>
      </c>
      <c r="E29" s="17">
        <v>4</v>
      </c>
      <c r="F29" s="17">
        <v>5</v>
      </c>
      <c r="G29" s="17">
        <f t="shared" si="0"/>
        <v>19</v>
      </c>
      <c r="H29" s="18">
        <f t="shared" si="1"/>
        <v>3.8</v>
      </c>
      <c r="I29" s="19">
        <f t="shared" si="2"/>
        <v>0.76</v>
      </c>
      <c r="J29" s="20">
        <f t="shared" si="3"/>
        <v>3.2000000000000019E-4</v>
      </c>
      <c r="K29" s="19">
        <f t="shared" si="4"/>
        <v>0.75968000000000002</v>
      </c>
    </row>
    <row r="30" spans="1:11" s="23" customFormat="1" ht="57" x14ac:dyDescent="0.25">
      <c r="I30" s="35" t="s">
        <v>19</v>
      </c>
      <c r="J30" s="25" t="s">
        <v>15</v>
      </c>
      <c r="K30" s="26">
        <f>SUM(K8:K29)/22</f>
        <v>0.84331636363636375</v>
      </c>
    </row>
  </sheetData>
  <mergeCells count="9">
    <mergeCell ref="B4:F4"/>
    <mergeCell ref="G4:I4"/>
    <mergeCell ref="J4:K4"/>
    <mergeCell ref="A1:K1"/>
    <mergeCell ref="B2:F2"/>
    <mergeCell ref="G2:I2"/>
    <mergeCell ref="J2:K2"/>
    <mergeCell ref="B3:F3"/>
    <mergeCell ref="G3:H3"/>
  </mergeCells>
  <pageMargins left="0.7" right="0.7" top="0.75" bottom="0.75" header="0.3" footer="0.3"/>
  <pageSetup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0"/>
  <sheetViews>
    <sheetView zoomScaleNormal="100" workbookViewId="0">
      <selection sqref="A1:K1"/>
    </sheetView>
  </sheetViews>
  <sheetFormatPr baseColWidth="10" defaultRowHeight="15" x14ac:dyDescent="0.25"/>
  <cols>
    <col min="1" max="1" width="39.5703125" style="27" customWidth="1"/>
    <col min="2" max="7" width="11.42578125" style="7"/>
    <col min="8" max="8" width="10.28515625" style="7" bestFit="1" customWidth="1"/>
    <col min="9" max="9" width="16.28515625" style="7" bestFit="1" customWidth="1"/>
    <col min="10" max="10" width="9.85546875" style="7" bestFit="1" customWidth="1"/>
    <col min="11" max="11" width="17.42578125" style="7" bestFit="1" customWidth="1"/>
    <col min="12" max="12" width="11.42578125" style="7"/>
    <col min="13" max="13" width="19.140625" style="7" customWidth="1"/>
    <col min="14" max="14" width="13.5703125" style="7" customWidth="1"/>
    <col min="15" max="15" width="14.85546875" style="7" customWidth="1"/>
    <col min="16" max="16384" width="11.42578125" style="7"/>
  </cols>
  <sheetData>
    <row r="1" spans="1:17" ht="51.75" customHeight="1" x14ac:dyDescent="0.25">
      <c r="A1" s="67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9"/>
    </row>
    <row r="2" spans="1:17" s="9" customFormat="1" ht="46.5" customHeight="1" x14ac:dyDescent="0.25">
      <c r="A2" s="8" t="s">
        <v>1</v>
      </c>
      <c r="B2" s="70" t="s">
        <v>33</v>
      </c>
      <c r="C2" s="70"/>
      <c r="D2" s="70"/>
      <c r="E2" s="70"/>
      <c r="F2" s="70"/>
      <c r="G2" s="72" t="s">
        <v>3</v>
      </c>
      <c r="H2" s="72"/>
      <c r="I2" s="72"/>
      <c r="J2" s="63" t="s">
        <v>29</v>
      </c>
      <c r="K2" s="64"/>
    </row>
    <row r="3" spans="1:17" x14ac:dyDescent="0.25">
      <c r="A3" s="8" t="s">
        <v>0</v>
      </c>
      <c r="B3" s="71" t="s">
        <v>18</v>
      </c>
      <c r="C3" s="71"/>
      <c r="D3" s="71"/>
      <c r="E3" s="71"/>
      <c r="F3" s="71"/>
      <c r="G3" s="61" t="s">
        <v>32</v>
      </c>
      <c r="H3" s="61"/>
      <c r="I3" s="10">
        <v>5</v>
      </c>
      <c r="J3" s="11" t="s">
        <v>4</v>
      </c>
      <c r="K3" s="12">
        <v>43985</v>
      </c>
    </row>
    <row r="4" spans="1:17" ht="15.75" thickBot="1" x14ac:dyDescent="0.3">
      <c r="A4" s="13" t="s">
        <v>2</v>
      </c>
      <c r="B4" s="65" t="s">
        <v>13</v>
      </c>
      <c r="C4" s="65"/>
      <c r="D4" s="65"/>
      <c r="E4" s="65"/>
      <c r="F4" s="65"/>
      <c r="G4" s="62" t="s">
        <v>10</v>
      </c>
      <c r="H4" s="62"/>
      <c r="I4" s="62"/>
      <c r="J4" s="65">
        <v>5</v>
      </c>
      <c r="K4" s="66"/>
    </row>
    <row r="7" spans="1:17" s="9" customFormat="1" x14ac:dyDescent="0.25">
      <c r="A7" s="32" t="s">
        <v>22</v>
      </c>
      <c r="B7" s="33" t="s">
        <v>5</v>
      </c>
      <c r="C7" s="15" t="s">
        <v>6</v>
      </c>
      <c r="D7" s="15" t="s">
        <v>7</v>
      </c>
      <c r="E7" s="15" t="s">
        <v>8</v>
      </c>
      <c r="F7" s="15" t="s">
        <v>9</v>
      </c>
      <c r="G7" s="15" t="s">
        <v>11</v>
      </c>
      <c r="H7" s="15" t="s">
        <v>12</v>
      </c>
      <c r="I7" s="15" t="s">
        <v>80</v>
      </c>
      <c r="J7" s="15" t="s">
        <v>81</v>
      </c>
      <c r="K7" s="15" t="s">
        <v>82</v>
      </c>
    </row>
    <row r="8" spans="1:17" ht="30" x14ac:dyDescent="0.25">
      <c r="A8" s="28" t="s">
        <v>45</v>
      </c>
      <c r="B8" s="16">
        <v>5</v>
      </c>
      <c r="C8" s="17">
        <v>4</v>
      </c>
      <c r="D8" s="17">
        <v>4</v>
      </c>
      <c r="E8" s="17">
        <v>5</v>
      </c>
      <c r="F8" s="17">
        <v>4</v>
      </c>
      <c r="G8" s="17">
        <f t="shared" ref="G8:G29" si="0">SUM(B8:F8)</f>
        <v>22</v>
      </c>
      <c r="H8" s="18">
        <f t="shared" ref="H8:H29" si="1">G8/$I$3</f>
        <v>4.4000000000000004</v>
      </c>
      <c r="I8" s="19">
        <f t="shared" ref="I8:I29" si="2">H8/$J$4</f>
        <v>0.88000000000000012</v>
      </c>
      <c r="J8" s="20">
        <f t="shared" ref="J8:J29" si="3">(1/$I$3)^$I$3</f>
        <v>3.2000000000000019E-4</v>
      </c>
      <c r="K8" s="19">
        <f t="shared" ref="K8" si="4">I8-J8</f>
        <v>0.87968000000000013</v>
      </c>
    </row>
    <row r="9" spans="1:17" ht="30" x14ac:dyDescent="0.25">
      <c r="A9" s="28" t="s">
        <v>46</v>
      </c>
      <c r="B9" s="16">
        <v>4</v>
      </c>
      <c r="C9" s="17">
        <v>3</v>
      </c>
      <c r="D9" s="17">
        <v>3</v>
      </c>
      <c r="E9" s="17">
        <v>4</v>
      </c>
      <c r="F9" s="17">
        <v>4</v>
      </c>
      <c r="G9" s="17">
        <f t="shared" si="0"/>
        <v>18</v>
      </c>
      <c r="H9" s="18">
        <f t="shared" si="1"/>
        <v>3.6</v>
      </c>
      <c r="I9" s="19">
        <f t="shared" si="2"/>
        <v>0.72</v>
      </c>
      <c r="J9" s="20">
        <f t="shared" si="3"/>
        <v>3.2000000000000019E-4</v>
      </c>
      <c r="K9" s="19">
        <f t="shared" ref="K9:K29" si="5">I9-J9</f>
        <v>0.71967999999999999</v>
      </c>
      <c r="Q9" s="21"/>
    </row>
    <row r="10" spans="1:17" ht="30" x14ac:dyDescent="0.25">
      <c r="A10" s="28" t="s">
        <v>47</v>
      </c>
      <c r="B10" s="16">
        <v>3</v>
      </c>
      <c r="C10" s="17">
        <v>4</v>
      </c>
      <c r="D10" s="17">
        <v>5</v>
      </c>
      <c r="E10" s="17">
        <v>4</v>
      </c>
      <c r="F10" s="17">
        <v>4</v>
      </c>
      <c r="G10" s="17">
        <f t="shared" si="0"/>
        <v>20</v>
      </c>
      <c r="H10" s="18">
        <f t="shared" si="1"/>
        <v>4</v>
      </c>
      <c r="I10" s="19">
        <f t="shared" si="2"/>
        <v>0.8</v>
      </c>
      <c r="J10" s="20">
        <f t="shared" si="3"/>
        <v>3.2000000000000019E-4</v>
      </c>
      <c r="K10" s="19">
        <f t="shared" si="5"/>
        <v>0.79968000000000006</v>
      </c>
      <c r="Q10" s="22"/>
    </row>
    <row r="11" spans="1:17" ht="30" x14ac:dyDescent="0.25">
      <c r="A11" s="28" t="s">
        <v>48</v>
      </c>
      <c r="B11" s="16">
        <v>5</v>
      </c>
      <c r="C11" s="17">
        <v>5</v>
      </c>
      <c r="D11" s="17">
        <v>5</v>
      </c>
      <c r="E11" s="17">
        <v>5</v>
      </c>
      <c r="F11" s="17">
        <v>5</v>
      </c>
      <c r="G11" s="17">
        <f t="shared" si="0"/>
        <v>25</v>
      </c>
      <c r="H11" s="18">
        <f t="shared" si="1"/>
        <v>5</v>
      </c>
      <c r="I11" s="19">
        <f t="shared" si="2"/>
        <v>1</v>
      </c>
      <c r="J11" s="20">
        <f t="shared" si="3"/>
        <v>3.2000000000000019E-4</v>
      </c>
      <c r="K11" s="19">
        <f t="shared" si="5"/>
        <v>0.99968000000000001</v>
      </c>
    </row>
    <row r="12" spans="1:17" ht="45" x14ac:dyDescent="0.25">
      <c r="A12" s="29" t="s">
        <v>49</v>
      </c>
      <c r="B12" s="16">
        <v>5</v>
      </c>
      <c r="C12" s="17">
        <v>4</v>
      </c>
      <c r="D12" s="17">
        <v>5</v>
      </c>
      <c r="E12" s="17">
        <v>3</v>
      </c>
      <c r="F12" s="17">
        <v>4</v>
      </c>
      <c r="G12" s="17">
        <f t="shared" si="0"/>
        <v>21</v>
      </c>
      <c r="H12" s="18">
        <f t="shared" si="1"/>
        <v>4.2</v>
      </c>
      <c r="I12" s="19">
        <f t="shared" si="2"/>
        <v>0.84000000000000008</v>
      </c>
      <c r="J12" s="20">
        <f t="shared" si="3"/>
        <v>3.2000000000000019E-4</v>
      </c>
      <c r="K12" s="19">
        <f t="shared" si="5"/>
        <v>0.83968000000000009</v>
      </c>
    </row>
    <row r="13" spans="1:17" ht="225" x14ac:dyDescent="0.25">
      <c r="A13" s="29" t="s">
        <v>78</v>
      </c>
      <c r="B13" s="16">
        <v>4</v>
      </c>
      <c r="C13" s="17">
        <v>5</v>
      </c>
      <c r="D13" s="17">
        <v>3</v>
      </c>
      <c r="E13" s="17">
        <v>3</v>
      </c>
      <c r="F13" s="17">
        <v>4</v>
      </c>
      <c r="G13" s="17">
        <f t="shared" si="0"/>
        <v>19</v>
      </c>
      <c r="H13" s="18">
        <f t="shared" si="1"/>
        <v>3.8</v>
      </c>
      <c r="I13" s="19">
        <f t="shared" si="2"/>
        <v>0.76</v>
      </c>
      <c r="J13" s="20">
        <f t="shared" si="3"/>
        <v>3.2000000000000019E-4</v>
      </c>
      <c r="K13" s="19">
        <f t="shared" si="5"/>
        <v>0.75968000000000002</v>
      </c>
    </row>
    <row r="14" spans="1:17" ht="30" x14ac:dyDescent="0.25">
      <c r="A14" s="28" t="s">
        <v>51</v>
      </c>
      <c r="B14" s="16">
        <v>5</v>
      </c>
      <c r="C14" s="17">
        <v>4</v>
      </c>
      <c r="D14" s="17">
        <v>4</v>
      </c>
      <c r="E14" s="17">
        <v>5</v>
      </c>
      <c r="F14" s="17">
        <v>4</v>
      </c>
      <c r="G14" s="17">
        <f t="shared" si="0"/>
        <v>22</v>
      </c>
      <c r="H14" s="18">
        <f t="shared" si="1"/>
        <v>4.4000000000000004</v>
      </c>
      <c r="I14" s="19">
        <f t="shared" si="2"/>
        <v>0.88000000000000012</v>
      </c>
      <c r="J14" s="20">
        <f t="shared" si="3"/>
        <v>3.2000000000000019E-4</v>
      </c>
      <c r="K14" s="19">
        <f t="shared" si="5"/>
        <v>0.87968000000000013</v>
      </c>
    </row>
    <row r="15" spans="1:17" ht="45" x14ac:dyDescent="0.25">
      <c r="A15" s="28" t="s">
        <v>52</v>
      </c>
      <c r="B15" s="16">
        <v>5</v>
      </c>
      <c r="C15" s="17">
        <v>4</v>
      </c>
      <c r="D15" s="17">
        <v>3</v>
      </c>
      <c r="E15" s="17">
        <v>3</v>
      </c>
      <c r="F15" s="17">
        <v>4</v>
      </c>
      <c r="G15" s="17">
        <f t="shared" si="0"/>
        <v>19</v>
      </c>
      <c r="H15" s="18">
        <f t="shared" si="1"/>
        <v>3.8</v>
      </c>
      <c r="I15" s="19">
        <f t="shared" si="2"/>
        <v>0.76</v>
      </c>
      <c r="J15" s="20">
        <f t="shared" si="3"/>
        <v>3.2000000000000019E-4</v>
      </c>
      <c r="K15" s="19">
        <f t="shared" si="5"/>
        <v>0.75968000000000002</v>
      </c>
    </row>
    <row r="16" spans="1:17" ht="30" x14ac:dyDescent="0.25">
      <c r="A16" s="28" t="s">
        <v>53</v>
      </c>
      <c r="B16" s="16">
        <v>5</v>
      </c>
      <c r="C16" s="17">
        <v>4</v>
      </c>
      <c r="D16" s="17">
        <v>5</v>
      </c>
      <c r="E16" s="17">
        <v>4</v>
      </c>
      <c r="F16" s="17">
        <v>4</v>
      </c>
      <c r="G16" s="17">
        <f t="shared" si="0"/>
        <v>22</v>
      </c>
      <c r="H16" s="18">
        <f t="shared" si="1"/>
        <v>4.4000000000000004</v>
      </c>
      <c r="I16" s="19">
        <f t="shared" si="2"/>
        <v>0.88000000000000012</v>
      </c>
      <c r="J16" s="20">
        <f t="shared" si="3"/>
        <v>3.2000000000000019E-4</v>
      </c>
      <c r="K16" s="19">
        <f t="shared" si="5"/>
        <v>0.87968000000000013</v>
      </c>
    </row>
    <row r="17" spans="1:11" ht="30" x14ac:dyDescent="0.25">
      <c r="A17" s="28" t="s">
        <v>66</v>
      </c>
      <c r="B17" s="16">
        <v>5</v>
      </c>
      <c r="C17" s="17">
        <v>4</v>
      </c>
      <c r="D17" s="17">
        <v>4</v>
      </c>
      <c r="E17" s="17">
        <v>4</v>
      </c>
      <c r="F17" s="17">
        <v>4</v>
      </c>
      <c r="G17" s="17">
        <f t="shared" si="0"/>
        <v>21</v>
      </c>
      <c r="H17" s="18">
        <f t="shared" si="1"/>
        <v>4.2</v>
      </c>
      <c r="I17" s="19">
        <f t="shared" si="2"/>
        <v>0.84000000000000008</v>
      </c>
      <c r="J17" s="20">
        <f t="shared" si="3"/>
        <v>3.2000000000000019E-4</v>
      </c>
      <c r="K17" s="19">
        <f t="shared" si="5"/>
        <v>0.83968000000000009</v>
      </c>
    </row>
    <row r="18" spans="1:11" ht="30" x14ac:dyDescent="0.25">
      <c r="A18" s="28" t="s">
        <v>54</v>
      </c>
      <c r="B18" s="16">
        <v>5</v>
      </c>
      <c r="C18" s="17">
        <v>5</v>
      </c>
      <c r="D18" s="17">
        <v>5</v>
      </c>
      <c r="E18" s="17">
        <v>5</v>
      </c>
      <c r="F18" s="17">
        <v>5</v>
      </c>
      <c r="G18" s="17">
        <f t="shared" si="0"/>
        <v>25</v>
      </c>
      <c r="H18" s="18">
        <f t="shared" si="1"/>
        <v>5</v>
      </c>
      <c r="I18" s="19">
        <f t="shared" si="2"/>
        <v>1</v>
      </c>
      <c r="J18" s="20">
        <f t="shared" si="3"/>
        <v>3.2000000000000019E-4</v>
      </c>
      <c r="K18" s="19">
        <f t="shared" si="5"/>
        <v>0.99968000000000001</v>
      </c>
    </row>
    <row r="19" spans="1:11" ht="45" x14ac:dyDescent="0.25">
      <c r="A19" s="28" t="s">
        <v>55</v>
      </c>
      <c r="B19" s="16">
        <v>5</v>
      </c>
      <c r="C19" s="17">
        <v>4</v>
      </c>
      <c r="D19" s="17">
        <v>5</v>
      </c>
      <c r="E19" s="17">
        <v>3</v>
      </c>
      <c r="F19" s="17">
        <v>4</v>
      </c>
      <c r="G19" s="17">
        <f t="shared" si="0"/>
        <v>21</v>
      </c>
      <c r="H19" s="18">
        <f t="shared" si="1"/>
        <v>4.2</v>
      </c>
      <c r="I19" s="19">
        <f t="shared" si="2"/>
        <v>0.84000000000000008</v>
      </c>
      <c r="J19" s="20">
        <f t="shared" si="3"/>
        <v>3.2000000000000019E-4</v>
      </c>
      <c r="K19" s="19">
        <f t="shared" si="5"/>
        <v>0.83968000000000009</v>
      </c>
    </row>
    <row r="20" spans="1:11" ht="30" x14ac:dyDescent="0.25">
      <c r="A20" s="28" t="s">
        <v>56</v>
      </c>
      <c r="B20" s="16">
        <v>4</v>
      </c>
      <c r="C20" s="17">
        <v>4</v>
      </c>
      <c r="D20" s="17">
        <v>5</v>
      </c>
      <c r="E20" s="17">
        <v>5</v>
      </c>
      <c r="F20" s="17">
        <v>3</v>
      </c>
      <c r="G20" s="17">
        <f t="shared" si="0"/>
        <v>21</v>
      </c>
      <c r="H20" s="18">
        <f t="shared" si="1"/>
        <v>4.2</v>
      </c>
      <c r="I20" s="19">
        <f t="shared" si="2"/>
        <v>0.84000000000000008</v>
      </c>
      <c r="J20" s="20">
        <f t="shared" si="3"/>
        <v>3.2000000000000019E-4</v>
      </c>
      <c r="K20" s="19">
        <f t="shared" si="5"/>
        <v>0.83968000000000009</v>
      </c>
    </row>
    <row r="21" spans="1:11" ht="45" x14ac:dyDescent="0.25">
      <c r="A21" s="28" t="s">
        <v>57</v>
      </c>
      <c r="B21" s="16">
        <v>4</v>
      </c>
      <c r="C21" s="17">
        <v>3</v>
      </c>
      <c r="D21" s="17">
        <v>4</v>
      </c>
      <c r="E21" s="17">
        <v>4</v>
      </c>
      <c r="F21" s="17">
        <v>5</v>
      </c>
      <c r="G21" s="17">
        <f t="shared" si="0"/>
        <v>20</v>
      </c>
      <c r="H21" s="18">
        <f t="shared" si="1"/>
        <v>4</v>
      </c>
      <c r="I21" s="19">
        <f t="shared" si="2"/>
        <v>0.8</v>
      </c>
      <c r="J21" s="20">
        <f t="shared" si="3"/>
        <v>3.2000000000000019E-4</v>
      </c>
      <c r="K21" s="19">
        <f t="shared" si="5"/>
        <v>0.79968000000000006</v>
      </c>
    </row>
    <row r="22" spans="1:11" ht="45.75" customHeight="1" x14ac:dyDescent="0.25">
      <c r="A22" s="30" t="s">
        <v>58</v>
      </c>
      <c r="B22" s="16">
        <v>4</v>
      </c>
      <c r="C22" s="17">
        <v>5</v>
      </c>
      <c r="D22" s="17">
        <v>5</v>
      </c>
      <c r="E22" s="17">
        <v>4</v>
      </c>
      <c r="F22" s="17">
        <v>4</v>
      </c>
      <c r="G22" s="17">
        <f t="shared" si="0"/>
        <v>22</v>
      </c>
      <c r="H22" s="18">
        <f t="shared" si="1"/>
        <v>4.4000000000000004</v>
      </c>
      <c r="I22" s="19">
        <f t="shared" si="2"/>
        <v>0.88000000000000012</v>
      </c>
      <c r="J22" s="20">
        <f t="shared" si="3"/>
        <v>3.2000000000000019E-4</v>
      </c>
      <c r="K22" s="19">
        <f t="shared" si="5"/>
        <v>0.87968000000000013</v>
      </c>
    </row>
    <row r="23" spans="1:11" ht="30" x14ac:dyDescent="0.25">
      <c r="A23" s="28" t="s">
        <v>59</v>
      </c>
      <c r="B23" s="16">
        <v>3</v>
      </c>
      <c r="C23" s="17">
        <v>4</v>
      </c>
      <c r="D23" s="17">
        <v>4</v>
      </c>
      <c r="E23" s="17">
        <v>4</v>
      </c>
      <c r="F23" s="17">
        <v>5</v>
      </c>
      <c r="G23" s="17">
        <f t="shared" si="0"/>
        <v>20</v>
      </c>
      <c r="H23" s="18">
        <f t="shared" si="1"/>
        <v>4</v>
      </c>
      <c r="I23" s="19">
        <f t="shared" si="2"/>
        <v>0.8</v>
      </c>
      <c r="J23" s="20">
        <f t="shared" si="3"/>
        <v>3.2000000000000019E-4</v>
      </c>
      <c r="K23" s="19">
        <f t="shared" si="5"/>
        <v>0.79968000000000006</v>
      </c>
    </row>
    <row r="24" spans="1:11" ht="30" x14ac:dyDescent="0.25">
      <c r="A24" s="28" t="s">
        <v>60</v>
      </c>
      <c r="B24" s="16">
        <v>5</v>
      </c>
      <c r="C24" s="17">
        <v>4</v>
      </c>
      <c r="D24" s="17">
        <v>4</v>
      </c>
      <c r="E24" s="17">
        <v>3</v>
      </c>
      <c r="F24" s="17">
        <v>4</v>
      </c>
      <c r="G24" s="17">
        <f t="shared" si="0"/>
        <v>20</v>
      </c>
      <c r="H24" s="18">
        <f t="shared" si="1"/>
        <v>4</v>
      </c>
      <c r="I24" s="19">
        <f t="shared" si="2"/>
        <v>0.8</v>
      </c>
      <c r="J24" s="20">
        <f t="shared" si="3"/>
        <v>3.2000000000000019E-4</v>
      </c>
      <c r="K24" s="19">
        <f t="shared" si="5"/>
        <v>0.79968000000000006</v>
      </c>
    </row>
    <row r="25" spans="1:11" ht="45" x14ac:dyDescent="0.25">
      <c r="A25" s="28" t="s">
        <v>61</v>
      </c>
      <c r="B25" s="16">
        <v>5</v>
      </c>
      <c r="C25" s="17">
        <v>4</v>
      </c>
      <c r="D25" s="17">
        <v>5</v>
      </c>
      <c r="E25" s="17">
        <v>4</v>
      </c>
      <c r="F25" s="17">
        <v>4</v>
      </c>
      <c r="G25" s="17">
        <f t="shared" si="0"/>
        <v>22</v>
      </c>
      <c r="H25" s="18">
        <f t="shared" si="1"/>
        <v>4.4000000000000004</v>
      </c>
      <c r="I25" s="19">
        <f t="shared" si="2"/>
        <v>0.88000000000000012</v>
      </c>
      <c r="J25" s="20">
        <f t="shared" si="3"/>
        <v>3.2000000000000019E-4</v>
      </c>
      <c r="K25" s="19">
        <f t="shared" si="5"/>
        <v>0.87968000000000013</v>
      </c>
    </row>
    <row r="26" spans="1:11" ht="45" x14ac:dyDescent="0.25">
      <c r="A26" s="28" t="s">
        <v>62</v>
      </c>
      <c r="B26" s="16">
        <v>5</v>
      </c>
      <c r="C26" s="17">
        <v>4</v>
      </c>
      <c r="D26" s="17">
        <v>5</v>
      </c>
      <c r="E26" s="17">
        <v>4</v>
      </c>
      <c r="F26" s="17">
        <v>4</v>
      </c>
      <c r="G26" s="17">
        <f t="shared" si="0"/>
        <v>22</v>
      </c>
      <c r="H26" s="18">
        <f t="shared" si="1"/>
        <v>4.4000000000000004</v>
      </c>
      <c r="I26" s="19">
        <f t="shared" si="2"/>
        <v>0.88000000000000012</v>
      </c>
      <c r="J26" s="20">
        <f t="shared" si="3"/>
        <v>3.2000000000000019E-4</v>
      </c>
      <c r="K26" s="19">
        <f t="shared" si="5"/>
        <v>0.87968000000000013</v>
      </c>
    </row>
    <row r="27" spans="1:11" ht="75" x14ac:dyDescent="0.25">
      <c r="A27" s="28" t="s">
        <v>63</v>
      </c>
      <c r="B27" s="16">
        <v>5</v>
      </c>
      <c r="C27" s="17">
        <v>5</v>
      </c>
      <c r="D27" s="17">
        <v>4</v>
      </c>
      <c r="E27" s="17">
        <v>5</v>
      </c>
      <c r="F27" s="17">
        <v>4</v>
      </c>
      <c r="G27" s="17">
        <f t="shared" si="0"/>
        <v>23</v>
      </c>
      <c r="H27" s="18">
        <f t="shared" si="1"/>
        <v>4.5999999999999996</v>
      </c>
      <c r="I27" s="19">
        <f t="shared" si="2"/>
        <v>0.91999999999999993</v>
      </c>
      <c r="J27" s="20">
        <f t="shared" si="3"/>
        <v>3.2000000000000019E-4</v>
      </c>
      <c r="K27" s="19">
        <f t="shared" si="5"/>
        <v>0.91967999999999994</v>
      </c>
    </row>
    <row r="28" spans="1:11" ht="45" x14ac:dyDescent="0.25">
      <c r="A28" s="28" t="s">
        <v>64</v>
      </c>
      <c r="B28" s="16">
        <v>4</v>
      </c>
      <c r="C28" s="17">
        <v>4</v>
      </c>
      <c r="D28" s="17">
        <v>5</v>
      </c>
      <c r="E28" s="17">
        <v>5</v>
      </c>
      <c r="F28" s="17">
        <v>5</v>
      </c>
      <c r="G28" s="17">
        <f t="shared" si="0"/>
        <v>23</v>
      </c>
      <c r="H28" s="18">
        <f t="shared" si="1"/>
        <v>4.5999999999999996</v>
      </c>
      <c r="I28" s="19">
        <f t="shared" si="2"/>
        <v>0.91999999999999993</v>
      </c>
      <c r="J28" s="20">
        <f t="shared" si="3"/>
        <v>3.2000000000000019E-4</v>
      </c>
      <c r="K28" s="19">
        <f t="shared" si="5"/>
        <v>0.91967999999999994</v>
      </c>
    </row>
    <row r="29" spans="1:11" ht="45" x14ac:dyDescent="0.25">
      <c r="A29" s="31" t="s">
        <v>65</v>
      </c>
      <c r="B29" s="16">
        <v>4</v>
      </c>
      <c r="C29" s="17">
        <v>3</v>
      </c>
      <c r="D29" s="17">
        <v>4</v>
      </c>
      <c r="E29" s="17">
        <v>4</v>
      </c>
      <c r="F29" s="17">
        <v>5</v>
      </c>
      <c r="G29" s="17">
        <f t="shared" si="0"/>
        <v>20</v>
      </c>
      <c r="H29" s="18">
        <f t="shared" si="1"/>
        <v>4</v>
      </c>
      <c r="I29" s="19">
        <f t="shared" si="2"/>
        <v>0.8</v>
      </c>
      <c r="J29" s="20">
        <f t="shared" si="3"/>
        <v>3.2000000000000019E-4</v>
      </c>
      <c r="K29" s="19">
        <f t="shared" si="5"/>
        <v>0.79968000000000006</v>
      </c>
    </row>
    <row r="30" spans="1:11" s="23" customFormat="1" ht="42.75" x14ac:dyDescent="0.25">
      <c r="I30" s="36" t="s">
        <v>31</v>
      </c>
      <c r="J30" s="25" t="s">
        <v>15</v>
      </c>
      <c r="K30" s="26">
        <f>SUM(K8:K29)/22</f>
        <v>0.85058909090909085</v>
      </c>
    </row>
  </sheetData>
  <mergeCells count="9">
    <mergeCell ref="G4:I4"/>
    <mergeCell ref="J4:K4"/>
    <mergeCell ref="A1:K1"/>
    <mergeCell ref="B2:F2"/>
    <mergeCell ref="G2:I2"/>
    <mergeCell ref="J2:K2"/>
    <mergeCell ref="B3:F3"/>
    <mergeCell ref="G3:H3"/>
    <mergeCell ref="B4:F4"/>
  </mergeCells>
  <pageMargins left="0.7" right="0.7" top="0.75" bottom="0.75" header="0.3" footer="0.3"/>
  <pageSetup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"/>
  <sheetViews>
    <sheetView showGridLines="0" zoomScale="90" zoomScaleNormal="90" workbookViewId="0">
      <selection sqref="A1:L1"/>
    </sheetView>
  </sheetViews>
  <sheetFormatPr baseColWidth="10" defaultRowHeight="15" x14ac:dyDescent="0.25"/>
  <cols>
    <col min="1" max="1" width="11.5703125" style="7" customWidth="1"/>
    <col min="2" max="2" width="2.5703125" style="7" customWidth="1"/>
    <col min="3" max="3" width="24.85546875" style="37" bestFit="1" customWidth="1"/>
    <col min="4" max="4" width="9.85546875" style="7" bestFit="1" customWidth="1"/>
    <col min="5" max="5" width="3.7109375" style="7" customWidth="1"/>
    <col min="6" max="7" width="11.42578125" style="7"/>
    <col min="8" max="8" width="17.42578125" style="7" customWidth="1"/>
    <col min="9" max="9" width="11.42578125" style="7"/>
    <col min="10" max="10" width="8.85546875" style="7" customWidth="1"/>
    <col min="11" max="11" width="3.5703125" style="7" customWidth="1"/>
    <col min="12" max="12" width="9" style="7" customWidth="1"/>
    <col min="13" max="16384" width="11.42578125" style="7"/>
  </cols>
  <sheetData>
    <row r="1" spans="1:12" ht="50.25" customHeight="1" x14ac:dyDescent="0.25">
      <c r="A1" s="67" t="s">
        <v>21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6"/>
    </row>
    <row r="2" spans="1:12" s="9" customFormat="1" ht="48.75" customHeight="1" thickBot="1" x14ac:dyDescent="0.3">
      <c r="A2" s="13" t="s">
        <v>1</v>
      </c>
      <c r="B2" s="73" t="s">
        <v>33</v>
      </c>
      <c r="C2" s="73"/>
      <c r="D2" s="73"/>
      <c r="E2" s="73"/>
      <c r="F2" s="73"/>
      <c r="G2" s="74" t="s">
        <v>3</v>
      </c>
      <c r="H2" s="74"/>
      <c r="I2" s="77" t="s">
        <v>29</v>
      </c>
      <c r="J2" s="77"/>
      <c r="K2" s="77"/>
      <c r="L2" s="78"/>
    </row>
    <row r="3" spans="1:12" ht="18" customHeight="1" thickBot="1" x14ac:dyDescent="0.3"/>
    <row r="4" spans="1:12" ht="10.5" customHeight="1" x14ac:dyDescent="0.25">
      <c r="B4" s="38"/>
      <c r="C4" s="39"/>
      <c r="D4" s="40"/>
      <c r="E4" s="40"/>
      <c r="F4" s="40"/>
      <c r="G4" s="40"/>
      <c r="H4" s="40"/>
      <c r="I4" s="40"/>
      <c r="J4" s="40"/>
      <c r="K4" s="41"/>
    </row>
    <row r="5" spans="1:12" x14ac:dyDescent="0.25">
      <c r="B5" s="42"/>
      <c r="C5" s="43"/>
      <c r="D5" s="44"/>
      <c r="E5" s="44"/>
      <c r="F5" s="44"/>
      <c r="G5" s="44"/>
      <c r="H5" s="44"/>
      <c r="I5" s="44"/>
      <c r="J5" s="44"/>
      <c r="K5" s="45"/>
    </row>
    <row r="6" spans="1:12" x14ac:dyDescent="0.25">
      <c r="B6" s="42"/>
      <c r="C6" s="43"/>
      <c r="D6" s="44"/>
      <c r="E6" s="44"/>
      <c r="F6" s="44"/>
      <c r="G6" s="44"/>
      <c r="H6" s="44"/>
      <c r="I6" s="44"/>
      <c r="J6" s="44"/>
      <c r="K6" s="45"/>
    </row>
    <row r="7" spans="1:12" ht="22.5" customHeight="1" thickBot="1" x14ac:dyDescent="0.3">
      <c r="B7" s="42"/>
      <c r="C7" s="43"/>
      <c r="D7" s="44"/>
      <c r="E7" s="44"/>
      <c r="F7" s="44"/>
      <c r="G7" s="44"/>
      <c r="H7" s="44"/>
      <c r="I7" s="44"/>
      <c r="J7" s="44"/>
      <c r="K7" s="45"/>
    </row>
    <row r="8" spans="1:12" ht="15.75" thickBot="1" x14ac:dyDescent="0.3">
      <c r="B8" s="42"/>
      <c r="C8" s="46" t="s">
        <v>28</v>
      </c>
      <c r="D8" s="47" t="s">
        <v>27</v>
      </c>
      <c r="E8" s="48"/>
      <c r="F8" s="44"/>
      <c r="G8" s="44"/>
      <c r="H8" s="44"/>
      <c r="I8" s="44"/>
      <c r="J8" s="44"/>
      <c r="K8" s="45"/>
    </row>
    <row r="9" spans="1:12" x14ac:dyDescent="0.25">
      <c r="B9" s="42"/>
      <c r="C9" s="49" t="s">
        <v>23</v>
      </c>
      <c r="D9" s="50">
        <f>Pertinencia!K30</f>
        <v>0.84149818181818181</v>
      </c>
      <c r="E9" s="51"/>
      <c r="F9" s="44"/>
      <c r="G9" s="44"/>
      <c r="H9" s="44"/>
      <c r="I9" s="44"/>
      <c r="J9" s="44"/>
      <c r="K9" s="45"/>
    </row>
    <row r="10" spans="1:12" x14ac:dyDescent="0.25">
      <c r="B10" s="42"/>
      <c r="C10" s="52" t="s">
        <v>24</v>
      </c>
      <c r="D10" s="53">
        <f>Redacción!K30</f>
        <v>0.83967999999999998</v>
      </c>
      <c r="E10" s="51"/>
      <c r="F10" s="44"/>
      <c r="G10" s="44"/>
      <c r="H10" s="44"/>
      <c r="I10" s="44"/>
      <c r="J10" s="44"/>
      <c r="K10" s="45"/>
    </row>
    <row r="11" spans="1:12" ht="30" x14ac:dyDescent="0.25">
      <c r="B11" s="42"/>
      <c r="C11" s="52" t="s">
        <v>25</v>
      </c>
      <c r="D11" s="53">
        <f>'Claridad Conceptual'!K30</f>
        <v>0.84331636363636375</v>
      </c>
      <c r="E11" s="51"/>
      <c r="F11" s="44"/>
      <c r="G11" s="44"/>
      <c r="H11" s="44"/>
      <c r="I11" s="44"/>
      <c r="J11" s="44"/>
      <c r="K11" s="45"/>
    </row>
    <row r="12" spans="1:12" ht="30.75" thickBot="1" x14ac:dyDescent="0.3">
      <c r="B12" s="42"/>
      <c r="C12" s="54" t="s">
        <v>26</v>
      </c>
      <c r="D12" s="55">
        <f>'Escala de Valoración'!K30</f>
        <v>0.85058909090909085</v>
      </c>
      <c r="E12" s="51"/>
      <c r="F12" s="44"/>
      <c r="G12" s="44"/>
      <c r="H12" s="44"/>
      <c r="I12" s="44"/>
      <c r="J12" s="44"/>
      <c r="K12" s="45"/>
    </row>
    <row r="13" spans="1:12" x14ac:dyDescent="0.25">
      <c r="B13" s="42"/>
      <c r="C13" s="43"/>
      <c r="D13" s="44"/>
      <c r="E13" s="44"/>
      <c r="F13" s="44"/>
      <c r="G13" s="44"/>
      <c r="H13" s="44"/>
      <c r="I13" s="44"/>
      <c r="J13" s="44"/>
      <c r="K13" s="45"/>
    </row>
    <row r="14" spans="1:12" x14ac:dyDescent="0.25">
      <c r="B14" s="42"/>
      <c r="C14" s="43"/>
      <c r="D14" s="44"/>
      <c r="E14" s="44"/>
      <c r="F14" s="44"/>
      <c r="G14" s="44"/>
      <c r="H14" s="44"/>
      <c r="I14" s="44"/>
      <c r="J14" s="44"/>
      <c r="K14" s="45"/>
    </row>
    <row r="15" spans="1:12" x14ac:dyDescent="0.25">
      <c r="B15" s="42"/>
      <c r="C15" s="43"/>
      <c r="D15" s="44"/>
      <c r="E15" s="44"/>
      <c r="F15" s="44"/>
      <c r="G15" s="44"/>
      <c r="H15" s="44"/>
      <c r="I15" s="44"/>
      <c r="J15" s="44"/>
      <c r="K15" s="45"/>
    </row>
    <row r="16" spans="1:12" x14ac:dyDescent="0.25">
      <c r="B16" s="42"/>
      <c r="C16" s="43"/>
      <c r="D16" s="44"/>
      <c r="E16" s="44"/>
      <c r="F16" s="44"/>
      <c r="G16" s="44"/>
      <c r="H16" s="44"/>
      <c r="I16" s="44"/>
      <c r="J16" s="44"/>
      <c r="K16" s="45"/>
    </row>
    <row r="17" spans="2:11" ht="9.75" customHeight="1" thickBot="1" x14ac:dyDescent="0.3">
      <c r="B17" s="56"/>
      <c r="C17" s="57"/>
      <c r="D17" s="58"/>
      <c r="E17" s="58"/>
      <c r="F17" s="58"/>
      <c r="G17" s="58"/>
      <c r="H17" s="58"/>
      <c r="I17" s="58"/>
      <c r="J17" s="58"/>
      <c r="K17" s="59"/>
    </row>
  </sheetData>
  <mergeCells count="4">
    <mergeCell ref="B2:F2"/>
    <mergeCell ref="G2:H2"/>
    <mergeCell ref="A1:L1"/>
    <mergeCell ref="I2:L2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4E3A6-7990-4343-8CE1-51EC74DF34D4}">
  <dimension ref="A1:L9"/>
  <sheetViews>
    <sheetView zoomScale="90" zoomScaleNormal="90" workbookViewId="0">
      <selection sqref="A1:K1"/>
    </sheetView>
  </sheetViews>
  <sheetFormatPr baseColWidth="10" defaultRowHeight="15" x14ac:dyDescent="0.25"/>
  <cols>
    <col min="1" max="1" width="11.42578125" style="7"/>
    <col min="2" max="2" width="9.7109375" style="7" customWidth="1"/>
    <col min="3" max="6" width="11.42578125" style="7"/>
    <col min="7" max="7" width="9.140625" style="7" customWidth="1"/>
    <col min="8" max="8" width="9.42578125" style="7" customWidth="1"/>
    <col min="9" max="16384" width="11.42578125" style="7"/>
  </cols>
  <sheetData>
    <row r="1" spans="1:12" ht="51.75" customHeight="1" x14ac:dyDescent="0.25">
      <c r="A1" s="67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9"/>
    </row>
    <row r="2" spans="1:12" s="9" customFormat="1" ht="46.5" customHeight="1" thickBot="1" x14ac:dyDescent="0.3">
      <c r="A2" s="13" t="s">
        <v>1</v>
      </c>
      <c r="B2" s="73" t="s">
        <v>33</v>
      </c>
      <c r="C2" s="73"/>
      <c r="D2" s="73"/>
      <c r="E2" s="73"/>
      <c r="F2" s="73"/>
      <c r="G2" s="92" t="s">
        <v>3</v>
      </c>
      <c r="H2" s="92"/>
      <c r="I2" s="92"/>
      <c r="J2" s="77" t="s">
        <v>29</v>
      </c>
      <c r="K2" s="78"/>
    </row>
    <row r="3" spans="1:12" ht="15.75" thickBot="1" x14ac:dyDescent="0.3"/>
    <row r="4" spans="1:12" ht="43.5" customHeight="1" x14ac:dyDescent="0.25">
      <c r="C4" s="93" t="s">
        <v>34</v>
      </c>
      <c r="D4" s="90"/>
      <c r="E4" s="90"/>
      <c r="F4" s="90" t="s">
        <v>35</v>
      </c>
      <c r="G4" s="90"/>
      <c r="H4" s="90" t="s">
        <v>36</v>
      </c>
      <c r="I4" s="90"/>
      <c r="J4" s="91"/>
      <c r="K4" s="1"/>
      <c r="L4" s="1"/>
    </row>
    <row r="5" spans="1:12" x14ac:dyDescent="0.25">
      <c r="C5" s="82" t="s">
        <v>37</v>
      </c>
      <c r="D5" s="83"/>
      <c r="E5" s="83"/>
      <c r="F5" s="87" t="s">
        <v>38</v>
      </c>
      <c r="G5" s="87"/>
      <c r="H5" s="88" t="s">
        <v>39</v>
      </c>
      <c r="I5" s="88"/>
      <c r="J5" s="89"/>
      <c r="K5" s="2"/>
      <c r="L5" s="3"/>
    </row>
    <row r="6" spans="1:12" x14ac:dyDescent="0.25">
      <c r="C6" s="82" t="s">
        <v>44</v>
      </c>
      <c r="D6" s="83"/>
      <c r="E6" s="83"/>
      <c r="F6" s="87" t="s">
        <v>40</v>
      </c>
      <c r="G6" s="87"/>
      <c r="H6" s="88"/>
      <c r="I6" s="88"/>
      <c r="J6" s="89"/>
      <c r="K6" s="2"/>
      <c r="L6" s="4"/>
    </row>
    <row r="7" spans="1:12" x14ac:dyDescent="0.25">
      <c r="C7" s="82" t="s">
        <v>41</v>
      </c>
      <c r="D7" s="83"/>
      <c r="E7" s="83"/>
      <c r="F7" s="87" t="s">
        <v>38</v>
      </c>
      <c r="G7" s="87"/>
      <c r="H7" s="88"/>
      <c r="I7" s="88"/>
      <c r="J7" s="89"/>
      <c r="K7" s="2"/>
      <c r="L7" s="4"/>
    </row>
    <row r="8" spans="1:12" x14ac:dyDescent="0.25">
      <c r="C8" s="82" t="s">
        <v>42</v>
      </c>
      <c r="D8" s="83"/>
      <c r="E8" s="83"/>
      <c r="F8" s="87" t="s">
        <v>43</v>
      </c>
      <c r="G8" s="87"/>
      <c r="H8" s="88"/>
      <c r="I8" s="88"/>
      <c r="J8" s="89"/>
      <c r="K8" s="2"/>
      <c r="L8" s="4"/>
    </row>
    <row r="9" spans="1:12" ht="15.75" customHeight="1" thickBot="1" x14ac:dyDescent="0.3">
      <c r="C9" s="84" t="s">
        <v>68</v>
      </c>
      <c r="D9" s="85"/>
      <c r="E9" s="85"/>
      <c r="F9" s="86" t="s">
        <v>38</v>
      </c>
      <c r="G9" s="86"/>
      <c r="H9" s="79" t="s">
        <v>69</v>
      </c>
      <c r="I9" s="80"/>
      <c r="J9" s="81"/>
      <c r="K9" s="2"/>
      <c r="L9" s="3"/>
    </row>
  </sheetData>
  <mergeCells count="22">
    <mergeCell ref="C5:E5"/>
    <mergeCell ref="H4:J4"/>
    <mergeCell ref="H5:J5"/>
    <mergeCell ref="A1:K1"/>
    <mergeCell ref="B2:F2"/>
    <mergeCell ref="G2:I2"/>
    <mergeCell ref="J2:K2"/>
    <mergeCell ref="C4:E4"/>
    <mergeCell ref="F4:G4"/>
    <mergeCell ref="F5:G5"/>
    <mergeCell ref="H9:J9"/>
    <mergeCell ref="C6:E6"/>
    <mergeCell ref="C7:E7"/>
    <mergeCell ref="C8:E8"/>
    <mergeCell ref="C9:E9"/>
    <mergeCell ref="F9:G9"/>
    <mergeCell ref="F6:G6"/>
    <mergeCell ref="F7:G7"/>
    <mergeCell ref="F8:G8"/>
    <mergeCell ref="H6:J6"/>
    <mergeCell ref="H7:J7"/>
    <mergeCell ref="H8:J8"/>
  </mergeCells>
  <hyperlinks>
    <hyperlink ref="H9" r:id="rId1" xr:uid="{E3C29DA7-A614-4744-A4B5-E5E2D3EAA652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4BD3-EF4A-4544-8C0A-C5157A9BF956}">
  <dimension ref="A1:K27"/>
  <sheetViews>
    <sheetView workbookViewId="0">
      <selection sqref="A1:K1"/>
    </sheetView>
  </sheetViews>
  <sheetFormatPr baseColWidth="10" defaultRowHeight="15" x14ac:dyDescent="0.25"/>
  <cols>
    <col min="1" max="1" width="28.140625" style="7" customWidth="1"/>
    <col min="2" max="2" width="15.140625" style="7" customWidth="1"/>
    <col min="3" max="3" width="18.85546875" style="7" customWidth="1"/>
    <col min="4" max="4" width="18.7109375" style="7" customWidth="1"/>
    <col min="5" max="5" width="17" style="7" customWidth="1"/>
    <col min="6" max="6" width="10" style="7" customWidth="1"/>
    <col min="7" max="7" width="9.7109375" style="7" customWidth="1"/>
    <col min="8" max="8" width="10.42578125" style="7" customWidth="1"/>
    <col min="9" max="9" width="10.7109375" style="7" customWidth="1"/>
    <col min="10" max="11" width="12.7109375" style="7" customWidth="1"/>
    <col min="12" max="16384" width="11.42578125" style="7"/>
  </cols>
  <sheetData>
    <row r="1" spans="1:11" ht="48" customHeight="1" x14ac:dyDescent="0.25">
      <c r="A1" s="67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9"/>
    </row>
    <row r="2" spans="1:11" s="9" customFormat="1" ht="33.75" customHeight="1" thickBot="1" x14ac:dyDescent="0.3">
      <c r="A2" s="13" t="s">
        <v>1</v>
      </c>
      <c r="B2" s="73" t="s">
        <v>33</v>
      </c>
      <c r="C2" s="73"/>
      <c r="D2" s="73"/>
      <c r="E2" s="73"/>
      <c r="F2" s="73"/>
      <c r="G2" s="92" t="s">
        <v>3</v>
      </c>
      <c r="H2" s="92"/>
      <c r="I2" s="92"/>
      <c r="J2" s="77" t="s">
        <v>29</v>
      </c>
      <c r="K2" s="78"/>
    </row>
    <row r="3" spans="1:11" x14ac:dyDescent="0.25">
      <c r="A3" s="27"/>
    </row>
    <row r="4" spans="1:11" s="37" customFormat="1" ht="42.75" x14ac:dyDescent="0.25">
      <c r="A4" s="100" t="s">
        <v>70</v>
      </c>
      <c r="B4" s="100"/>
      <c r="C4" s="5" t="s">
        <v>71</v>
      </c>
      <c r="D4" s="5" t="s">
        <v>72</v>
      </c>
      <c r="E4" s="5" t="s">
        <v>73</v>
      </c>
      <c r="F4" s="100" t="s">
        <v>74</v>
      </c>
      <c r="G4" s="100"/>
      <c r="H4" s="100" t="s">
        <v>75</v>
      </c>
      <c r="I4" s="100"/>
      <c r="J4" s="100" t="s">
        <v>76</v>
      </c>
      <c r="K4" s="100"/>
    </row>
    <row r="5" spans="1:11" s="37" customFormat="1" ht="44.25" customHeight="1" x14ac:dyDescent="0.25">
      <c r="A5" s="98" t="s">
        <v>45</v>
      </c>
      <c r="B5" s="99"/>
      <c r="C5" s="6"/>
      <c r="D5" s="6"/>
      <c r="E5" s="6"/>
      <c r="F5" s="94" t="s">
        <v>77</v>
      </c>
      <c r="G5" s="94"/>
      <c r="H5" s="94"/>
      <c r="I5" s="94"/>
      <c r="J5" s="94"/>
      <c r="K5" s="94"/>
    </row>
    <row r="6" spans="1:11" s="37" customFormat="1" ht="21.75" customHeight="1" x14ac:dyDescent="0.25">
      <c r="A6" s="98" t="s">
        <v>46</v>
      </c>
      <c r="B6" s="99" t="s">
        <v>46</v>
      </c>
      <c r="C6" s="6"/>
      <c r="D6" s="6"/>
      <c r="E6" s="6"/>
      <c r="F6" s="94"/>
      <c r="G6" s="94"/>
      <c r="H6" s="94"/>
      <c r="I6" s="94"/>
      <c r="J6" s="94"/>
      <c r="K6" s="94"/>
    </row>
    <row r="7" spans="1:11" s="37" customFormat="1" ht="36" customHeight="1" x14ac:dyDescent="0.25">
      <c r="A7" s="98" t="s">
        <v>47</v>
      </c>
      <c r="B7" s="99" t="s">
        <v>47</v>
      </c>
      <c r="C7" s="6"/>
      <c r="D7" s="6"/>
      <c r="E7" s="6"/>
      <c r="F7" s="94"/>
      <c r="G7" s="94"/>
      <c r="H7" s="94"/>
      <c r="I7" s="94"/>
      <c r="J7" s="94"/>
      <c r="K7" s="94"/>
    </row>
    <row r="8" spans="1:11" s="37" customFormat="1" ht="39" customHeight="1" x14ac:dyDescent="0.25">
      <c r="A8" s="98" t="s">
        <v>48</v>
      </c>
      <c r="B8" s="99" t="s">
        <v>48</v>
      </c>
      <c r="C8" s="6"/>
      <c r="D8" s="6"/>
      <c r="E8" s="6"/>
      <c r="F8" s="94" t="s">
        <v>77</v>
      </c>
      <c r="G8" s="94"/>
      <c r="H8" s="94"/>
      <c r="I8" s="94"/>
      <c r="J8" s="94"/>
      <c r="K8" s="94"/>
    </row>
    <row r="9" spans="1:11" s="37" customFormat="1" ht="40.5" customHeight="1" x14ac:dyDescent="0.25">
      <c r="A9" s="98" t="s">
        <v>49</v>
      </c>
      <c r="B9" s="99" t="s">
        <v>49</v>
      </c>
      <c r="C9" s="6" t="s">
        <v>77</v>
      </c>
      <c r="D9" s="6" t="s">
        <v>77</v>
      </c>
      <c r="E9" s="6"/>
      <c r="F9" s="94"/>
      <c r="G9" s="94"/>
      <c r="H9" s="94"/>
      <c r="I9" s="94"/>
      <c r="J9" s="94"/>
      <c r="K9" s="94"/>
    </row>
    <row r="10" spans="1:11" s="37" customFormat="1" ht="188.25" customHeight="1" x14ac:dyDescent="0.25">
      <c r="A10" s="98" t="s">
        <v>78</v>
      </c>
      <c r="B10" s="99" t="s">
        <v>50</v>
      </c>
      <c r="C10" s="6" t="s">
        <v>77</v>
      </c>
      <c r="D10" s="6" t="s">
        <v>77</v>
      </c>
      <c r="E10" s="6"/>
      <c r="F10" s="94"/>
      <c r="G10" s="94"/>
      <c r="H10" s="94"/>
      <c r="I10" s="94"/>
      <c r="J10" s="94"/>
      <c r="K10" s="94"/>
    </row>
    <row r="11" spans="1:11" s="37" customFormat="1" ht="37.5" customHeight="1" x14ac:dyDescent="0.25">
      <c r="A11" s="98" t="s">
        <v>51</v>
      </c>
      <c r="B11" s="99" t="s">
        <v>51</v>
      </c>
      <c r="C11" s="6" t="s">
        <v>77</v>
      </c>
      <c r="D11" s="6"/>
      <c r="E11" s="6"/>
      <c r="F11" s="94"/>
      <c r="G11" s="94"/>
      <c r="H11" s="94"/>
      <c r="I11" s="94"/>
      <c r="J11" s="94"/>
      <c r="K11" s="94"/>
    </row>
    <row r="12" spans="1:11" s="37" customFormat="1" ht="37.5" customHeight="1" x14ac:dyDescent="0.25">
      <c r="A12" s="98" t="s">
        <v>52</v>
      </c>
      <c r="B12" s="99" t="s">
        <v>52</v>
      </c>
      <c r="C12" s="6" t="s">
        <v>77</v>
      </c>
      <c r="D12" s="6"/>
      <c r="E12" s="6"/>
      <c r="F12" s="94"/>
      <c r="G12" s="94"/>
      <c r="H12" s="94"/>
      <c r="I12" s="94"/>
      <c r="J12" s="94"/>
      <c r="K12" s="94"/>
    </row>
    <row r="13" spans="1:11" s="37" customFormat="1" ht="37.5" customHeight="1" x14ac:dyDescent="0.25">
      <c r="A13" s="98" t="s">
        <v>53</v>
      </c>
      <c r="B13" s="99" t="s">
        <v>53</v>
      </c>
      <c r="C13" s="6" t="s">
        <v>77</v>
      </c>
      <c r="D13" s="6"/>
      <c r="E13" s="6"/>
      <c r="F13" s="94"/>
      <c r="G13" s="94"/>
      <c r="H13" s="94"/>
      <c r="I13" s="94"/>
      <c r="J13" s="94"/>
      <c r="K13" s="94"/>
    </row>
    <row r="14" spans="1:11" s="37" customFormat="1" ht="39.75" customHeight="1" x14ac:dyDescent="0.25">
      <c r="A14" s="98" t="s">
        <v>66</v>
      </c>
      <c r="B14" s="99" t="s">
        <v>66</v>
      </c>
      <c r="C14" s="6" t="s">
        <v>77</v>
      </c>
      <c r="D14" s="6"/>
      <c r="E14" s="6"/>
      <c r="F14" s="94"/>
      <c r="G14" s="94"/>
      <c r="H14" s="94"/>
      <c r="I14" s="94"/>
      <c r="J14" s="94"/>
      <c r="K14" s="94"/>
    </row>
    <row r="15" spans="1:11" s="37" customFormat="1" ht="39.75" customHeight="1" x14ac:dyDescent="0.25">
      <c r="A15" s="98" t="s">
        <v>54</v>
      </c>
      <c r="B15" s="99" t="s">
        <v>54</v>
      </c>
      <c r="C15" s="6" t="s">
        <v>77</v>
      </c>
      <c r="D15" s="6"/>
      <c r="E15" s="6"/>
      <c r="F15" s="94"/>
      <c r="G15" s="94"/>
      <c r="H15" s="94"/>
      <c r="I15" s="94"/>
      <c r="J15" s="94"/>
      <c r="K15" s="94"/>
    </row>
    <row r="16" spans="1:11" s="37" customFormat="1" ht="39" customHeight="1" x14ac:dyDescent="0.25">
      <c r="A16" s="98" t="s">
        <v>55</v>
      </c>
      <c r="B16" s="99" t="s">
        <v>55</v>
      </c>
      <c r="C16" s="6" t="s">
        <v>77</v>
      </c>
      <c r="D16" s="6" t="s">
        <v>77</v>
      </c>
      <c r="E16" s="6"/>
      <c r="F16" s="94"/>
      <c r="G16" s="94"/>
      <c r="H16" s="94"/>
      <c r="I16" s="94"/>
      <c r="J16" s="94"/>
      <c r="K16" s="94"/>
    </row>
    <row r="17" spans="1:11" s="37" customFormat="1" ht="38.25" customHeight="1" x14ac:dyDescent="0.25">
      <c r="A17" s="98" t="s">
        <v>56</v>
      </c>
      <c r="B17" s="99" t="s">
        <v>56</v>
      </c>
      <c r="C17" s="6" t="s">
        <v>77</v>
      </c>
      <c r="D17" s="6" t="s">
        <v>77</v>
      </c>
      <c r="E17" s="6"/>
      <c r="F17" s="94"/>
      <c r="G17" s="94"/>
      <c r="H17" s="94"/>
      <c r="I17" s="94"/>
      <c r="J17" s="94"/>
      <c r="K17" s="94"/>
    </row>
    <row r="18" spans="1:11" s="37" customFormat="1" ht="50.25" customHeight="1" x14ac:dyDescent="0.25">
      <c r="A18" s="98" t="s">
        <v>57</v>
      </c>
      <c r="B18" s="99" t="s">
        <v>57</v>
      </c>
      <c r="C18" s="6" t="s">
        <v>77</v>
      </c>
      <c r="D18" s="6" t="s">
        <v>77</v>
      </c>
      <c r="E18" s="6" t="s">
        <v>77</v>
      </c>
      <c r="F18" s="94" t="s">
        <v>77</v>
      </c>
      <c r="G18" s="94"/>
      <c r="H18" s="94" t="s">
        <v>77</v>
      </c>
      <c r="I18" s="94"/>
      <c r="J18" s="94" t="s">
        <v>77</v>
      </c>
      <c r="K18" s="94"/>
    </row>
    <row r="19" spans="1:11" s="37" customFormat="1" ht="52.5" customHeight="1" x14ac:dyDescent="0.25">
      <c r="A19" s="98" t="s">
        <v>58</v>
      </c>
      <c r="B19" s="99" t="s">
        <v>58</v>
      </c>
      <c r="C19" s="6" t="s">
        <v>77</v>
      </c>
      <c r="D19" s="6" t="s">
        <v>77</v>
      </c>
      <c r="E19" s="6" t="s">
        <v>77</v>
      </c>
      <c r="F19" s="94" t="s">
        <v>77</v>
      </c>
      <c r="G19" s="94"/>
      <c r="H19" s="94" t="s">
        <v>77</v>
      </c>
      <c r="I19" s="94"/>
      <c r="J19" s="94" t="s">
        <v>77</v>
      </c>
      <c r="K19" s="94"/>
    </row>
    <row r="20" spans="1:11" s="37" customFormat="1" ht="39" customHeight="1" x14ac:dyDescent="0.25">
      <c r="A20" s="98" t="s">
        <v>59</v>
      </c>
      <c r="B20" s="99" t="s">
        <v>59</v>
      </c>
      <c r="C20" s="6" t="s">
        <v>77</v>
      </c>
      <c r="D20" s="6" t="s">
        <v>77</v>
      </c>
      <c r="E20" s="6"/>
      <c r="F20" s="94"/>
      <c r="G20" s="94"/>
      <c r="H20" s="94" t="s">
        <v>77</v>
      </c>
      <c r="I20" s="94"/>
      <c r="J20" s="94"/>
      <c r="K20" s="94"/>
    </row>
    <row r="21" spans="1:11" s="37" customFormat="1" ht="41.25" customHeight="1" x14ac:dyDescent="0.25">
      <c r="A21" s="98" t="s">
        <v>60</v>
      </c>
      <c r="B21" s="99" t="s">
        <v>60</v>
      </c>
      <c r="C21" s="6" t="s">
        <v>77</v>
      </c>
      <c r="D21" s="6" t="s">
        <v>77</v>
      </c>
      <c r="E21" s="6"/>
      <c r="F21" s="94"/>
      <c r="G21" s="94"/>
      <c r="H21" s="94" t="s">
        <v>77</v>
      </c>
      <c r="I21" s="94"/>
      <c r="J21" s="94"/>
      <c r="K21" s="94"/>
    </row>
    <row r="22" spans="1:11" s="37" customFormat="1" ht="52.5" customHeight="1" x14ac:dyDescent="0.25">
      <c r="A22" s="98" t="s">
        <v>61</v>
      </c>
      <c r="B22" s="99" t="s">
        <v>61</v>
      </c>
      <c r="C22" s="6" t="s">
        <v>77</v>
      </c>
      <c r="D22" s="6" t="s">
        <v>77</v>
      </c>
      <c r="E22" s="6" t="s">
        <v>77</v>
      </c>
      <c r="F22" s="94" t="s">
        <v>77</v>
      </c>
      <c r="G22" s="94"/>
      <c r="H22" s="94" t="s">
        <v>77</v>
      </c>
      <c r="I22" s="94"/>
      <c r="J22" s="94" t="s">
        <v>77</v>
      </c>
      <c r="K22" s="94"/>
    </row>
    <row r="23" spans="1:11" ht="50.25" customHeight="1" x14ac:dyDescent="0.25">
      <c r="A23" s="98" t="s">
        <v>62</v>
      </c>
      <c r="B23" s="99" t="s">
        <v>62</v>
      </c>
      <c r="C23" s="6" t="s">
        <v>77</v>
      </c>
      <c r="D23" s="6" t="s">
        <v>77</v>
      </c>
      <c r="E23" s="6" t="s">
        <v>77</v>
      </c>
      <c r="F23" s="94" t="s">
        <v>77</v>
      </c>
      <c r="G23" s="94"/>
      <c r="H23" s="94" t="s">
        <v>77</v>
      </c>
      <c r="I23" s="94"/>
      <c r="J23" s="94" t="s">
        <v>77</v>
      </c>
      <c r="K23" s="94"/>
    </row>
    <row r="24" spans="1:11" ht="69.75" customHeight="1" x14ac:dyDescent="0.25">
      <c r="A24" s="98" t="s">
        <v>63</v>
      </c>
      <c r="B24" s="99" t="s">
        <v>63</v>
      </c>
      <c r="C24" s="6" t="s">
        <v>77</v>
      </c>
      <c r="D24" s="6" t="s">
        <v>77</v>
      </c>
      <c r="E24" s="6" t="s">
        <v>77</v>
      </c>
      <c r="F24" s="94" t="s">
        <v>77</v>
      </c>
      <c r="G24" s="94"/>
      <c r="H24" s="94" t="s">
        <v>77</v>
      </c>
      <c r="I24" s="94"/>
      <c r="J24" s="94" t="s">
        <v>77</v>
      </c>
      <c r="K24" s="94"/>
    </row>
    <row r="25" spans="1:11" ht="42.75" customHeight="1" x14ac:dyDescent="0.25">
      <c r="A25" s="98" t="s">
        <v>64</v>
      </c>
      <c r="B25" s="99" t="s">
        <v>64</v>
      </c>
      <c r="C25" s="6" t="s">
        <v>77</v>
      </c>
      <c r="D25" s="6" t="s">
        <v>77</v>
      </c>
      <c r="E25" s="6" t="s">
        <v>77</v>
      </c>
      <c r="F25" s="94" t="s">
        <v>77</v>
      </c>
      <c r="G25" s="94"/>
      <c r="H25" s="94" t="s">
        <v>77</v>
      </c>
      <c r="I25" s="94"/>
      <c r="J25" s="94"/>
      <c r="K25" s="94"/>
    </row>
    <row r="26" spans="1:11" ht="48.75" customHeight="1" x14ac:dyDescent="0.25">
      <c r="A26" s="98" t="s">
        <v>65</v>
      </c>
      <c r="B26" s="99" t="s">
        <v>65</v>
      </c>
      <c r="C26" s="6" t="s">
        <v>77</v>
      </c>
      <c r="D26" s="6"/>
      <c r="E26" s="6" t="s">
        <v>77</v>
      </c>
      <c r="F26" s="94"/>
      <c r="G26" s="94"/>
      <c r="H26" s="94" t="s">
        <v>77</v>
      </c>
      <c r="I26" s="94"/>
      <c r="J26" s="94" t="s">
        <v>77</v>
      </c>
      <c r="K26" s="94"/>
    </row>
    <row r="27" spans="1:11" ht="15" customHeight="1" x14ac:dyDescent="0.25">
      <c r="A27" s="96" t="s">
        <v>79</v>
      </c>
      <c r="B27" s="97" t="s">
        <v>65</v>
      </c>
      <c r="C27" s="60">
        <f>COUNTA(C5:C26)</f>
        <v>18</v>
      </c>
      <c r="D27" s="60">
        <f t="shared" ref="D27:J27" si="0">COUNTA(D5:D26)</f>
        <v>12</v>
      </c>
      <c r="E27" s="60">
        <f t="shared" si="0"/>
        <v>7</v>
      </c>
      <c r="F27" s="95">
        <f t="shared" si="0"/>
        <v>8</v>
      </c>
      <c r="G27" s="95"/>
      <c r="H27" s="95">
        <f t="shared" si="0"/>
        <v>9</v>
      </c>
      <c r="I27" s="95"/>
      <c r="J27" s="95">
        <f t="shared" si="0"/>
        <v>6</v>
      </c>
      <c r="K27" s="95"/>
    </row>
  </sheetData>
  <mergeCells count="100">
    <mergeCell ref="A4:B4"/>
    <mergeCell ref="F4:G4"/>
    <mergeCell ref="H4:I4"/>
    <mergeCell ref="J4:K4"/>
    <mergeCell ref="A1:K1"/>
    <mergeCell ref="B2:F2"/>
    <mergeCell ref="G2:I2"/>
    <mergeCell ref="J2:K2"/>
    <mergeCell ref="A5:B5"/>
    <mergeCell ref="F5:G5"/>
    <mergeCell ref="H5:I5"/>
    <mergeCell ref="J5:K5"/>
    <mergeCell ref="A6:B6"/>
    <mergeCell ref="F6:G6"/>
    <mergeCell ref="H6:I6"/>
    <mergeCell ref="J6:K6"/>
    <mergeCell ref="A7:B7"/>
    <mergeCell ref="F7:G7"/>
    <mergeCell ref="H7:I7"/>
    <mergeCell ref="J7:K7"/>
    <mergeCell ref="A8:B8"/>
    <mergeCell ref="F8:G8"/>
    <mergeCell ref="H8:I8"/>
    <mergeCell ref="J8:K8"/>
    <mergeCell ref="A9:B9"/>
    <mergeCell ref="F9:G9"/>
    <mergeCell ref="H9:I9"/>
    <mergeCell ref="J9:K9"/>
    <mergeCell ref="A10:B10"/>
    <mergeCell ref="F10:G10"/>
    <mergeCell ref="H10:I10"/>
    <mergeCell ref="J10:K10"/>
    <mergeCell ref="A11:B11"/>
    <mergeCell ref="F11:G11"/>
    <mergeCell ref="H11:I11"/>
    <mergeCell ref="J11:K11"/>
    <mergeCell ref="A12:B12"/>
    <mergeCell ref="F12:G12"/>
    <mergeCell ref="H12:I12"/>
    <mergeCell ref="J12:K12"/>
    <mergeCell ref="A13:B13"/>
    <mergeCell ref="F13:G13"/>
    <mergeCell ref="H13:I13"/>
    <mergeCell ref="J13:K13"/>
    <mergeCell ref="A14:B14"/>
    <mergeCell ref="F14:G14"/>
    <mergeCell ref="H14:I14"/>
    <mergeCell ref="J14:K14"/>
    <mergeCell ref="A15:B15"/>
    <mergeCell ref="F15:G15"/>
    <mergeCell ref="H15:I15"/>
    <mergeCell ref="J15:K15"/>
    <mergeCell ref="A16:B16"/>
    <mergeCell ref="F16:G16"/>
    <mergeCell ref="H16:I16"/>
    <mergeCell ref="J16:K16"/>
    <mergeCell ref="A17:B17"/>
    <mergeCell ref="F17:G17"/>
    <mergeCell ref="H17:I17"/>
    <mergeCell ref="J17:K17"/>
    <mergeCell ref="A18:B18"/>
    <mergeCell ref="F18:G18"/>
    <mergeCell ref="H18:I18"/>
    <mergeCell ref="J18:K18"/>
    <mergeCell ref="A19:B19"/>
    <mergeCell ref="F19:G19"/>
    <mergeCell ref="H19:I19"/>
    <mergeCell ref="J19:K19"/>
    <mergeCell ref="A20:B20"/>
    <mergeCell ref="F20:G20"/>
    <mergeCell ref="H20:I20"/>
    <mergeCell ref="J20:K20"/>
    <mergeCell ref="A21:B21"/>
    <mergeCell ref="F21:G21"/>
    <mergeCell ref="H21:I21"/>
    <mergeCell ref="J21:K21"/>
    <mergeCell ref="A22:B22"/>
    <mergeCell ref="F22:G22"/>
    <mergeCell ref="H22:I22"/>
    <mergeCell ref="J22:K22"/>
    <mergeCell ref="A23:B23"/>
    <mergeCell ref="A24:B24"/>
    <mergeCell ref="A25:B25"/>
    <mergeCell ref="A26:B26"/>
    <mergeCell ref="F23:G23"/>
    <mergeCell ref="F26:G26"/>
    <mergeCell ref="J23:K23"/>
    <mergeCell ref="F24:G24"/>
    <mergeCell ref="H24:I24"/>
    <mergeCell ref="J24:K24"/>
    <mergeCell ref="F25:G25"/>
    <mergeCell ref="H25:I25"/>
    <mergeCell ref="J25:K25"/>
    <mergeCell ref="H23:I23"/>
    <mergeCell ref="J26:K26"/>
    <mergeCell ref="F27:G27"/>
    <mergeCell ref="H27:I27"/>
    <mergeCell ref="J27:K27"/>
    <mergeCell ref="A27:B27"/>
    <mergeCell ref="H26:I2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3BBB478B315C644BA9C2D76DB6D0754" ma:contentTypeVersion="2" ma:contentTypeDescription="Crear nuevo documento." ma:contentTypeScope="" ma:versionID="1937f997ffacd2f2e6f6b85a354245b3">
  <xsd:schema xmlns:xsd="http://www.w3.org/2001/XMLSchema" xmlns:xs="http://www.w3.org/2001/XMLSchema" xmlns:p="http://schemas.microsoft.com/office/2006/metadata/properties" xmlns:ns2="e02d4ed6-45a3-4927-91f6-a9ad537de5e7" targetNamespace="http://schemas.microsoft.com/office/2006/metadata/properties" ma:root="true" ma:fieldsID="231b2d12df6766308b14e8d48c26fdce" ns2:_="">
    <xsd:import namespace="e02d4ed6-45a3-4927-91f6-a9ad537de5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d4ed6-45a3-4927-91f6-a9ad537de5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F22854-7B3E-4FB4-9C8B-9059D89D7405}"/>
</file>

<file path=customXml/itemProps2.xml><?xml version="1.0" encoding="utf-8"?>
<ds:datastoreItem xmlns:ds="http://schemas.openxmlformats.org/officeDocument/2006/customXml" ds:itemID="{2869D7DB-FA95-483B-9C67-FB0C62BF236B}"/>
</file>

<file path=customXml/itemProps3.xml><?xml version="1.0" encoding="utf-8"?>
<ds:datastoreItem xmlns:ds="http://schemas.openxmlformats.org/officeDocument/2006/customXml" ds:itemID="{5FD3ACD3-52CB-4B49-9D23-64398CB292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Pertinencia</vt:lpstr>
      <vt:lpstr>Redacción</vt:lpstr>
      <vt:lpstr>Claridad Conceptual</vt:lpstr>
      <vt:lpstr>Escala de Valoración</vt:lpstr>
      <vt:lpstr>Resultados</vt:lpstr>
      <vt:lpstr>Lista Expertos</vt:lpstr>
      <vt:lpstr>Variables aplicadas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</dc:creator>
  <cp:lastModifiedBy>Imelda</cp:lastModifiedBy>
  <dcterms:created xsi:type="dcterms:W3CDTF">2019-01-20T02:02:28Z</dcterms:created>
  <dcterms:modified xsi:type="dcterms:W3CDTF">2020-08-23T23:43:51Z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0x01010043BBB478B315C644BA9C2D76DB6D0754</vt:lpwstr>
  </property>
</Properties>
</file>