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dwin Sanchez\Desktop\MBA EAN\TRABAJO DE GRADO\"/>
    </mc:Choice>
  </mc:AlternateContent>
  <bookViews>
    <workbookView xWindow="0" yWindow="0" windowWidth="15345" windowHeight="5835"/>
  </bookViews>
  <sheets>
    <sheet name="Formato Encuesta" sheetId="1" r:id="rId1"/>
    <sheet name="Tabulación Resultados" sheetId="2" r:id="rId2"/>
    <sheet name="Resultados" sheetId="4" r:id="rId3"/>
  </sheets>
  <definedNames>
    <definedName name="_xlnm._FilterDatabase" localSheetId="1" hidden="1">'Tabulación Resultados'!$A$1:$O$223</definedName>
  </definedNames>
  <calcPr calcId="162913" iterate="1" iterateCount="1000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8" i="4" l="1"/>
  <c r="D167" i="4"/>
  <c r="D166" i="4"/>
  <c r="D165" i="4"/>
  <c r="D161" i="4"/>
  <c r="B158" i="4"/>
  <c r="C166" i="4" s="1"/>
  <c r="D153" i="4"/>
  <c r="D152" i="4"/>
  <c r="D151" i="4"/>
  <c r="D150" i="4"/>
  <c r="D146" i="4"/>
  <c r="B143" i="4"/>
  <c r="C152" i="4" s="1"/>
  <c r="D138" i="4"/>
  <c r="D137" i="4"/>
  <c r="D136" i="4"/>
  <c r="D135" i="4"/>
  <c r="D134" i="4"/>
  <c r="D130" i="4"/>
  <c r="B128" i="4"/>
  <c r="C137" i="4" s="1"/>
  <c r="D123" i="4"/>
  <c r="D122" i="4"/>
  <c r="D121" i="4"/>
  <c r="D120" i="4"/>
  <c r="D119" i="4"/>
  <c r="D115" i="4"/>
  <c r="B113" i="4"/>
  <c r="C123" i="4" s="1"/>
  <c r="D108" i="4"/>
  <c r="D107" i="4"/>
  <c r="D106" i="4"/>
  <c r="D102" i="4"/>
  <c r="B100" i="4"/>
  <c r="C107" i="4" s="1"/>
  <c r="D95" i="4"/>
  <c r="D94" i="4"/>
  <c r="D93" i="4"/>
  <c r="D92" i="4"/>
  <c r="D91" i="4"/>
  <c r="D87" i="4"/>
  <c r="B85" i="4"/>
  <c r="C93" i="4" s="1"/>
  <c r="D80" i="4"/>
  <c r="D79" i="4"/>
  <c r="D78" i="4"/>
  <c r="D77" i="4"/>
  <c r="D76" i="4"/>
  <c r="D72" i="4"/>
  <c r="E79" i="4" s="1"/>
  <c r="B70" i="4"/>
  <c r="C79" i="4" s="1"/>
  <c r="D65" i="4"/>
  <c r="D64" i="4"/>
  <c r="D63" i="4"/>
  <c r="D62" i="4"/>
  <c r="D61" i="4"/>
  <c r="D57" i="4"/>
  <c r="B55" i="4"/>
  <c r="C65" i="4" s="1"/>
  <c r="D50" i="4"/>
  <c r="D49" i="4"/>
  <c r="D45" i="4"/>
  <c r="B43" i="4"/>
  <c r="C50" i="4" s="1"/>
  <c r="D38" i="4"/>
  <c r="D37" i="4"/>
  <c r="D36" i="4"/>
  <c r="D32" i="4"/>
  <c r="B30" i="4"/>
  <c r="C38" i="4" s="1"/>
  <c r="D25" i="4"/>
  <c r="D24" i="4"/>
  <c r="D23" i="4"/>
  <c r="D22" i="4"/>
  <c r="D21" i="4"/>
  <c r="D17" i="4"/>
  <c r="E24" i="4" s="1"/>
  <c r="B15" i="4"/>
  <c r="C22" i="4" s="1"/>
  <c r="B3" i="4"/>
  <c r="C9" i="4" s="1"/>
  <c r="D228" i="2"/>
  <c r="D229" i="2"/>
  <c r="D230" i="2"/>
  <c r="D231" i="2"/>
  <c r="D227" i="2"/>
  <c r="N228" i="2"/>
  <c r="N229" i="2"/>
  <c r="N230" i="2"/>
  <c r="N231" i="2"/>
  <c r="N227" i="2"/>
  <c r="M228" i="2"/>
  <c r="M229" i="2"/>
  <c r="M230" i="2"/>
  <c r="M231" i="2"/>
  <c r="M227" i="2"/>
  <c r="L228" i="2"/>
  <c r="L229" i="2"/>
  <c r="L230" i="2"/>
  <c r="L231" i="2"/>
  <c r="L227" i="2"/>
  <c r="J228" i="2"/>
  <c r="K228" i="2"/>
  <c r="J229" i="2"/>
  <c r="K229" i="2"/>
  <c r="J230" i="2"/>
  <c r="K230" i="2"/>
  <c r="J231" i="2"/>
  <c r="K231" i="2"/>
  <c r="K227" i="2"/>
  <c r="J227" i="2"/>
  <c r="I228" i="2"/>
  <c r="I229" i="2"/>
  <c r="I230" i="2"/>
  <c r="I231" i="2"/>
  <c r="I227" i="2"/>
  <c r="H228" i="2"/>
  <c r="H229" i="2"/>
  <c r="H230" i="2"/>
  <c r="H231" i="2"/>
  <c r="H227" i="2"/>
  <c r="G228" i="2"/>
  <c r="G229" i="2"/>
  <c r="G230" i="2"/>
  <c r="G231" i="2"/>
  <c r="G227" i="2"/>
  <c r="F228" i="2"/>
  <c r="F229" i="2"/>
  <c r="F230" i="2"/>
  <c r="F231" i="2"/>
  <c r="F227" i="2"/>
  <c r="E228" i="2"/>
  <c r="E229" i="2"/>
  <c r="E230" i="2"/>
  <c r="E231" i="2"/>
  <c r="E227" i="2"/>
  <c r="C228" i="2"/>
  <c r="D10" i="4" s="1"/>
  <c r="C229" i="2"/>
  <c r="C230" i="2"/>
  <c r="C231" i="2"/>
  <c r="C227" i="2"/>
  <c r="D9" i="4" s="1"/>
  <c r="E3" i="2"/>
  <c r="F3" i="2"/>
  <c r="G3" i="2"/>
  <c r="H3" i="2"/>
  <c r="I3" i="2"/>
  <c r="J3" i="2"/>
  <c r="K3" i="2"/>
  <c r="L3" i="2"/>
  <c r="M3" i="2"/>
  <c r="N3" i="2"/>
  <c r="D3" i="2"/>
  <c r="C3" i="2"/>
  <c r="C62" i="4" l="1"/>
  <c r="C153" i="4"/>
  <c r="C24" i="4"/>
  <c r="C91" i="4"/>
  <c r="E37" i="4"/>
  <c r="E78" i="4"/>
  <c r="E92" i="4"/>
  <c r="E106" i="4"/>
  <c r="C94" i="4"/>
  <c r="C120" i="4"/>
  <c r="C167" i="4"/>
  <c r="C108" i="4"/>
  <c r="C23" i="4"/>
  <c r="E63" i="4"/>
  <c r="E107" i="4"/>
  <c r="C36" i="4"/>
  <c r="C95" i="4"/>
  <c r="C150" i="4"/>
  <c r="C168" i="4"/>
  <c r="C134" i="4"/>
  <c r="C138" i="4"/>
  <c r="E91" i="4"/>
  <c r="C63" i="4"/>
  <c r="C77" i="4"/>
  <c r="C121" i="4"/>
  <c r="C135" i="4"/>
  <c r="C21" i="4"/>
  <c r="C25" i="4"/>
  <c r="E62" i="4"/>
  <c r="E80" i="4"/>
  <c r="E120" i="4"/>
  <c r="C37" i="4"/>
  <c r="C49" i="4"/>
  <c r="C64" i="4"/>
  <c r="C78" i="4"/>
  <c r="C92" i="4"/>
  <c r="C106" i="4"/>
  <c r="C122" i="4"/>
  <c r="C136" i="4"/>
  <c r="C151" i="4"/>
  <c r="C165" i="4"/>
  <c r="C76" i="4"/>
  <c r="C80" i="4"/>
  <c r="E150" i="4"/>
  <c r="E23" i="4"/>
  <c r="E123" i="4"/>
  <c r="E166" i="4"/>
  <c r="C61" i="4"/>
  <c r="C119" i="4"/>
  <c r="E167" i="4"/>
  <c r="E165" i="4"/>
  <c r="E152" i="4"/>
  <c r="E153" i="4"/>
  <c r="E151" i="4"/>
  <c r="E135" i="4"/>
  <c r="E136" i="4"/>
  <c r="E134" i="4"/>
  <c r="E138" i="4"/>
  <c r="E121" i="4"/>
  <c r="E119" i="4"/>
  <c r="E108" i="4"/>
  <c r="E93" i="4"/>
  <c r="E95" i="4"/>
  <c r="E76" i="4"/>
  <c r="E77" i="4"/>
  <c r="E61" i="4"/>
  <c r="E65" i="4"/>
  <c r="E49" i="4"/>
  <c r="E50" i="4"/>
  <c r="E36" i="4"/>
  <c r="E38" i="4"/>
  <c r="E168" i="4"/>
  <c r="E137" i="4"/>
  <c r="E122" i="4"/>
  <c r="E94" i="4"/>
  <c r="E64" i="4"/>
  <c r="E21" i="4"/>
  <c r="E22" i="4"/>
  <c r="E25" i="4"/>
  <c r="C10" i="4"/>
  <c r="D233" i="2"/>
  <c r="N233" i="2"/>
  <c r="M233" i="2"/>
  <c r="L233" i="2"/>
  <c r="K233" i="2"/>
  <c r="H233" i="2"/>
  <c r="J233" i="2"/>
  <c r="I233" i="2"/>
  <c r="G233" i="2"/>
  <c r="F233" i="2"/>
  <c r="C233" i="2"/>
  <c r="D5" i="4" s="1"/>
  <c r="E10" i="4" s="1"/>
  <c r="E233" i="2"/>
  <c r="E169" i="4" l="1"/>
  <c r="E154" i="4"/>
  <c r="E139" i="4"/>
  <c r="E124" i="4"/>
  <c r="E109" i="4"/>
  <c r="E96" i="4"/>
  <c r="E81" i="4"/>
  <c r="E66" i="4"/>
  <c r="E51" i="4"/>
  <c r="E39" i="4"/>
  <c r="E26" i="4"/>
  <c r="E9" i="4"/>
  <c r="E11" i="4" s="1"/>
</calcChain>
</file>

<file path=xl/sharedStrings.xml><?xml version="1.0" encoding="utf-8"?>
<sst xmlns="http://schemas.openxmlformats.org/spreadsheetml/2006/main" count="466" uniqueCount="72">
  <si>
    <t>Con el fin de reconocer las oportunidades de mercado para la producción y comercialización de Queso Campesino Artesanal, solicitamos de su colaboración con el diligenciamiento de la siguiente encuesta, marque con una X la respuesta de su elección.</t>
  </si>
  <si>
    <t xml:space="preserve">La información suministrada será tratada de forma confidencial y únicamente con fines académicos.  </t>
  </si>
  <si>
    <t>Indique por favor su genero</t>
  </si>
  <si>
    <t>a.</t>
  </si>
  <si>
    <t>b.</t>
  </si>
  <si>
    <t xml:space="preserve">Masculino </t>
  </si>
  <si>
    <t>Femenino</t>
  </si>
  <si>
    <t>Su edad se encuentra entre:</t>
  </si>
  <si>
    <t>25 a 35 años</t>
  </si>
  <si>
    <t>35 a 60 años</t>
  </si>
  <si>
    <t>Más de 60 años</t>
  </si>
  <si>
    <t>c.</t>
  </si>
  <si>
    <t>¿Consume usted Queso?</t>
  </si>
  <si>
    <t>Si</t>
  </si>
  <si>
    <t>No</t>
  </si>
  <si>
    <t>De los siguientes ¿Cuál es el motivo por el cual no consume Queso?</t>
  </si>
  <si>
    <t>No le gusta</t>
  </si>
  <si>
    <t>Es costoso</t>
  </si>
  <si>
    <t>No lo tolera (Salud)</t>
  </si>
  <si>
    <t>Es difícil de encontrar</t>
  </si>
  <si>
    <t>Otro</t>
  </si>
  <si>
    <t>¿Que lo motiva a consumir o comprar Queso?</t>
  </si>
  <si>
    <t>Conservar el físico y la salud</t>
  </si>
  <si>
    <t>Recomendación medica</t>
  </si>
  <si>
    <t>Costumbre</t>
  </si>
  <si>
    <t>Complemento de Alimentos</t>
  </si>
  <si>
    <t>Consumo alimentación familiar</t>
  </si>
  <si>
    <t>¿En qué lugar acostumbra a comprar el Queso?</t>
  </si>
  <si>
    <t>Almacenes de cadena</t>
  </si>
  <si>
    <t>Supermercados</t>
  </si>
  <si>
    <t>Cigarrerías</t>
  </si>
  <si>
    <t>Tiendas</t>
  </si>
  <si>
    <t>Plaza de mercado</t>
  </si>
  <si>
    <t>¿Qué cantidad de Queso consume en la semana?</t>
  </si>
  <si>
    <t>Más de Una Libra</t>
  </si>
  <si>
    <t>Media Libra</t>
  </si>
  <si>
    <t xml:space="preserve">Una Libra </t>
  </si>
  <si>
    <t>¿Qué tipo de Queso consume?</t>
  </si>
  <si>
    <t>Queso tipo pera</t>
  </si>
  <si>
    <t>Queso Campesino</t>
  </si>
  <si>
    <t>Queso doble crema</t>
  </si>
  <si>
    <t>Queso mozzarella</t>
  </si>
  <si>
    <t>Queso 7 cueros</t>
  </si>
  <si>
    <t>¿Qué marca consume?</t>
  </si>
  <si>
    <t>Natural – Artesanal</t>
  </si>
  <si>
    <t>Vecchio</t>
  </si>
  <si>
    <t>Alpina</t>
  </si>
  <si>
    <t>Colanta</t>
  </si>
  <si>
    <t>Otras marcas de cadena</t>
  </si>
  <si>
    <t>Precio</t>
  </si>
  <si>
    <t>Marca</t>
  </si>
  <si>
    <t>¿De las siguientes razones cuál cree que es la más importante para la toma de decisión en el momento de realizar su compra de Queso?</t>
  </si>
  <si>
    <t>Calidad</t>
  </si>
  <si>
    <t>Presentación</t>
  </si>
  <si>
    <t>¿Cuánto dinero promedio está dispuesto a pagar por una libra de Queso Campesino Artesanal?</t>
  </si>
  <si>
    <t>$8.000 - $10.000</t>
  </si>
  <si>
    <t>$5.000 - $7.000</t>
  </si>
  <si>
    <t>$10.000 - $12.000</t>
  </si>
  <si>
    <t>$12.000 - $14.000</t>
  </si>
  <si>
    <t>Pase a la siguiente pregunta No. 5</t>
  </si>
  <si>
    <t>Pase a la pregunta No. 6</t>
  </si>
  <si>
    <t>d.</t>
  </si>
  <si>
    <t>e.</t>
  </si>
  <si>
    <t>Pregunta</t>
  </si>
  <si>
    <t>Respuesta</t>
  </si>
  <si>
    <t>Encuestado</t>
  </si>
  <si>
    <t xml:space="preserve">¿Cuál es su Estrato Socioeconómico? </t>
  </si>
  <si>
    <t xml:space="preserve">Pregunta No. </t>
  </si>
  <si>
    <t>Respuestas:</t>
  </si>
  <si>
    <t>DESCRIPCIÓN</t>
  </si>
  <si>
    <t>VOTOS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</si>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</sst>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vertical="center"/>
    </xf>
    <xf numFmtId="0" fontId="2" fillId="2" borderId="1" xfId="0" applyFont="1" applyFill="1" applyBorder="1"/>
    <xf numFmtId="0" fontId="2" fillId="2" borderId="0" xfId="0" applyFont="1" applyFill="1" applyBorder="1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vertical="center"/>
    </xf>
    <xf numFmtId="0" fontId="2" fillId="4" borderId="0" xfId="0" applyFont="1" applyFill="1"/>
    <xf numFmtId="0" fontId="3" fillId="4" borderId="0" xfId="0" applyFont="1" applyFill="1" applyAlignment="1">
      <alignment horizontal="center" vertical="center"/>
    </xf>
    <xf numFmtId="0" fontId="3" fillId="4" borderId="0" xfId="0" applyFont="1" applyFill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164" fontId="2" fillId="2" borderId="10" xfId="1" applyNumberFormat="1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2" fillId="3" borderId="9" xfId="0" applyFont="1" applyFill="1" applyBorder="1" applyAlignment="1">
      <alignment horizontal="left" vertical="center" wrapText="1"/>
    </xf>
    <xf numFmtId="0" fontId="3" fillId="4" borderId="0" xfId="0" applyFont="1" applyFill="1" applyAlignment="1">
      <alignment horizontal="left" wrapText="1"/>
    </xf>
    <xf numFmtId="0" fontId="3" fillId="4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right"/>
    </xf>
    <xf numFmtId="0" fontId="2" fillId="5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400" b="0" i="0" u="none" strike="noStrike" baseline="0">
                <a:effectLst/>
              </a:rPr>
              <a:t>1. Indique por favor su genero</a:t>
            </a:r>
            <a:r>
              <a:rPr lang="es-CO" sz="1400" b="0" i="0" u="none" strike="noStrike" baseline="0"/>
              <a:t> 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76D-4DA4-8BF7-6126A0738F3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76D-4DA4-8BF7-6126A0738F3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Resultados!$C$9:$C$10</c:f>
              <c:strCache>
                <c:ptCount val="2"/>
                <c:pt idx="0">
                  <c:v>Masculino </c:v>
                </c:pt>
                <c:pt idx="1">
                  <c:v>Femenino</c:v>
                </c:pt>
              </c:strCache>
            </c:strRef>
          </c:cat>
          <c:val>
            <c:numRef>
              <c:f>Resultados!$E$9:$E$10</c:f>
              <c:numCache>
                <c:formatCode>0.0%</c:formatCode>
                <c:ptCount val="2"/>
                <c:pt idx="0">
                  <c:v>0.45454545454545453</c:v>
                </c:pt>
                <c:pt idx="1">
                  <c:v>0.54545454545454541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EE-4A06-AED3-1B2C4F827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10. </a:t>
            </a:r>
            <a:r>
              <a:rPr lang="es-CO" sz="1400" b="0" i="0" u="none" strike="noStrike" baseline="0">
                <a:effectLst/>
              </a:rPr>
              <a:t>¿Qué marca consume?</a:t>
            </a:r>
            <a:r>
              <a:rPr lang="es-CO" sz="1400" b="0" i="0" u="none" strike="noStrike" baseline="0"/>
              <a:t> 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D3D-43A4-A9C9-897C9B06EC7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D3D-43A4-A9C9-897C9B06EC7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DD3D-43A4-A9C9-897C9B06EC7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DD3D-43A4-A9C9-897C9B06EC7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DD3D-43A4-A9C9-897C9B06EC7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Resultados!$C$134:$C$138</c:f>
              <c:strCache>
                <c:ptCount val="5"/>
                <c:pt idx="0">
                  <c:v>Natural – Artesanal</c:v>
                </c:pt>
                <c:pt idx="1">
                  <c:v>Vecchio</c:v>
                </c:pt>
                <c:pt idx="2">
                  <c:v>Alpina</c:v>
                </c:pt>
                <c:pt idx="3">
                  <c:v>Colanta</c:v>
                </c:pt>
                <c:pt idx="4">
                  <c:v>Otras marcas de cadena</c:v>
                </c:pt>
              </c:strCache>
            </c:strRef>
          </c:cat>
          <c:val>
            <c:numRef>
              <c:f>Resultados!$E$134:$E$138</c:f>
              <c:numCache>
                <c:formatCode>0.0%</c:formatCode>
                <c:ptCount val="5"/>
                <c:pt idx="0">
                  <c:v>0.14634146341463414</c:v>
                </c:pt>
                <c:pt idx="1">
                  <c:v>0.17073170731707318</c:v>
                </c:pt>
                <c:pt idx="2">
                  <c:v>0.21951219512195122</c:v>
                </c:pt>
                <c:pt idx="3">
                  <c:v>0.12195121951219512</c:v>
                </c:pt>
                <c:pt idx="4">
                  <c:v>0.34146341463414637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8B-4DD4-809E-7AB59507EF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11. </a:t>
            </a:r>
            <a:r>
              <a:rPr lang="es-CO" sz="1400" b="0" i="0" u="none" strike="noStrike" baseline="0">
                <a:effectLst/>
              </a:rPr>
              <a:t>¿De las siguientes razones cuál cree que es la más importante para la toma de decisión en el momento de realizar su compra de Queso?</a:t>
            </a:r>
            <a:r>
              <a:rPr lang="es-CO" sz="1400" b="0" i="0" u="none" strike="noStrike" baseline="0"/>
              <a:t> 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BBF-4888-9D93-4568896339E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BBF-4888-9D93-4568896339E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BBF-4888-9D93-4568896339E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BBF-4888-9D93-4568896339E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Resultados!$C$150:$C$153</c:f>
              <c:strCache>
                <c:ptCount val="4"/>
                <c:pt idx="0">
                  <c:v>Precio</c:v>
                </c:pt>
                <c:pt idx="1">
                  <c:v>Marca</c:v>
                </c:pt>
                <c:pt idx="2">
                  <c:v>Calidad</c:v>
                </c:pt>
                <c:pt idx="3">
                  <c:v>Presentación</c:v>
                </c:pt>
              </c:strCache>
            </c:strRef>
          </c:cat>
          <c:val>
            <c:numRef>
              <c:f>Resultados!$E$150:$E$153</c:f>
              <c:numCache>
                <c:formatCode>0.0%</c:formatCode>
                <c:ptCount val="4"/>
                <c:pt idx="0">
                  <c:v>0.12195121951219512</c:v>
                </c:pt>
                <c:pt idx="1">
                  <c:v>2.4390243902439025E-2</c:v>
                </c:pt>
                <c:pt idx="2">
                  <c:v>0.80487804878048785</c:v>
                </c:pt>
                <c:pt idx="3">
                  <c:v>4.878048780487805E-2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CF-4DDD-B7E2-D1AC631A8D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12. </a:t>
            </a:r>
            <a:r>
              <a:rPr lang="es-CO" sz="1400" b="0" i="0" u="none" strike="noStrike" baseline="0">
                <a:effectLst/>
              </a:rPr>
              <a:t>¿Cuánto dinero promedio está dispuesto a pagar por una libra de Queso Campesino Artesanal?</a:t>
            </a:r>
            <a:r>
              <a:rPr lang="es-CO" sz="1400" b="0" i="0" u="none" strike="noStrike" baseline="0"/>
              <a:t> 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C8D-4E4B-8E0F-9B6CA1A3D24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C8D-4E4B-8E0F-9B6CA1A3D24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DC8D-4E4B-8E0F-9B6CA1A3D24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DC8D-4E4B-8E0F-9B6CA1A3D24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Resultados!$C$165:$C$168</c:f>
              <c:strCache>
                <c:ptCount val="4"/>
                <c:pt idx="0">
                  <c:v>$5.000 - $7.000</c:v>
                </c:pt>
                <c:pt idx="1">
                  <c:v>$8.000 - $10.000</c:v>
                </c:pt>
                <c:pt idx="2">
                  <c:v>$10.000 - $12.000</c:v>
                </c:pt>
                <c:pt idx="3">
                  <c:v>$12.000 - $14.000</c:v>
                </c:pt>
              </c:strCache>
            </c:strRef>
          </c:cat>
          <c:val>
            <c:numRef>
              <c:f>Resultados!$E$165:$E$168</c:f>
              <c:numCache>
                <c:formatCode>0.0%</c:formatCode>
                <c:ptCount val="4"/>
                <c:pt idx="0">
                  <c:v>0.1951219512195122</c:v>
                </c:pt>
                <c:pt idx="1">
                  <c:v>0.6097560975609756</c:v>
                </c:pt>
                <c:pt idx="2">
                  <c:v>0.14634146341463414</c:v>
                </c:pt>
                <c:pt idx="3">
                  <c:v>4.878048780487805E-2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68-45F9-80BD-F4C897DBA0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400" b="0" i="0" u="none" strike="noStrike" baseline="0">
                <a:effectLst/>
              </a:rPr>
              <a:t>2. ¿Cuál es su Estrato Socioeconómico? </a:t>
            </a:r>
            <a:r>
              <a:rPr lang="es-CO" sz="1400" b="0" i="0" u="none" strike="noStrike" baseline="0"/>
              <a:t> 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A5A-42BC-A65E-C7A58ECDAB1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A5A-42BC-A65E-C7A58ECDAB1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A5A-42BC-A65E-C7A58ECDAB1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A5A-42BC-A65E-C7A58ECDAB1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A5A-42BC-A65E-C7A58ECDAB1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Resultados!$E$21:$E$25</c:f>
              <c:numCache>
                <c:formatCode>0.0%</c:formatCode>
                <c:ptCount val="5"/>
                <c:pt idx="0">
                  <c:v>0</c:v>
                </c:pt>
                <c:pt idx="1">
                  <c:v>0.25</c:v>
                </c:pt>
                <c:pt idx="2">
                  <c:v>0.52272727272727271</c:v>
                </c:pt>
                <c:pt idx="3">
                  <c:v>0.18181818181818182</c:v>
                </c:pt>
                <c:pt idx="4">
                  <c:v>4.5454545454545456E-2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A3-46C5-BFC7-CB3C656058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extLst>
          <c:ext xmlns:c15="http://schemas.microsoft.com/office/drawing/2012/chart" uri="{02D57815-91ED-43cb-92C2-25804820EDAC}">
            <c15:filteredPieSeries>
              <c15:ser>
                <c:idx val="0"/>
                <c:order val="0"/>
                <c:dPt>
                  <c:idx val="0"/>
                  <c:bubble3D val="0"/>
                  <c:spPr>
                    <a:solidFill>
                      <a:schemeClr val="accent1"/>
                    </a:solidFill>
                    <a:ln w="25400">
                      <a:solidFill>
                        <a:schemeClr val="lt1"/>
                      </a:solidFill>
                    </a:ln>
                    <a:effectLst/>
                    <a:sp3d contourW="25400">
                      <a:contourClr>
                        <a:schemeClr val="lt1"/>
                      </a:contourClr>
                    </a:sp3d>
                  </c:spPr>
                  <c:extLst>
                    <c:ext xmlns:c16="http://schemas.microsoft.com/office/drawing/2014/chart" uri="{C3380CC4-5D6E-409C-BE32-E72D297353CC}">
                      <c16:uniqueId val="{0000000B-FA5A-42BC-A65E-C7A58ECDAB14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 w="25400">
                      <a:solidFill>
                        <a:schemeClr val="lt1"/>
                      </a:solidFill>
                    </a:ln>
                    <a:effectLst/>
                    <a:sp3d contourW="25400">
                      <a:contourClr>
                        <a:schemeClr val="lt1"/>
                      </a:contourClr>
                    </a:sp3d>
                  </c:spPr>
                  <c:extLst>
                    <c:ext xmlns:c16="http://schemas.microsoft.com/office/drawing/2014/chart" uri="{C3380CC4-5D6E-409C-BE32-E72D297353CC}">
                      <c16:uniqueId val="{0000000D-FA5A-42BC-A65E-C7A58ECDAB14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 w="25400">
                      <a:solidFill>
                        <a:schemeClr val="lt1"/>
                      </a:solidFill>
                    </a:ln>
                    <a:effectLst/>
                    <a:sp3d contourW="25400">
                      <a:contourClr>
                        <a:schemeClr val="lt1"/>
                      </a:contourClr>
                    </a:sp3d>
                  </c:spPr>
                  <c:extLst>
                    <c:ext xmlns:c16="http://schemas.microsoft.com/office/drawing/2014/chart" uri="{C3380CC4-5D6E-409C-BE32-E72D297353CC}">
                      <c16:uniqueId val="{0000000F-FA5A-42BC-A65E-C7A58ECDAB14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 w="25400">
                      <a:solidFill>
                        <a:schemeClr val="lt1"/>
                      </a:solidFill>
                    </a:ln>
                    <a:effectLst/>
                    <a:sp3d contourW="25400">
                      <a:contourClr>
                        <a:schemeClr val="lt1"/>
                      </a:contourClr>
                    </a:sp3d>
                  </c:spPr>
                  <c:extLst>
                    <c:ext xmlns:c16="http://schemas.microsoft.com/office/drawing/2014/chart" uri="{C3380CC4-5D6E-409C-BE32-E72D297353CC}">
                      <c16:uniqueId val="{00000011-FA5A-42BC-A65E-C7A58ECDAB14}"/>
                    </c:ext>
                  </c:extLst>
                </c:dPt>
                <c:dPt>
                  <c:idx val="4"/>
                  <c:bubble3D val="0"/>
                  <c:spPr>
                    <a:solidFill>
                      <a:schemeClr val="accent5"/>
                    </a:solidFill>
                    <a:ln w="25400">
                      <a:solidFill>
                        <a:schemeClr val="lt1"/>
                      </a:solidFill>
                    </a:ln>
                    <a:effectLst/>
                    <a:sp3d contourW="25400">
                      <a:contourClr>
                        <a:schemeClr val="lt1"/>
                      </a:contourClr>
                    </a:sp3d>
                  </c:spPr>
                  <c:extLst>
                    <c:ext xmlns:c16="http://schemas.microsoft.com/office/drawing/2014/chart" uri="{C3380CC4-5D6E-409C-BE32-E72D297353CC}">
                      <c16:uniqueId val="{00000013-FA5A-42BC-A65E-C7A58ECDAB14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CO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1"/>
                  <c:leaderLines>
                    <c:spPr>
                      <a:ln w="9525" cap="flat" cmpd="sng" algn="ctr">
                        <a:solidFill>
                          <a:schemeClr val="tx1">
                            <a:lumMod val="35000"/>
                            <a:lumOff val="65000"/>
                          </a:schemeClr>
                        </a:solidFill>
                        <a:round/>
                      </a:ln>
                      <a:effectLst/>
                    </c:spPr>
                  </c:leaderLines>
                  <c:extLst>
                    <c:ext uri="{CE6537A1-D6FC-4f65-9D91-7224C49458BB}"/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Resultados!$C$21:$C$25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4AA3-46C5-BFC7-CB3C65605840}"/>
                  </c:ext>
                </c:extLst>
              </c15:ser>
            </c15:filteredPieSeries>
          </c:ext>
        </c:extLst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400" b="0" i="0" u="none" strike="noStrike" baseline="0">
                <a:effectLst/>
              </a:rPr>
              <a:t>3. Su edad se encuentra entre:</a:t>
            </a:r>
            <a:r>
              <a:rPr lang="es-CO" sz="1400" b="0" i="0" u="none" strike="noStrike" baseline="0"/>
              <a:t> 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9FF-4351-BC11-E15A8AEB9C4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69FF-4351-BC11-E15A8AEB9C4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69FF-4351-BC11-E15A8AEB9C4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Resultados!$C$36:$C$38</c:f>
              <c:strCache>
                <c:ptCount val="3"/>
                <c:pt idx="0">
                  <c:v>25 a 35 años</c:v>
                </c:pt>
                <c:pt idx="1">
                  <c:v>35 a 60 años</c:v>
                </c:pt>
                <c:pt idx="2">
                  <c:v>Más de 60 años</c:v>
                </c:pt>
              </c:strCache>
            </c:strRef>
          </c:cat>
          <c:val>
            <c:numRef>
              <c:f>Resultados!$E$36:$E$38</c:f>
              <c:numCache>
                <c:formatCode>0.0%</c:formatCode>
                <c:ptCount val="3"/>
                <c:pt idx="0">
                  <c:v>0.20454545454545456</c:v>
                </c:pt>
                <c:pt idx="1">
                  <c:v>0.63636363636363635</c:v>
                </c:pt>
                <c:pt idx="2">
                  <c:v>0.15909090909090909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B0-4C6B-A6BC-6A9A617CC6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4. </a:t>
            </a:r>
            <a:r>
              <a:rPr lang="es-CO" sz="1400" b="0" i="0" u="none" strike="noStrike" baseline="0">
                <a:effectLst/>
              </a:rPr>
              <a:t>¿Consume usted Queso?</a:t>
            </a:r>
            <a:r>
              <a:rPr lang="es-CO" sz="1400" b="0" i="0" u="none" strike="noStrike" baseline="0"/>
              <a:t> 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163-4105-AF03-5947A813C56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B163-4105-AF03-5947A813C564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163-4105-AF03-5947A813C564}"/>
                </c:ext>
              </c:extLst>
            </c:dLbl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63-4105-AF03-5947A813C5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strRef>
              <c:f>Resultados!$C$49:$C$50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Resultados!$E$49:$E$50</c:f>
              <c:numCache>
                <c:formatCode>0.0%</c:formatCode>
                <c:ptCount val="2"/>
                <c:pt idx="0">
                  <c:v>0.93181818181818177</c:v>
                </c:pt>
                <c:pt idx="1">
                  <c:v>6.8181818181818177E-2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63-4105-AF03-5947A813C5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5. </a:t>
            </a:r>
            <a:r>
              <a:rPr lang="es-CO" sz="1400" b="0" i="0" u="none" strike="noStrike" baseline="0">
                <a:effectLst/>
              </a:rPr>
              <a:t>De los siguientes ¿Cuál es el motivo por el cual no consume Queso?</a:t>
            </a:r>
            <a:r>
              <a:rPr lang="es-CO" sz="1400" b="0" i="0" u="none" strike="noStrike" baseline="0"/>
              <a:t> 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5E82-4897-911E-FCB70312F80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B25-4599-97D6-0055ACFC38A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E82-4897-911E-FCB70312F80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B25-4599-97D6-0055ACFC38A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B25-4599-97D6-0055ACFC38AC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82-4897-911E-FCB70312F807}"/>
                </c:ext>
              </c:extLst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E82-4897-911E-FCB70312F8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strRef>
              <c:f>Resultados!$C$61:$C$65</c:f>
              <c:strCache>
                <c:ptCount val="5"/>
                <c:pt idx="0">
                  <c:v>No le gusta</c:v>
                </c:pt>
                <c:pt idx="1">
                  <c:v>Es costoso</c:v>
                </c:pt>
                <c:pt idx="2">
                  <c:v>No lo tolera (Salud)</c:v>
                </c:pt>
                <c:pt idx="3">
                  <c:v>Es difícil de encontrar</c:v>
                </c:pt>
                <c:pt idx="4">
                  <c:v>Otro</c:v>
                </c:pt>
              </c:strCache>
            </c:strRef>
          </c:cat>
          <c:val>
            <c:numRef>
              <c:f>Resultados!$E$61:$E$65</c:f>
              <c:numCache>
                <c:formatCode>0.0%</c:formatCode>
                <c:ptCount val="5"/>
                <c:pt idx="0">
                  <c:v>0.33333333333333331</c:v>
                </c:pt>
                <c:pt idx="1">
                  <c:v>0</c:v>
                </c:pt>
                <c:pt idx="2">
                  <c:v>0.66666666666666663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82-4897-911E-FCB70312F8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6. </a:t>
            </a:r>
            <a:r>
              <a:rPr lang="es-CO" sz="1400" b="0" i="0" u="none" strike="noStrike" baseline="0">
                <a:effectLst/>
              </a:rPr>
              <a:t>¿Que lo motiva a consumir o comprar Queso?</a:t>
            </a:r>
            <a:r>
              <a:rPr lang="es-CO" sz="1400" b="0" i="0" u="none" strike="noStrike" baseline="0"/>
              <a:t> 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782-49C9-8768-EBAFD6B0D0E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782-49C9-8768-EBAFD6B0D0E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782-49C9-8768-EBAFD6B0D0E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782-49C9-8768-EBAFD6B0D0E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782-49C9-8768-EBAFD6B0D0E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Resultados!$C$76:$C$80</c:f>
              <c:strCache>
                <c:ptCount val="5"/>
                <c:pt idx="0">
                  <c:v>Conservar el físico y la salud</c:v>
                </c:pt>
                <c:pt idx="1">
                  <c:v>Recomendación medica</c:v>
                </c:pt>
                <c:pt idx="2">
                  <c:v>Costumbre</c:v>
                </c:pt>
                <c:pt idx="3">
                  <c:v>Complemento de Alimentos</c:v>
                </c:pt>
                <c:pt idx="4">
                  <c:v>Consumo alimentación familiar</c:v>
                </c:pt>
              </c:strCache>
            </c:strRef>
          </c:cat>
          <c:val>
            <c:numRef>
              <c:f>Resultados!$E$76:$E$80</c:f>
              <c:numCache>
                <c:formatCode>0.0%</c:formatCode>
                <c:ptCount val="5"/>
                <c:pt idx="0">
                  <c:v>7.3170731707317069E-2</c:v>
                </c:pt>
                <c:pt idx="1">
                  <c:v>0</c:v>
                </c:pt>
                <c:pt idx="2">
                  <c:v>0.14634146341463414</c:v>
                </c:pt>
                <c:pt idx="3">
                  <c:v>4.878048780487805E-2</c:v>
                </c:pt>
                <c:pt idx="4">
                  <c:v>0.73170731707317072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82-4FFA-900F-455D3AC9DE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7. </a:t>
            </a:r>
            <a:r>
              <a:rPr lang="es-CO" sz="1400" b="0" i="0" u="none" strike="noStrike" baseline="0">
                <a:effectLst/>
              </a:rPr>
              <a:t>¿En qué lugar acostumbra a comprar el Queso?</a:t>
            </a:r>
            <a:r>
              <a:rPr lang="es-CO" sz="1400" b="0" i="0" u="none" strike="noStrike" baseline="0"/>
              <a:t> 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8D1-494E-889A-07F2BEB2C74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8D1-494E-889A-07F2BEB2C74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8D1-494E-889A-07F2BEB2C74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8D1-494E-889A-07F2BEB2C74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8D1-494E-889A-07F2BEB2C74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Resultados!$C$91:$C$95</c:f>
              <c:strCache>
                <c:ptCount val="5"/>
                <c:pt idx="0">
                  <c:v>Almacenes de cadena</c:v>
                </c:pt>
                <c:pt idx="1">
                  <c:v>Supermercados</c:v>
                </c:pt>
                <c:pt idx="2">
                  <c:v>Cigarrerías</c:v>
                </c:pt>
                <c:pt idx="3">
                  <c:v>Tiendas</c:v>
                </c:pt>
                <c:pt idx="4">
                  <c:v>Plaza de mercado</c:v>
                </c:pt>
              </c:strCache>
            </c:strRef>
          </c:cat>
          <c:val>
            <c:numRef>
              <c:f>Resultados!$E$91:$E$95</c:f>
              <c:numCache>
                <c:formatCode>0.0%</c:formatCode>
                <c:ptCount val="5"/>
                <c:pt idx="0">
                  <c:v>0.17073170731707318</c:v>
                </c:pt>
                <c:pt idx="1">
                  <c:v>0.1951219512195122</c:v>
                </c:pt>
                <c:pt idx="2">
                  <c:v>0.17073170731707318</c:v>
                </c:pt>
                <c:pt idx="3">
                  <c:v>0.31707317073170732</c:v>
                </c:pt>
                <c:pt idx="4">
                  <c:v>0.14634146341463414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D8-4870-BEFF-2ED87D3418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8. </a:t>
            </a:r>
            <a:r>
              <a:rPr lang="es-CO" sz="1400" b="0" i="0" u="none" strike="noStrike" baseline="0">
                <a:effectLst/>
              </a:rPr>
              <a:t>¿Qué cantidad de Queso consume en la semana?</a:t>
            </a:r>
            <a:r>
              <a:rPr lang="es-CO" sz="1400" b="0" i="0" u="none" strike="noStrike" baseline="0"/>
              <a:t> 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EC6-4FB6-846F-58D159A6B5D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EC6-4FB6-846F-58D159A6B5D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EC6-4FB6-846F-58D159A6B5D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Resultados!$C$106:$C$108</c:f>
              <c:strCache>
                <c:ptCount val="3"/>
                <c:pt idx="0">
                  <c:v>Media Libra</c:v>
                </c:pt>
                <c:pt idx="1">
                  <c:v>Una Libra </c:v>
                </c:pt>
                <c:pt idx="2">
                  <c:v>Más de Una Libra</c:v>
                </c:pt>
              </c:strCache>
            </c:strRef>
          </c:cat>
          <c:val>
            <c:numRef>
              <c:f>Resultados!$E$106:$E$108</c:f>
              <c:numCache>
                <c:formatCode>0.0%</c:formatCode>
                <c:ptCount val="3"/>
                <c:pt idx="0">
                  <c:v>0.17073170731707318</c:v>
                </c:pt>
                <c:pt idx="1">
                  <c:v>0.48780487804878048</c:v>
                </c:pt>
                <c:pt idx="2">
                  <c:v>0.34146341463414637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44-41D8-98E3-B77BACED66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9. </a:t>
            </a:r>
            <a:r>
              <a:rPr lang="es-CO" sz="1400" b="0" i="0" u="none" strike="noStrike" baseline="0">
                <a:effectLst/>
              </a:rPr>
              <a:t>¿Qué tipo de Queso consume?</a:t>
            </a:r>
            <a:r>
              <a:rPr lang="es-CO" sz="1400" b="0" i="0" u="none" strike="noStrike" baseline="0"/>
              <a:t> 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BE2-4E8E-B934-E3DE61D4931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BE2-4E8E-B934-E3DE61D4931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BE2-4E8E-B934-E3DE61D4931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BE2-4E8E-B934-E3DE61D4931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BE2-4E8E-B934-E3DE61D4931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Resultados!$C$119:$C$123</c:f>
              <c:strCache>
                <c:ptCount val="5"/>
                <c:pt idx="0">
                  <c:v>Queso tipo pera</c:v>
                </c:pt>
                <c:pt idx="1">
                  <c:v>Queso Campesino</c:v>
                </c:pt>
                <c:pt idx="2">
                  <c:v>Queso doble crema</c:v>
                </c:pt>
                <c:pt idx="3">
                  <c:v>Queso mozzarella</c:v>
                </c:pt>
                <c:pt idx="4">
                  <c:v>Queso 7 cueros</c:v>
                </c:pt>
              </c:strCache>
            </c:strRef>
          </c:cat>
          <c:val>
            <c:numRef>
              <c:f>Resultados!$E$119:$E$123</c:f>
              <c:numCache>
                <c:formatCode>0.0%</c:formatCode>
                <c:ptCount val="5"/>
                <c:pt idx="0">
                  <c:v>0.17073170731707318</c:v>
                </c:pt>
                <c:pt idx="1">
                  <c:v>0.43902439024390244</c:v>
                </c:pt>
                <c:pt idx="2">
                  <c:v>0.21951219512195122</c:v>
                </c:pt>
                <c:pt idx="3">
                  <c:v>9.7560975609756101E-2</c:v>
                </c:pt>
                <c:pt idx="4">
                  <c:v>7.3170731707317069E-2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95-4826-84E8-282134848C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657225</xdr:colOff>
      <xdr:row>0</xdr:row>
      <xdr:rowOff>57150</xdr:rowOff>
    </xdr:from>
    <xdr:to>
      <xdr:col>11</xdr:col>
      <xdr:colOff>657225</xdr:colOff>
      <xdr:row>11</xdr:row>
      <xdr:rowOff>123825</xdr:rowOff>
    </xdr:to>
    <xdr:graphicFrame macro="">
      <xdr:nvGraphicFramePr>
        <xdr:cNvPr id="7" name="Gráfico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676275</xdr:colOff>
      <xdr:row>12</xdr:row>
      <xdr:rowOff>95250</xdr:rowOff>
    </xdr:from>
    <xdr:to>
      <xdr:col>11</xdr:col>
      <xdr:colOff>676275</xdr:colOff>
      <xdr:row>26</xdr:row>
      <xdr:rowOff>161925</xdr:rowOff>
    </xdr:to>
    <xdr:graphicFrame macro="">
      <xdr:nvGraphicFramePr>
        <xdr:cNvPr id="9" name="Gráfico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685800</xdr:colOff>
      <xdr:row>27</xdr:row>
      <xdr:rowOff>123825</xdr:rowOff>
    </xdr:from>
    <xdr:to>
      <xdr:col>11</xdr:col>
      <xdr:colOff>685800</xdr:colOff>
      <xdr:row>39</xdr:row>
      <xdr:rowOff>104775</xdr:rowOff>
    </xdr:to>
    <xdr:graphicFrame macro="">
      <xdr:nvGraphicFramePr>
        <xdr:cNvPr id="10" name="Gráfico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685800</xdr:colOff>
      <xdr:row>40</xdr:row>
      <xdr:rowOff>95250</xdr:rowOff>
    </xdr:from>
    <xdr:to>
      <xdr:col>11</xdr:col>
      <xdr:colOff>685800</xdr:colOff>
      <xdr:row>51</xdr:row>
      <xdr:rowOff>66675</xdr:rowOff>
    </xdr:to>
    <xdr:graphicFrame macro="">
      <xdr:nvGraphicFramePr>
        <xdr:cNvPr id="11" name="Gráfico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676275</xdr:colOff>
      <xdr:row>52</xdr:row>
      <xdr:rowOff>66675</xdr:rowOff>
    </xdr:from>
    <xdr:to>
      <xdr:col>11</xdr:col>
      <xdr:colOff>676275</xdr:colOff>
      <xdr:row>66</xdr:row>
      <xdr:rowOff>47625</xdr:rowOff>
    </xdr:to>
    <xdr:graphicFrame macro="">
      <xdr:nvGraphicFramePr>
        <xdr:cNvPr id="12" name="Gráfico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695325</xdr:colOff>
      <xdr:row>67</xdr:row>
      <xdr:rowOff>9525</xdr:rowOff>
    </xdr:from>
    <xdr:to>
      <xdr:col>11</xdr:col>
      <xdr:colOff>695325</xdr:colOff>
      <xdr:row>81</xdr:row>
      <xdr:rowOff>76200</xdr:rowOff>
    </xdr:to>
    <xdr:graphicFrame macro="">
      <xdr:nvGraphicFramePr>
        <xdr:cNvPr id="13" name="Gráfico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714375</xdr:colOff>
      <xdr:row>82</xdr:row>
      <xdr:rowOff>47625</xdr:rowOff>
    </xdr:from>
    <xdr:to>
      <xdr:col>11</xdr:col>
      <xdr:colOff>714375</xdr:colOff>
      <xdr:row>96</xdr:row>
      <xdr:rowOff>114300</xdr:rowOff>
    </xdr:to>
    <xdr:graphicFrame macro="">
      <xdr:nvGraphicFramePr>
        <xdr:cNvPr id="14" name="Gráfico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</xdr:col>
      <xdr:colOff>723900</xdr:colOff>
      <xdr:row>96</xdr:row>
      <xdr:rowOff>180975</xdr:rowOff>
    </xdr:from>
    <xdr:to>
      <xdr:col>11</xdr:col>
      <xdr:colOff>723900</xdr:colOff>
      <xdr:row>109</xdr:row>
      <xdr:rowOff>66675</xdr:rowOff>
    </xdr:to>
    <xdr:graphicFrame macro="">
      <xdr:nvGraphicFramePr>
        <xdr:cNvPr id="15" name="Gráfico 1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</xdr:col>
      <xdr:colOff>733425</xdr:colOff>
      <xdr:row>109</xdr:row>
      <xdr:rowOff>180975</xdr:rowOff>
    </xdr:from>
    <xdr:to>
      <xdr:col>11</xdr:col>
      <xdr:colOff>733425</xdr:colOff>
      <xdr:row>124</xdr:row>
      <xdr:rowOff>57150</xdr:rowOff>
    </xdr:to>
    <xdr:graphicFrame macro="">
      <xdr:nvGraphicFramePr>
        <xdr:cNvPr id="16" name="Gráfico 1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</xdr:col>
      <xdr:colOff>742950</xdr:colOff>
      <xdr:row>125</xdr:row>
      <xdr:rowOff>19050</xdr:rowOff>
    </xdr:from>
    <xdr:to>
      <xdr:col>11</xdr:col>
      <xdr:colOff>742950</xdr:colOff>
      <xdr:row>139</xdr:row>
      <xdr:rowOff>85725</xdr:rowOff>
    </xdr:to>
    <xdr:graphicFrame macro="">
      <xdr:nvGraphicFramePr>
        <xdr:cNvPr id="17" name="Gráfico 1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</xdr:col>
      <xdr:colOff>752475</xdr:colOff>
      <xdr:row>140</xdr:row>
      <xdr:rowOff>85725</xdr:rowOff>
    </xdr:from>
    <xdr:to>
      <xdr:col>11</xdr:col>
      <xdr:colOff>752475</xdr:colOff>
      <xdr:row>154</xdr:row>
      <xdr:rowOff>57150</xdr:rowOff>
    </xdr:to>
    <xdr:graphicFrame macro="">
      <xdr:nvGraphicFramePr>
        <xdr:cNvPr id="18" name="Gráfico 1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</xdr:col>
      <xdr:colOff>0</xdr:colOff>
      <xdr:row>155</xdr:row>
      <xdr:rowOff>85725</xdr:rowOff>
    </xdr:from>
    <xdr:to>
      <xdr:col>12</xdr:col>
      <xdr:colOff>0</xdr:colOff>
      <xdr:row>169</xdr:row>
      <xdr:rowOff>152400</xdr:rowOff>
    </xdr:to>
    <xdr:graphicFrame macro="">
      <xdr:nvGraphicFramePr>
        <xdr:cNvPr id="19" name="Gráfico 1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5"/>
  <sheetViews>
    <sheetView tabSelected="1" workbookViewId="0">
      <selection activeCell="K8" sqref="K8"/>
    </sheetView>
  </sheetViews>
  <sheetFormatPr baseColWidth="10" defaultRowHeight="15" x14ac:dyDescent="0.2"/>
  <cols>
    <col min="1" max="1" width="3.5703125" style="5" customWidth="1"/>
    <col min="2" max="7" width="11.42578125" style="1"/>
    <col min="8" max="8" width="11.42578125" style="1" customWidth="1"/>
    <col min="9" max="16384" width="11.42578125" style="1"/>
  </cols>
  <sheetData>
    <row r="1" spans="1:9" ht="15.75" thickBot="1" x14ac:dyDescent="0.25"/>
    <row r="2" spans="1:9" ht="15" customHeight="1" x14ac:dyDescent="0.2">
      <c r="A2" s="23" t="s">
        <v>0</v>
      </c>
      <c r="B2" s="24"/>
      <c r="C2" s="24"/>
      <c r="D2" s="24"/>
      <c r="E2" s="24"/>
      <c r="F2" s="24"/>
      <c r="G2" s="24"/>
      <c r="H2" s="24"/>
      <c r="I2" s="25"/>
    </row>
    <row r="3" spans="1:9" ht="15.75" customHeight="1" x14ac:dyDescent="0.2">
      <c r="A3" s="26"/>
      <c r="B3" s="27"/>
      <c r="C3" s="27"/>
      <c r="D3" s="27"/>
      <c r="E3" s="27"/>
      <c r="F3" s="27"/>
      <c r="G3" s="27"/>
      <c r="H3" s="27"/>
      <c r="I3" s="28"/>
    </row>
    <row r="4" spans="1:9" ht="15.75" customHeight="1" thickBot="1" x14ac:dyDescent="0.25">
      <c r="A4" s="29"/>
      <c r="B4" s="30"/>
      <c r="C4" s="30"/>
      <c r="D4" s="30"/>
      <c r="E4" s="30"/>
      <c r="F4" s="30"/>
      <c r="G4" s="30"/>
      <c r="H4" s="30"/>
      <c r="I4" s="31"/>
    </row>
    <row r="6" spans="1:9" ht="15" customHeight="1" x14ac:dyDescent="0.2">
      <c r="A6" s="26" t="s">
        <v>1</v>
      </c>
      <c r="B6" s="27"/>
      <c r="C6" s="27"/>
      <c r="D6" s="27"/>
      <c r="E6" s="27"/>
      <c r="F6" s="27"/>
      <c r="G6" s="27"/>
      <c r="H6" s="27"/>
      <c r="I6" s="27"/>
    </row>
    <row r="7" spans="1:9" ht="15.75" customHeight="1" x14ac:dyDescent="0.2">
      <c r="A7" s="26"/>
      <c r="B7" s="27"/>
      <c r="C7" s="27"/>
      <c r="D7" s="27"/>
      <c r="E7" s="27"/>
      <c r="F7" s="27"/>
      <c r="G7" s="27"/>
      <c r="H7" s="27"/>
      <c r="I7" s="27"/>
    </row>
    <row r="9" spans="1:9" ht="15.75" x14ac:dyDescent="0.25">
      <c r="A9" s="9">
        <v>1</v>
      </c>
      <c r="B9" s="10" t="s">
        <v>2</v>
      </c>
      <c r="C9" s="10"/>
      <c r="D9" s="10"/>
      <c r="E9" s="10"/>
      <c r="F9" s="10"/>
      <c r="G9" s="10"/>
      <c r="H9" s="10"/>
      <c r="I9" s="8"/>
    </row>
    <row r="11" spans="1:9" x14ac:dyDescent="0.2">
      <c r="A11" s="5" t="s">
        <v>3</v>
      </c>
      <c r="B11" s="2" t="s">
        <v>5</v>
      </c>
      <c r="D11" s="3"/>
    </row>
    <row r="12" spans="1:9" x14ac:dyDescent="0.2">
      <c r="A12" s="5" t="s">
        <v>4</v>
      </c>
      <c r="B12" s="2" t="s">
        <v>6</v>
      </c>
      <c r="D12" s="3"/>
    </row>
    <row r="13" spans="1:9" x14ac:dyDescent="0.2">
      <c r="B13" s="2"/>
      <c r="D13" s="4"/>
    </row>
    <row r="14" spans="1:9" ht="15.75" x14ac:dyDescent="0.25">
      <c r="A14" s="9">
        <v>2</v>
      </c>
      <c r="B14" s="10" t="s">
        <v>66</v>
      </c>
      <c r="C14" s="10"/>
      <c r="D14" s="10"/>
      <c r="E14" s="10"/>
      <c r="F14" s="10"/>
      <c r="G14" s="10"/>
      <c r="H14" s="10"/>
      <c r="I14" s="8"/>
    </row>
    <row r="15" spans="1:9" x14ac:dyDescent="0.2">
      <c r="B15" s="2"/>
      <c r="D15" s="4"/>
    </row>
    <row r="16" spans="1:9" x14ac:dyDescent="0.2">
      <c r="A16" s="5" t="s">
        <v>3</v>
      </c>
      <c r="B16" s="1">
        <v>1</v>
      </c>
      <c r="D16" s="3"/>
    </row>
    <row r="17" spans="1:9" x14ac:dyDescent="0.2">
      <c r="A17" s="5" t="s">
        <v>4</v>
      </c>
      <c r="B17" s="1">
        <v>2</v>
      </c>
      <c r="D17" s="3"/>
    </row>
    <row r="18" spans="1:9" x14ac:dyDescent="0.2">
      <c r="A18" s="5" t="s">
        <v>11</v>
      </c>
      <c r="B18" s="1">
        <v>3</v>
      </c>
      <c r="D18" s="3"/>
    </row>
    <row r="19" spans="1:9" x14ac:dyDescent="0.2">
      <c r="A19" s="5" t="s">
        <v>61</v>
      </c>
      <c r="B19" s="1">
        <v>4</v>
      </c>
      <c r="D19" s="3"/>
    </row>
    <row r="20" spans="1:9" x14ac:dyDescent="0.2">
      <c r="A20" s="5" t="s">
        <v>62</v>
      </c>
      <c r="B20" s="1">
        <v>5</v>
      </c>
      <c r="D20" s="3"/>
    </row>
    <row r="21" spans="1:9" x14ac:dyDescent="0.2">
      <c r="B21" s="2"/>
      <c r="D21" s="4"/>
    </row>
    <row r="22" spans="1:9" ht="15.75" x14ac:dyDescent="0.25">
      <c r="A22" s="9">
        <v>3</v>
      </c>
      <c r="B22" s="10" t="s">
        <v>7</v>
      </c>
      <c r="C22" s="10"/>
      <c r="D22" s="10"/>
      <c r="E22" s="10"/>
      <c r="F22" s="10"/>
      <c r="G22" s="10"/>
      <c r="H22" s="10"/>
      <c r="I22" s="8"/>
    </row>
    <row r="24" spans="1:9" x14ac:dyDescent="0.2">
      <c r="A24" s="5" t="s">
        <v>3</v>
      </c>
      <c r="B24" s="2" t="s">
        <v>8</v>
      </c>
      <c r="D24" s="3"/>
    </row>
    <row r="25" spans="1:9" x14ac:dyDescent="0.2">
      <c r="A25" s="5" t="s">
        <v>4</v>
      </c>
      <c r="B25" s="2" t="s">
        <v>9</v>
      </c>
      <c r="D25" s="3"/>
    </row>
    <row r="26" spans="1:9" x14ac:dyDescent="0.2">
      <c r="A26" s="5" t="s">
        <v>11</v>
      </c>
      <c r="B26" s="2" t="s">
        <v>10</v>
      </c>
      <c r="D26" s="3"/>
    </row>
    <row r="28" spans="1:9" ht="15.75" x14ac:dyDescent="0.25">
      <c r="A28" s="9">
        <v>4</v>
      </c>
      <c r="B28" s="10" t="s">
        <v>12</v>
      </c>
      <c r="C28" s="10"/>
      <c r="D28" s="10"/>
      <c r="E28" s="10"/>
      <c r="F28" s="10"/>
      <c r="G28" s="10"/>
      <c r="H28" s="10"/>
      <c r="I28" s="8"/>
    </row>
    <row r="30" spans="1:9" x14ac:dyDescent="0.2">
      <c r="A30" s="5" t="s">
        <v>3</v>
      </c>
      <c r="B30" s="1" t="s">
        <v>13</v>
      </c>
      <c r="D30" s="3"/>
      <c r="E30" s="6" t="s">
        <v>60</v>
      </c>
    </row>
    <row r="31" spans="1:9" x14ac:dyDescent="0.2">
      <c r="A31" s="5" t="s">
        <v>4</v>
      </c>
      <c r="B31" s="1" t="s">
        <v>14</v>
      </c>
      <c r="D31" s="3"/>
      <c r="E31" s="7" t="s">
        <v>59</v>
      </c>
    </row>
    <row r="33" spans="1:9" ht="15.75" x14ac:dyDescent="0.25">
      <c r="A33" s="9">
        <v>5</v>
      </c>
      <c r="B33" s="10" t="s">
        <v>15</v>
      </c>
      <c r="C33" s="10"/>
      <c r="D33" s="10"/>
      <c r="E33" s="10"/>
      <c r="F33" s="10"/>
      <c r="G33" s="10"/>
      <c r="H33" s="10"/>
      <c r="I33" s="8"/>
    </row>
    <row r="35" spans="1:9" x14ac:dyDescent="0.2">
      <c r="A35" s="5" t="s">
        <v>3</v>
      </c>
      <c r="B35" s="1" t="s">
        <v>16</v>
      </c>
      <c r="D35" s="3"/>
    </row>
    <row r="36" spans="1:9" x14ac:dyDescent="0.2">
      <c r="A36" s="5" t="s">
        <v>4</v>
      </c>
      <c r="B36" s="1" t="s">
        <v>17</v>
      </c>
      <c r="D36" s="3"/>
    </row>
    <row r="37" spans="1:9" x14ac:dyDescent="0.2">
      <c r="A37" s="5" t="s">
        <v>11</v>
      </c>
      <c r="B37" s="1" t="s">
        <v>18</v>
      </c>
      <c r="D37" s="3"/>
    </row>
    <row r="38" spans="1:9" x14ac:dyDescent="0.2">
      <c r="A38" s="5" t="s">
        <v>61</v>
      </c>
      <c r="B38" s="1" t="s">
        <v>19</v>
      </c>
      <c r="D38" s="3"/>
    </row>
    <row r="39" spans="1:9" x14ac:dyDescent="0.2">
      <c r="A39" s="5" t="s">
        <v>62</v>
      </c>
      <c r="B39" s="1" t="s">
        <v>20</v>
      </c>
      <c r="D39" s="3"/>
    </row>
    <row r="41" spans="1:9" ht="15.75" x14ac:dyDescent="0.25">
      <c r="A41" s="9">
        <v>6</v>
      </c>
      <c r="B41" s="10" t="s">
        <v>21</v>
      </c>
      <c r="C41" s="10"/>
      <c r="D41" s="10"/>
      <c r="E41" s="10"/>
      <c r="F41" s="10"/>
      <c r="G41" s="10"/>
      <c r="H41" s="10"/>
      <c r="I41" s="8"/>
    </row>
    <row r="43" spans="1:9" x14ac:dyDescent="0.2">
      <c r="A43" s="5" t="s">
        <v>3</v>
      </c>
      <c r="B43" s="1" t="s">
        <v>22</v>
      </c>
      <c r="E43" s="3"/>
    </row>
    <row r="44" spans="1:9" x14ac:dyDescent="0.2">
      <c r="A44" s="5" t="s">
        <v>4</v>
      </c>
      <c r="B44" s="1" t="s">
        <v>23</v>
      </c>
      <c r="E44" s="3"/>
    </row>
    <row r="45" spans="1:9" x14ac:dyDescent="0.2">
      <c r="A45" s="5" t="s">
        <v>11</v>
      </c>
      <c r="B45" s="1" t="s">
        <v>24</v>
      </c>
      <c r="E45" s="3"/>
    </row>
    <row r="46" spans="1:9" x14ac:dyDescent="0.2">
      <c r="A46" s="5" t="s">
        <v>61</v>
      </c>
      <c r="B46" s="1" t="s">
        <v>25</v>
      </c>
      <c r="E46" s="3"/>
    </row>
    <row r="47" spans="1:9" x14ac:dyDescent="0.2">
      <c r="A47" s="5" t="s">
        <v>62</v>
      </c>
      <c r="B47" s="1" t="s">
        <v>26</v>
      </c>
      <c r="E47" s="3"/>
    </row>
    <row r="48" spans="1:9" x14ac:dyDescent="0.2">
      <c r="E48" s="4"/>
    </row>
    <row r="49" spans="1:9" x14ac:dyDescent="0.2">
      <c r="E49" s="4"/>
    </row>
    <row r="51" spans="1:9" ht="15.75" x14ac:dyDescent="0.25">
      <c r="A51" s="9">
        <v>7</v>
      </c>
      <c r="B51" s="10" t="s">
        <v>27</v>
      </c>
      <c r="C51" s="10"/>
      <c r="D51" s="10"/>
      <c r="E51" s="10"/>
      <c r="F51" s="10"/>
      <c r="G51" s="10"/>
      <c r="H51" s="10"/>
      <c r="I51" s="8"/>
    </row>
    <row r="53" spans="1:9" x14ac:dyDescent="0.2">
      <c r="A53" s="5" t="s">
        <v>3</v>
      </c>
      <c r="B53" s="1" t="s">
        <v>28</v>
      </c>
      <c r="E53" s="3"/>
    </row>
    <row r="54" spans="1:9" x14ac:dyDescent="0.2">
      <c r="A54" s="5" t="s">
        <v>4</v>
      </c>
      <c r="B54" s="2" t="s">
        <v>29</v>
      </c>
      <c r="E54" s="3"/>
    </row>
    <row r="55" spans="1:9" x14ac:dyDescent="0.2">
      <c r="A55" s="5" t="s">
        <v>11</v>
      </c>
      <c r="B55" s="2" t="s">
        <v>30</v>
      </c>
      <c r="E55" s="3"/>
    </row>
    <row r="56" spans="1:9" x14ac:dyDescent="0.2">
      <c r="A56" s="5" t="s">
        <v>61</v>
      </c>
      <c r="B56" s="1" t="s">
        <v>31</v>
      </c>
      <c r="E56" s="3"/>
    </row>
    <row r="57" spans="1:9" x14ac:dyDescent="0.2">
      <c r="A57" s="5" t="s">
        <v>62</v>
      </c>
      <c r="B57" s="1" t="s">
        <v>32</v>
      </c>
      <c r="E57" s="3"/>
    </row>
    <row r="59" spans="1:9" ht="15.75" x14ac:dyDescent="0.25">
      <c r="A59" s="9">
        <v>8</v>
      </c>
      <c r="B59" s="10" t="s">
        <v>33</v>
      </c>
      <c r="C59" s="10"/>
      <c r="D59" s="10"/>
      <c r="E59" s="10"/>
      <c r="F59" s="10"/>
      <c r="G59" s="10"/>
      <c r="H59" s="10"/>
      <c r="I59" s="8"/>
    </row>
    <row r="61" spans="1:9" x14ac:dyDescent="0.2">
      <c r="A61" s="5" t="s">
        <v>3</v>
      </c>
      <c r="B61" s="1" t="s">
        <v>35</v>
      </c>
      <c r="E61" s="3"/>
    </row>
    <row r="62" spans="1:9" x14ac:dyDescent="0.2">
      <c r="A62" s="5" t="s">
        <v>4</v>
      </c>
      <c r="B62" s="1" t="s">
        <v>36</v>
      </c>
      <c r="E62" s="3"/>
    </row>
    <row r="63" spans="1:9" x14ac:dyDescent="0.2">
      <c r="A63" s="5" t="s">
        <v>11</v>
      </c>
      <c r="B63" s="1" t="s">
        <v>34</v>
      </c>
      <c r="E63" s="3"/>
    </row>
    <row r="65" spans="1:9" ht="15.75" x14ac:dyDescent="0.25">
      <c r="A65" s="9">
        <v>9</v>
      </c>
      <c r="B65" s="10" t="s">
        <v>37</v>
      </c>
      <c r="C65" s="10"/>
      <c r="D65" s="10"/>
      <c r="E65" s="10"/>
      <c r="F65" s="10"/>
      <c r="G65" s="10"/>
      <c r="H65" s="10"/>
      <c r="I65" s="8"/>
    </row>
    <row r="67" spans="1:9" x14ac:dyDescent="0.2">
      <c r="A67" s="5" t="s">
        <v>3</v>
      </c>
      <c r="B67" s="2" t="s">
        <v>38</v>
      </c>
      <c r="E67" s="3"/>
    </row>
    <row r="68" spans="1:9" x14ac:dyDescent="0.2">
      <c r="A68" s="5" t="s">
        <v>4</v>
      </c>
      <c r="B68" s="1" t="s">
        <v>39</v>
      </c>
      <c r="E68" s="3"/>
    </row>
    <row r="69" spans="1:9" x14ac:dyDescent="0.2">
      <c r="A69" s="5" t="s">
        <v>11</v>
      </c>
      <c r="B69" s="1" t="s">
        <v>40</v>
      </c>
      <c r="E69" s="3"/>
    </row>
    <row r="70" spans="1:9" x14ac:dyDescent="0.2">
      <c r="A70" s="5" t="s">
        <v>61</v>
      </c>
      <c r="B70" s="1" t="s">
        <v>41</v>
      </c>
      <c r="E70" s="3"/>
    </row>
    <row r="71" spans="1:9" x14ac:dyDescent="0.2">
      <c r="A71" s="5" t="s">
        <v>62</v>
      </c>
      <c r="B71" s="1" t="s">
        <v>42</v>
      </c>
      <c r="E71" s="3"/>
    </row>
    <row r="73" spans="1:9" ht="15.75" x14ac:dyDescent="0.25">
      <c r="A73" s="9">
        <v>10</v>
      </c>
      <c r="B73" s="10" t="s">
        <v>43</v>
      </c>
      <c r="C73" s="10"/>
      <c r="D73" s="10"/>
      <c r="E73" s="10"/>
      <c r="F73" s="10"/>
      <c r="G73" s="10"/>
      <c r="H73" s="10"/>
      <c r="I73" s="8"/>
    </row>
    <row r="75" spans="1:9" x14ac:dyDescent="0.2">
      <c r="A75" s="5" t="s">
        <v>3</v>
      </c>
      <c r="B75" s="1" t="s">
        <v>44</v>
      </c>
      <c r="E75" s="3"/>
    </row>
    <row r="76" spans="1:9" x14ac:dyDescent="0.2">
      <c r="A76" s="5" t="s">
        <v>4</v>
      </c>
      <c r="B76" s="1" t="s">
        <v>45</v>
      </c>
      <c r="E76" s="3"/>
    </row>
    <row r="77" spans="1:9" x14ac:dyDescent="0.2">
      <c r="A77" s="5" t="s">
        <v>11</v>
      </c>
      <c r="B77" s="1" t="s">
        <v>46</v>
      </c>
      <c r="E77" s="3"/>
    </row>
    <row r="78" spans="1:9" x14ac:dyDescent="0.2">
      <c r="A78" s="5" t="s">
        <v>61</v>
      </c>
      <c r="B78" s="1" t="s">
        <v>47</v>
      </c>
      <c r="E78" s="3"/>
    </row>
    <row r="79" spans="1:9" x14ac:dyDescent="0.2">
      <c r="A79" s="5" t="s">
        <v>62</v>
      </c>
      <c r="B79" s="1" t="s">
        <v>48</v>
      </c>
      <c r="E79" s="3"/>
    </row>
    <row r="81" spans="1:9" ht="15.75" customHeight="1" x14ac:dyDescent="0.2">
      <c r="A81" s="33">
        <v>11</v>
      </c>
      <c r="B81" s="32" t="s">
        <v>51</v>
      </c>
      <c r="C81" s="32"/>
      <c r="D81" s="32"/>
      <c r="E81" s="32"/>
      <c r="F81" s="32"/>
      <c r="G81" s="32"/>
      <c r="H81" s="32"/>
      <c r="I81" s="32"/>
    </row>
    <row r="82" spans="1:9" ht="15.75" customHeight="1" x14ac:dyDescent="0.2">
      <c r="A82" s="33"/>
      <c r="B82" s="32"/>
      <c r="C82" s="32"/>
      <c r="D82" s="32"/>
      <c r="E82" s="32"/>
      <c r="F82" s="32"/>
      <c r="G82" s="32"/>
      <c r="H82" s="32"/>
      <c r="I82" s="32"/>
    </row>
    <row r="84" spans="1:9" x14ac:dyDescent="0.2">
      <c r="A84" s="5" t="s">
        <v>3</v>
      </c>
      <c r="B84" s="1" t="s">
        <v>49</v>
      </c>
      <c r="E84" s="3"/>
    </row>
    <row r="85" spans="1:9" x14ac:dyDescent="0.2">
      <c r="A85" s="5" t="s">
        <v>4</v>
      </c>
      <c r="B85" s="1" t="s">
        <v>50</v>
      </c>
      <c r="E85" s="3"/>
    </row>
    <row r="86" spans="1:9" x14ac:dyDescent="0.2">
      <c r="A86" s="5" t="s">
        <v>11</v>
      </c>
      <c r="B86" s="2" t="s">
        <v>52</v>
      </c>
      <c r="E86" s="3"/>
    </row>
    <row r="87" spans="1:9" x14ac:dyDescent="0.2">
      <c r="A87" s="5" t="s">
        <v>61</v>
      </c>
      <c r="B87" s="2" t="s">
        <v>53</v>
      </c>
      <c r="E87" s="3"/>
    </row>
    <row r="89" spans="1:9" ht="15.75" customHeight="1" x14ac:dyDescent="0.2">
      <c r="A89" s="22">
        <v>12</v>
      </c>
      <c r="B89" s="32" t="s">
        <v>54</v>
      </c>
      <c r="C89" s="32"/>
      <c r="D89" s="32"/>
      <c r="E89" s="32"/>
      <c r="F89" s="32"/>
      <c r="G89" s="32"/>
      <c r="H89" s="32"/>
      <c r="I89" s="32"/>
    </row>
    <row r="90" spans="1:9" ht="15.75" customHeight="1" x14ac:dyDescent="0.2">
      <c r="A90" s="22"/>
      <c r="B90" s="32"/>
      <c r="C90" s="32"/>
      <c r="D90" s="32"/>
      <c r="E90" s="32"/>
      <c r="F90" s="32"/>
      <c r="G90" s="32"/>
      <c r="H90" s="32"/>
      <c r="I90" s="32"/>
    </row>
    <row r="92" spans="1:9" x14ac:dyDescent="0.2">
      <c r="A92" s="5" t="s">
        <v>3</v>
      </c>
      <c r="B92" s="1" t="s">
        <v>56</v>
      </c>
      <c r="E92" s="3"/>
    </row>
    <row r="93" spans="1:9" x14ac:dyDescent="0.2">
      <c r="A93" s="5" t="s">
        <v>4</v>
      </c>
      <c r="B93" s="1" t="s">
        <v>55</v>
      </c>
      <c r="E93" s="3"/>
    </row>
    <row r="94" spans="1:9" x14ac:dyDescent="0.2">
      <c r="A94" s="5" t="s">
        <v>11</v>
      </c>
      <c r="B94" s="1" t="s">
        <v>57</v>
      </c>
      <c r="E94" s="3"/>
    </row>
    <row r="95" spans="1:9" x14ac:dyDescent="0.2">
      <c r="A95" s="5" t="s">
        <v>61</v>
      </c>
      <c r="B95" s="1" t="s">
        <v>58</v>
      </c>
      <c r="E95" s="3"/>
    </row>
  </sheetData>
  <mergeCells count="6">
    <mergeCell ref="A89:A90"/>
    <mergeCell ref="A2:I4"/>
    <mergeCell ref="A6:I7"/>
    <mergeCell ref="B81:I82"/>
    <mergeCell ref="B89:I90"/>
    <mergeCell ref="A81:A82"/>
  </mergeCells>
  <pageMargins left="0.39370078740157483" right="0.39370078740157483" top="0.39370078740157483" bottom="0.39370078740157483" header="0" footer="0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3"/>
  <sheetViews>
    <sheetView workbookViewId="0">
      <selection activeCell="C1" sqref="C1"/>
    </sheetView>
  </sheetViews>
  <sheetFormatPr baseColWidth="10" defaultRowHeight="15" x14ac:dyDescent="0.25"/>
  <cols>
    <col min="3" max="14" width="25.7109375" customWidth="1"/>
  </cols>
  <sheetData>
    <row r="1" spans="1:14" x14ac:dyDescent="0.25">
      <c r="C1" s="12" t="s">
        <v>63</v>
      </c>
      <c r="D1" s="12" t="s">
        <v>63</v>
      </c>
      <c r="E1" s="12" t="s">
        <v>63</v>
      </c>
      <c r="F1" s="12" t="s">
        <v>63</v>
      </c>
      <c r="G1" s="12" t="s">
        <v>63</v>
      </c>
      <c r="H1" s="12" t="s">
        <v>63</v>
      </c>
      <c r="I1" s="12" t="s">
        <v>63</v>
      </c>
      <c r="J1" s="12" t="s">
        <v>63</v>
      </c>
      <c r="K1" s="12" t="s">
        <v>63</v>
      </c>
      <c r="L1" s="12" t="s">
        <v>63</v>
      </c>
      <c r="M1" s="12" t="s">
        <v>63</v>
      </c>
      <c r="N1" s="12" t="s">
        <v>63</v>
      </c>
    </row>
    <row r="2" spans="1:14" x14ac:dyDescent="0.25">
      <c r="C2" s="12">
        <v>1</v>
      </c>
      <c r="D2" s="12">
        <v>2</v>
      </c>
      <c r="E2" s="12">
        <v>3</v>
      </c>
      <c r="F2" s="12">
        <v>4</v>
      </c>
      <c r="G2" s="12">
        <v>5</v>
      </c>
      <c r="H2" s="12">
        <v>6</v>
      </c>
      <c r="I2" s="12">
        <v>7</v>
      </c>
      <c r="J2" s="12">
        <v>8</v>
      </c>
      <c r="K2" s="12">
        <v>9</v>
      </c>
      <c r="L2" s="12">
        <v>10</v>
      </c>
      <c r="M2" s="12">
        <v>11</v>
      </c>
      <c r="N2" s="12">
        <v>12</v>
      </c>
    </row>
    <row r="3" spans="1:14" ht="90" x14ac:dyDescent="0.25">
      <c r="A3" s="12" t="s">
        <v>65</v>
      </c>
      <c r="B3" s="12" t="s">
        <v>64</v>
      </c>
      <c r="C3" s="11" t="str">
        <f>VLOOKUP(C2,'Formato Encuesta'!$A$9:$H$95,2,1)</f>
        <v>Indique por favor su genero</v>
      </c>
      <c r="D3" s="11" t="str">
        <f>VLOOKUP(D2,'Formato Encuesta'!$A$9:$H$95,2,1)</f>
        <v xml:space="preserve">¿Cuál es su Estrato Socioeconómico? </v>
      </c>
      <c r="E3" s="11" t="str">
        <f>VLOOKUP(E2,'Formato Encuesta'!$A$9:$H$95,2,1)</f>
        <v>Su edad se encuentra entre:</v>
      </c>
      <c r="F3" s="11" t="str">
        <f>VLOOKUP(F2,'Formato Encuesta'!$A$9:$H$95,2,1)</f>
        <v>¿Consume usted Queso?</v>
      </c>
      <c r="G3" s="11" t="str">
        <f>VLOOKUP(G2,'Formato Encuesta'!$A$9:$H$95,2,1)</f>
        <v>De los siguientes ¿Cuál es el motivo por el cual no consume Queso?</v>
      </c>
      <c r="H3" s="11" t="str">
        <f>VLOOKUP(H2,'Formato Encuesta'!$A$9:$H$95,2,1)</f>
        <v>¿Que lo motiva a consumir o comprar Queso?</v>
      </c>
      <c r="I3" s="11" t="str">
        <f>VLOOKUP(I2,'Formato Encuesta'!$A$9:$H$95,2,1)</f>
        <v>¿En qué lugar acostumbra a comprar el Queso?</v>
      </c>
      <c r="J3" s="11" t="str">
        <f>VLOOKUP(J2,'Formato Encuesta'!$A$9:$H$95,2,1)</f>
        <v>¿Qué cantidad de Queso consume en la semana?</v>
      </c>
      <c r="K3" s="11" t="str">
        <f>VLOOKUP(K2,'Formato Encuesta'!$A$9:$H$95,2,1)</f>
        <v>¿Qué tipo de Queso consume?</v>
      </c>
      <c r="L3" s="11" t="str">
        <f>VLOOKUP(L2,'Formato Encuesta'!$A$9:$H$95,2,1)</f>
        <v>¿Qué marca consume?</v>
      </c>
      <c r="M3" s="11" t="str">
        <f>VLOOKUP(M2,'Formato Encuesta'!$A$9:$H$95,2,1)</f>
        <v>¿De las siguientes razones cuál cree que es la más importante para la toma de decisión en el momento de realizar su compra de Queso?</v>
      </c>
      <c r="N3" s="11" t="str">
        <f>VLOOKUP(N2,'Formato Encuesta'!$A$9:$H$95,2,1)</f>
        <v>¿Cuánto dinero promedio está dispuesto a pagar por una libra de Queso Campesino Artesanal?</v>
      </c>
    </row>
    <row r="4" spans="1:14" x14ac:dyDescent="0.25">
      <c r="A4" s="12">
        <v>1</v>
      </c>
      <c r="B4" s="12" t="s">
        <v>3</v>
      </c>
      <c r="C4" s="12">
        <v>1</v>
      </c>
      <c r="D4" s="12">
        <v>0</v>
      </c>
      <c r="E4" s="12">
        <v>0</v>
      </c>
      <c r="F4" s="12">
        <v>1</v>
      </c>
      <c r="G4" s="12">
        <v>0</v>
      </c>
      <c r="H4" s="12">
        <v>0</v>
      </c>
      <c r="I4" s="12">
        <v>1</v>
      </c>
      <c r="J4" s="12">
        <v>0</v>
      </c>
      <c r="K4" s="12">
        <v>1</v>
      </c>
      <c r="L4" s="12">
        <v>1</v>
      </c>
      <c r="M4" s="12">
        <v>0</v>
      </c>
      <c r="N4" s="12">
        <v>0</v>
      </c>
    </row>
    <row r="5" spans="1:14" x14ac:dyDescent="0.25">
      <c r="A5" s="12">
        <v>1</v>
      </c>
      <c r="B5" s="12" t="s">
        <v>4</v>
      </c>
      <c r="C5" s="12">
        <v>0</v>
      </c>
      <c r="D5" s="12">
        <v>0</v>
      </c>
      <c r="E5" s="12">
        <v>1</v>
      </c>
      <c r="F5" s="12">
        <v>0</v>
      </c>
      <c r="G5" s="12">
        <v>0</v>
      </c>
      <c r="H5" s="12">
        <v>0</v>
      </c>
      <c r="I5" s="12">
        <v>0</v>
      </c>
      <c r="J5" s="12">
        <v>0</v>
      </c>
      <c r="K5" s="12">
        <v>0</v>
      </c>
      <c r="L5" s="12">
        <v>0</v>
      </c>
      <c r="M5" s="12">
        <v>0</v>
      </c>
      <c r="N5" s="12">
        <v>1</v>
      </c>
    </row>
    <row r="6" spans="1:14" x14ac:dyDescent="0.25">
      <c r="A6" s="12">
        <v>1</v>
      </c>
      <c r="B6" s="12" t="s">
        <v>11</v>
      </c>
      <c r="C6" s="12">
        <v>0</v>
      </c>
      <c r="D6" s="12">
        <v>1</v>
      </c>
      <c r="E6" s="12">
        <v>0</v>
      </c>
      <c r="F6" s="12">
        <v>0</v>
      </c>
      <c r="G6" s="12">
        <v>0</v>
      </c>
      <c r="H6" s="12">
        <v>1</v>
      </c>
      <c r="I6" s="12">
        <v>0</v>
      </c>
      <c r="J6" s="12">
        <v>1</v>
      </c>
      <c r="K6" s="12">
        <v>0</v>
      </c>
      <c r="L6" s="12">
        <v>0</v>
      </c>
      <c r="M6" s="12">
        <v>1</v>
      </c>
      <c r="N6" s="12">
        <v>0</v>
      </c>
    </row>
    <row r="7" spans="1:14" x14ac:dyDescent="0.25">
      <c r="A7" s="12">
        <v>1</v>
      </c>
      <c r="B7" s="12" t="s">
        <v>61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</row>
    <row r="8" spans="1:14" x14ac:dyDescent="0.25">
      <c r="A8" s="12">
        <v>1</v>
      </c>
      <c r="B8" s="12" t="s">
        <v>62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</row>
    <row r="9" spans="1:14" x14ac:dyDescent="0.25">
      <c r="A9" s="12">
        <v>2</v>
      </c>
      <c r="B9" s="12" t="s">
        <v>3</v>
      </c>
      <c r="C9" s="12">
        <v>1</v>
      </c>
      <c r="D9" s="12">
        <v>0</v>
      </c>
      <c r="E9" s="12">
        <v>0</v>
      </c>
      <c r="F9" s="12">
        <v>1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</row>
    <row r="10" spans="1:14" x14ac:dyDescent="0.25">
      <c r="A10" s="12">
        <v>2</v>
      </c>
      <c r="B10" s="12" t="s">
        <v>4</v>
      </c>
      <c r="C10" s="12">
        <v>0</v>
      </c>
      <c r="D10" s="12">
        <v>0</v>
      </c>
      <c r="E10" s="12">
        <v>1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1</v>
      </c>
    </row>
    <row r="11" spans="1:14" x14ac:dyDescent="0.25">
      <c r="A11" s="12">
        <v>2</v>
      </c>
      <c r="B11" s="12" t="s">
        <v>11</v>
      </c>
      <c r="C11" s="12">
        <v>0</v>
      </c>
      <c r="D11" s="12">
        <v>1</v>
      </c>
      <c r="E11" s="12">
        <v>0</v>
      </c>
      <c r="F11" s="12">
        <v>0</v>
      </c>
      <c r="G11" s="12">
        <v>0</v>
      </c>
      <c r="H11" s="12">
        <v>0</v>
      </c>
      <c r="I11" s="12">
        <v>1</v>
      </c>
      <c r="J11" s="12">
        <v>1</v>
      </c>
      <c r="K11" s="12">
        <v>1</v>
      </c>
      <c r="L11" s="12">
        <v>0</v>
      </c>
      <c r="M11" s="12">
        <v>1</v>
      </c>
      <c r="N11" s="12">
        <v>0</v>
      </c>
    </row>
    <row r="12" spans="1:14" x14ac:dyDescent="0.25">
      <c r="A12" s="12">
        <v>2</v>
      </c>
      <c r="B12" s="12" t="s">
        <v>61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1</v>
      </c>
      <c r="M12" s="12">
        <v>0</v>
      </c>
      <c r="N12" s="12">
        <v>0</v>
      </c>
    </row>
    <row r="13" spans="1:14" x14ac:dyDescent="0.25">
      <c r="A13" s="12">
        <v>2</v>
      </c>
      <c r="B13" s="12" t="s">
        <v>62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1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</row>
    <row r="14" spans="1:14" x14ac:dyDescent="0.25">
      <c r="A14" s="12">
        <v>3</v>
      </c>
      <c r="B14" s="12" t="s">
        <v>3</v>
      </c>
      <c r="C14" s="12">
        <v>0</v>
      </c>
      <c r="D14" s="12">
        <v>0</v>
      </c>
      <c r="E14" s="12">
        <v>1</v>
      </c>
      <c r="F14" s="12">
        <v>1</v>
      </c>
      <c r="G14" s="12">
        <v>0</v>
      </c>
      <c r="H14" s="12">
        <v>0</v>
      </c>
      <c r="I14" s="12">
        <v>1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</row>
    <row r="15" spans="1:14" x14ac:dyDescent="0.25">
      <c r="A15" s="12">
        <v>3</v>
      </c>
      <c r="B15" s="12" t="s">
        <v>4</v>
      </c>
      <c r="C15" s="12">
        <v>1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1</v>
      </c>
      <c r="K15" s="12">
        <v>1</v>
      </c>
      <c r="L15" s="12">
        <v>0</v>
      </c>
      <c r="M15" s="12">
        <v>0</v>
      </c>
      <c r="N15" s="12">
        <v>1</v>
      </c>
    </row>
    <row r="16" spans="1:14" x14ac:dyDescent="0.25">
      <c r="A16" s="12">
        <v>3</v>
      </c>
      <c r="B16" s="12" t="s">
        <v>11</v>
      </c>
      <c r="C16" s="12">
        <v>0</v>
      </c>
      <c r="D16" s="12">
        <v>1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1</v>
      </c>
      <c r="N16" s="12">
        <v>0</v>
      </c>
    </row>
    <row r="17" spans="1:14" x14ac:dyDescent="0.25">
      <c r="A17" s="12">
        <v>3</v>
      </c>
      <c r="B17" s="12" t="s">
        <v>61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1</v>
      </c>
      <c r="M17" s="12">
        <v>0</v>
      </c>
      <c r="N17" s="12">
        <v>0</v>
      </c>
    </row>
    <row r="18" spans="1:14" x14ac:dyDescent="0.25">
      <c r="A18" s="12">
        <v>3</v>
      </c>
      <c r="B18" s="12" t="s">
        <v>62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1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</row>
    <row r="19" spans="1:14" x14ac:dyDescent="0.25">
      <c r="A19" s="12">
        <v>4</v>
      </c>
      <c r="B19" s="12" t="s">
        <v>3</v>
      </c>
      <c r="C19" s="12">
        <v>0</v>
      </c>
      <c r="D19" s="12">
        <v>0</v>
      </c>
      <c r="E19" s="12">
        <v>1</v>
      </c>
      <c r="F19" s="12">
        <v>1</v>
      </c>
      <c r="G19" s="12">
        <v>0</v>
      </c>
      <c r="H19" s="12">
        <v>0</v>
      </c>
      <c r="I19" s="12">
        <v>1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</row>
    <row r="20" spans="1:14" x14ac:dyDescent="0.25">
      <c r="A20" s="12">
        <v>4</v>
      </c>
      <c r="B20" s="12" t="s">
        <v>4</v>
      </c>
      <c r="C20" s="12">
        <v>1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1</v>
      </c>
      <c r="K20" s="12">
        <v>1</v>
      </c>
      <c r="L20" s="12">
        <v>0</v>
      </c>
      <c r="M20" s="12">
        <v>0</v>
      </c>
      <c r="N20" s="12">
        <v>0</v>
      </c>
    </row>
    <row r="21" spans="1:14" x14ac:dyDescent="0.25">
      <c r="A21" s="12">
        <v>4</v>
      </c>
      <c r="B21" s="12" t="s">
        <v>11</v>
      </c>
      <c r="C21" s="12">
        <v>0</v>
      </c>
      <c r="D21" s="12">
        <v>1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1</v>
      </c>
      <c r="M21" s="12">
        <v>1</v>
      </c>
      <c r="N21" s="12">
        <v>1</v>
      </c>
    </row>
    <row r="22" spans="1:14" x14ac:dyDescent="0.25">
      <c r="A22" s="12">
        <v>4</v>
      </c>
      <c r="B22" s="12" t="s">
        <v>61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</row>
    <row r="23" spans="1:14" x14ac:dyDescent="0.25">
      <c r="A23" s="12">
        <v>4</v>
      </c>
      <c r="B23" s="12" t="s">
        <v>62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1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</row>
    <row r="24" spans="1:14" x14ac:dyDescent="0.25">
      <c r="A24" s="12">
        <v>5</v>
      </c>
      <c r="B24" s="12" t="s">
        <v>3</v>
      </c>
      <c r="C24" s="12">
        <v>0</v>
      </c>
      <c r="D24" s="12">
        <v>0</v>
      </c>
      <c r="E24" s="12">
        <v>0</v>
      </c>
      <c r="F24" s="12">
        <v>1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</row>
    <row r="25" spans="1:14" x14ac:dyDescent="0.25">
      <c r="A25" s="12">
        <v>5</v>
      </c>
      <c r="B25" s="12" t="s">
        <v>4</v>
      </c>
      <c r="C25" s="12">
        <v>1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1</v>
      </c>
      <c r="K25" s="12">
        <v>0</v>
      </c>
      <c r="L25" s="12">
        <v>1</v>
      </c>
      <c r="M25" s="12">
        <v>1</v>
      </c>
      <c r="N25" s="12">
        <v>0</v>
      </c>
    </row>
    <row r="26" spans="1:14" x14ac:dyDescent="0.25">
      <c r="A26" s="12">
        <v>5</v>
      </c>
      <c r="B26" s="12" t="s">
        <v>11</v>
      </c>
      <c r="C26" s="12">
        <v>0</v>
      </c>
      <c r="D26" s="12">
        <v>0</v>
      </c>
      <c r="E26" s="12">
        <v>1</v>
      </c>
      <c r="F26" s="12">
        <v>0</v>
      </c>
      <c r="G26" s="12">
        <v>0</v>
      </c>
      <c r="H26" s="12">
        <v>0</v>
      </c>
      <c r="I26" s="12">
        <v>1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</row>
    <row r="27" spans="1:14" x14ac:dyDescent="0.25">
      <c r="A27" s="12">
        <v>5</v>
      </c>
      <c r="B27" s="12" t="s">
        <v>61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1</v>
      </c>
      <c r="L27" s="12">
        <v>0</v>
      </c>
      <c r="M27" s="12">
        <v>0</v>
      </c>
      <c r="N27" s="12">
        <v>1</v>
      </c>
    </row>
    <row r="28" spans="1:14" x14ac:dyDescent="0.25">
      <c r="A28" s="12">
        <v>5</v>
      </c>
      <c r="B28" s="12" t="s">
        <v>62</v>
      </c>
      <c r="C28" s="12">
        <v>0</v>
      </c>
      <c r="D28" s="12">
        <v>1</v>
      </c>
      <c r="E28" s="12">
        <v>0</v>
      </c>
      <c r="F28" s="12">
        <v>0</v>
      </c>
      <c r="G28" s="12">
        <v>0</v>
      </c>
      <c r="H28" s="12">
        <v>1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</row>
    <row r="29" spans="1:14" x14ac:dyDescent="0.25">
      <c r="A29" s="12">
        <v>6</v>
      </c>
      <c r="B29" s="12" t="s">
        <v>3</v>
      </c>
      <c r="C29" s="12">
        <v>1</v>
      </c>
      <c r="D29" s="12">
        <v>0</v>
      </c>
      <c r="E29" s="12">
        <v>0</v>
      </c>
      <c r="F29" s="12">
        <v>1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1</v>
      </c>
      <c r="N29" s="12">
        <v>1</v>
      </c>
    </row>
    <row r="30" spans="1:14" x14ac:dyDescent="0.25">
      <c r="A30" s="12">
        <v>6</v>
      </c>
      <c r="B30" s="12" t="s">
        <v>4</v>
      </c>
      <c r="C30" s="12">
        <v>0</v>
      </c>
      <c r="D30" s="12">
        <v>1</v>
      </c>
      <c r="E30" s="12">
        <v>1</v>
      </c>
      <c r="F30" s="12">
        <v>0</v>
      </c>
      <c r="G30" s="12">
        <v>0</v>
      </c>
      <c r="H30" s="12">
        <v>0</v>
      </c>
      <c r="I30" s="12">
        <v>1</v>
      </c>
      <c r="J30" s="12">
        <v>1</v>
      </c>
      <c r="K30" s="12">
        <v>0</v>
      </c>
      <c r="L30" s="12">
        <v>0</v>
      </c>
      <c r="M30" s="12">
        <v>0</v>
      </c>
      <c r="N30" s="12">
        <v>0</v>
      </c>
    </row>
    <row r="31" spans="1:14" x14ac:dyDescent="0.25">
      <c r="A31" s="12">
        <v>6</v>
      </c>
      <c r="B31" s="12" t="s">
        <v>11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</row>
    <row r="32" spans="1:14" x14ac:dyDescent="0.25">
      <c r="A32" s="12">
        <v>6</v>
      </c>
      <c r="B32" s="12" t="s">
        <v>61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</row>
    <row r="33" spans="1:14" x14ac:dyDescent="0.25">
      <c r="A33" s="12">
        <v>6</v>
      </c>
      <c r="B33" s="12" t="s">
        <v>62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1</v>
      </c>
      <c r="I33" s="12">
        <v>0</v>
      </c>
      <c r="J33" s="12">
        <v>0</v>
      </c>
      <c r="K33" s="12">
        <v>1</v>
      </c>
      <c r="L33" s="12">
        <v>1</v>
      </c>
      <c r="M33" s="12">
        <v>0</v>
      </c>
      <c r="N33" s="12">
        <v>0</v>
      </c>
    </row>
    <row r="34" spans="1:14" x14ac:dyDescent="0.25">
      <c r="A34" s="12">
        <v>7</v>
      </c>
      <c r="B34" s="12" t="s">
        <v>3</v>
      </c>
      <c r="C34" s="12">
        <v>0</v>
      </c>
      <c r="D34" s="12">
        <v>0</v>
      </c>
      <c r="E34" s="12">
        <v>0</v>
      </c>
      <c r="F34" s="12">
        <v>1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1</v>
      </c>
      <c r="N34" s="12">
        <v>1</v>
      </c>
    </row>
    <row r="35" spans="1:14" x14ac:dyDescent="0.25">
      <c r="A35" s="12">
        <v>7</v>
      </c>
      <c r="B35" s="12" t="s">
        <v>4</v>
      </c>
      <c r="C35" s="12">
        <v>1</v>
      </c>
      <c r="D35" s="12">
        <v>1</v>
      </c>
      <c r="E35" s="12">
        <v>1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1</v>
      </c>
      <c r="L35" s="12">
        <v>0</v>
      </c>
      <c r="M35" s="12">
        <v>0</v>
      </c>
      <c r="N35" s="12">
        <v>0</v>
      </c>
    </row>
    <row r="36" spans="1:14" x14ac:dyDescent="0.25">
      <c r="A36" s="12">
        <v>7</v>
      </c>
      <c r="B36" s="12" t="s">
        <v>11</v>
      </c>
      <c r="C36" s="12">
        <v>0</v>
      </c>
      <c r="D36" s="12">
        <v>0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1</v>
      </c>
      <c r="K36" s="12">
        <v>0</v>
      </c>
      <c r="L36" s="12">
        <v>0</v>
      </c>
      <c r="M36" s="12">
        <v>0</v>
      </c>
      <c r="N36" s="12">
        <v>0</v>
      </c>
    </row>
    <row r="37" spans="1:14" x14ac:dyDescent="0.25">
      <c r="A37" s="12">
        <v>7</v>
      </c>
      <c r="B37" s="12" t="s">
        <v>61</v>
      </c>
      <c r="C37" s="12">
        <v>0</v>
      </c>
      <c r="D37" s="12">
        <v>0</v>
      </c>
      <c r="E37" s="12">
        <v>0</v>
      </c>
      <c r="F37" s="12">
        <v>0</v>
      </c>
      <c r="G37" s="12">
        <v>0</v>
      </c>
      <c r="H37" s="12">
        <v>0</v>
      </c>
      <c r="I37" s="12">
        <v>1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</row>
    <row r="38" spans="1:14" x14ac:dyDescent="0.25">
      <c r="A38" s="12">
        <v>7</v>
      </c>
      <c r="B38" s="12" t="s">
        <v>62</v>
      </c>
      <c r="C38" s="12">
        <v>0</v>
      </c>
      <c r="D38" s="12">
        <v>0</v>
      </c>
      <c r="E38" s="12">
        <v>0</v>
      </c>
      <c r="F38" s="12">
        <v>0</v>
      </c>
      <c r="G38" s="12">
        <v>0</v>
      </c>
      <c r="H38" s="12">
        <v>1</v>
      </c>
      <c r="I38" s="12">
        <v>0</v>
      </c>
      <c r="J38" s="12">
        <v>0</v>
      </c>
      <c r="K38" s="12">
        <v>0</v>
      </c>
      <c r="L38" s="12">
        <v>1</v>
      </c>
      <c r="M38" s="12">
        <v>0</v>
      </c>
      <c r="N38" s="12">
        <v>0</v>
      </c>
    </row>
    <row r="39" spans="1:14" x14ac:dyDescent="0.25">
      <c r="A39" s="12">
        <v>8</v>
      </c>
      <c r="B39" s="12" t="s">
        <v>3</v>
      </c>
      <c r="C39" s="12">
        <v>0</v>
      </c>
      <c r="D39" s="12">
        <v>0</v>
      </c>
      <c r="E39" s="12">
        <v>1</v>
      </c>
      <c r="F39" s="12">
        <v>1</v>
      </c>
      <c r="G39" s="12">
        <v>0</v>
      </c>
      <c r="H39" s="12">
        <v>1</v>
      </c>
      <c r="I39" s="12">
        <v>0</v>
      </c>
      <c r="J39" s="12">
        <v>0</v>
      </c>
      <c r="K39" s="12">
        <v>0</v>
      </c>
      <c r="L39" s="12">
        <v>1</v>
      </c>
      <c r="M39" s="12">
        <v>0</v>
      </c>
      <c r="N39" s="12">
        <v>0</v>
      </c>
    </row>
    <row r="40" spans="1:14" x14ac:dyDescent="0.25">
      <c r="A40" s="12">
        <v>8</v>
      </c>
      <c r="B40" s="12" t="s">
        <v>4</v>
      </c>
      <c r="C40" s="12">
        <v>1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1</v>
      </c>
      <c r="J40" s="12">
        <v>0</v>
      </c>
      <c r="K40" s="12">
        <v>1</v>
      </c>
      <c r="L40" s="12">
        <v>0</v>
      </c>
      <c r="M40" s="12">
        <v>0</v>
      </c>
      <c r="N40" s="12">
        <v>1</v>
      </c>
    </row>
    <row r="41" spans="1:14" x14ac:dyDescent="0.25">
      <c r="A41" s="12">
        <v>8</v>
      </c>
      <c r="B41" s="12" t="s">
        <v>11</v>
      </c>
      <c r="C41" s="12">
        <v>0</v>
      </c>
      <c r="D41" s="12">
        <v>1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1</v>
      </c>
      <c r="K41" s="12">
        <v>0</v>
      </c>
      <c r="L41" s="12">
        <v>0</v>
      </c>
      <c r="M41" s="12">
        <v>1</v>
      </c>
      <c r="N41" s="12">
        <v>0</v>
      </c>
    </row>
    <row r="42" spans="1:14" x14ac:dyDescent="0.25">
      <c r="A42" s="12">
        <v>8</v>
      </c>
      <c r="B42" s="12" t="s">
        <v>61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</row>
    <row r="43" spans="1:14" x14ac:dyDescent="0.25">
      <c r="A43" s="12">
        <v>8</v>
      </c>
      <c r="B43" s="12" t="s">
        <v>62</v>
      </c>
      <c r="C43" s="12">
        <v>0</v>
      </c>
      <c r="D43" s="12">
        <v>0</v>
      </c>
      <c r="E43" s="12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</row>
    <row r="44" spans="1:14" x14ac:dyDescent="0.25">
      <c r="A44" s="12">
        <v>9</v>
      </c>
      <c r="B44" s="12" t="s">
        <v>3</v>
      </c>
      <c r="C44" s="12">
        <v>0</v>
      </c>
      <c r="D44" s="12">
        <v>0</v>
      </c>
      <c r="E44" s="12">
        <v>0</v>
      </c>
      <c r="F44" s="12">
        <v>1</v>
      </c>
      <c r="G44" s="12">
        <v>0</v>
      </c>
      <c r="H44" s="12">
        <v>0</v>
      </c>
      <c r="I44" s="12">
        <v>0</v>
      </c>
      <c r="J44" s="12">
        <v>0</v>
      </c>
      <c r="K44" s="12">
        <v>1</v>
      </c>
      <c r="L44" s="12">
        <v>0</v>
      </c>
      <c r="M44" s="12">
        <v>0</v>
      </c>
      <c r="N44" s="12">
        <v>0</v>
      </c>
    </row>
    <row r="45" spans="1:14" x14ac:dyDescent="0.25">
      <c r="A45" s="12">
        <v>9</v>
      </c>
      <c r="B45" s="12" t="s">
        <v>4</v>
      </c>
      <c r="C45" s="12">
        <v>1</v>
      </c>
      <c r="D45" s="12">
        <v>0</v>
      </c>
      <c r="E45" s="12">
        <v>1</v>
      </c>
      <c r="F45" s="12">
        <v>0</v>
      </c>
      <c r="G45" s="12">
        <v>0</v>
      </c>
      <c r="H45" s="12">
        <v>0</v>
      </c>
      <c r="I45" s="12">
        <v>1</v>
      </c>
      <c r="J45" s="12">
        <v>1</v>
      </c>
      <c r="K45" s="12">
        <v>0</v>
      </c>
      <c r="L45" s="12">
        <v>1</v>
      </c>
      <c r="M45" s="12">
        <v>0</v>
      </c>
      <c r="N45" s="12">
        <v>0</v>
      </c>
    </row>
    <row r="46" spans="1:14" x14ac:dyDescent="0.25">
      <c r="A46" s="12">
        <v>9</v>
      </c>
      <c r="B46" s="12" t="s">
        <v>11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</row>
    <row r="47" spans="1:14" x14ac:dyDescent="0.25">
      <c r="A47" s="12">
        <v>9</v>
      </c>
      <c r="B47" s="12" t="s">
        <v>61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1</v>
      </c>
      <c r="N47" s="12">
        <v>1</v>
      </c>
    </row>
    <row r="48" spans="1:14" x14ac:dyDescent="0.25">
      <c r="A48" s="12">
        <v>9</v>
      </c>
      <c r="B48" s="12" t="s">
        <v>62</v>
      </c>
      <c r="C48" s="12">
        <v>0</v>
      </c>
      <c r="D48" s="12">
        <v>1</v>
      </c>
      <c r="E48" s="12">
        <v>0</v>
      </c>
      <c r="F48" s="12">
        <v>0</v>
      </c>
      <c r="G48" s="12">
        <v>0</v>
      </c>
      <c r="H48" s="12">
        <v>1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</row>
    <row r="49" spans="1:14" x14ac:dyDescent="0.25">
      <c r="A49" s="12">
        <v>10</v>
      </c>
      <c r="B49" s="12" t="s">
        <v>3</v>
      </c>
      <c r="C49" s="12">
        <v>0</v>
      </c>
      <c r="D49" s="12">
        <v>0</v>
      </c>
      <c r="E49" s="12">
        <v>0</v>
      </c>
      <c r="F49" s="12">
        <v>0</v>
      </c>
      <c r="G49" s="12">
        <v>0</v>
      </c>
      <c r="H49" s="12"/>
      <c r="I49" s="12"/>
      <c r="J49" s="12"/>
      <c r="K49" s="12"/>
      <c r="L49" s="12"/>
      <c r="M49" s="12"/>
      <c r="N49" s="12"/>
    </row>
    <row r="50" spans="1:14" x14ac:dyDescent="0.25">
      <c r="A50" s="12">
        <v>10</v>
      </c>
      <c r="B50" s="12" t="s">
        <v>4</v>
      </c>
      <c r="C50" s="12">
        <v>1</v>
      </c>
      <c r="D50" s="12">
        <v>0</v>
      </c>
      <c r="E50" s="12">
        <v>1</v>
      </c>
      <c r="F50" s="12">
        <v>1</v>
      </c>
      <c r="G50" s="12">
        <v>0</v>
      </c>
      <c r="H50" s="12"/>
      <c r="I50" s="12"/>
      <c r="J50" s="12"/>
      <c r="K50" s="12"/>
      <c r="L50" s="12"/>
      <c r="M50" s="12"/>
      <c r="N50" s="12"/>
    </row>
    <row r="51" spans="1:14" x14ac:dyDescent="0.25">
      <c r="A51" s="12">
        <v>10</v>
      </c>
      <c r="B51" s="12" t="s">
        <v>11</v>
      </c>
      <c r="C51" s="12">
        <v>0</v>
      </c>
      <c r="D51" s="12">
        <v>1</v>
      </c>
      <c r="E51" s="12">
        <v>0</v>
      </c>
      <c r="F51" s="12">
        <v>0</v>
      </c>
      <c r="G51" s="12">
        <v>1</v>
      </c>
      <c r="H51" s="12"/>
      <c r="I51" s="12"/>
      <c r="J51" s="12"/>
      <c r="K51" s="12"/>
      <c r="L51" s="12"/>
      <c r="M51" s="12"/>
      <c r="N51" s="12"/>
    </row>
    <row r="52" spans="1:14" x14ac:dyDescent="0.25">
      <c r="A52" s="12">
        <v>10</v>
      </c>
      <c r="B52" s="12" t="s">
        <v>61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/>
      <c r="I52" s="12"/>
      <c r="J52" s="12"/>
      <c r="K52" s="12"/>
      <c r="L52" s="12"/>
      <c r="M52" s="12"/>
      <c r="N52" s="12"/>
    </row>
    <row r="53" spans="1:14" x14ac:dyDescent="0.25">
      <c r="A53" s="12">
        <v>10</v>
      </c>
      <c r="B53" s="12" t="s">
        <v>62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/>
      <c r="I53" s="12"/>
      <c r="J53" s="12"/>
      <c r="K53" s="12"/>
      <c r="L53" s="12"/>
      <c r="M53" s="12"/>
      <c r="N53" s="12"/>
    </row>
    <row r="54" spans="1:14" x14ac:dyDescent="0.25">
      <c r="A54" s="12">
        <v>11</v>
      </c>
      <c r="B54" s="12" t="s">
        <v>3</v>
      </c>
      <c r="C54" s="12">
        <v>1</v>
      </c>
      <c r="D54" s="12">
        <v>0</v>
      </c>
      <c r="E54" s="12">
        <v>0</v>
      </c>
      <c r="F54" s="12">
        <v>1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</row>
    <row r="55" spans="1:14" x14ac:dyDescent="0.25">
      <c r="A55" s="12">
        <v>11</v>
      </c>
      <c r="B55" s="12" t="s">
        <v>4</v>
      </c>
      <c r="C55" s="12">
        <v>0</v>
      </c>
      <c r="D55" s="12">
        <v>0</v>
      </c>
      <c r="E55" s="12">
        <v>1</v>
      </c>
      <c r="F55" s="12">
        <v>0</v>
      </c>
      <c r="G55" s="12">
        <v>0</v>
      </c>
      <c r="H55" s="12">
        <v>0</v>
      </c>
      <c r="I55" s="12">
        <v>1</v>
      </c>
      <c r="J55" s="12">
        <v>1</v>
      </c>
      <c r="K55" s="12">
        <v>1</v>
      </c>
      <c r="L55" s="12">
        <v>0</v>
      </c>
      <c r="M55" s="12">
        <v>0</v>
      </c>
      <c r="N55" s="12">
        <v>1</v>
      </c>
    </row>
    <row r="56" spans="1:14" x14ac:dyDescent="0.25">
      <c r="A56" s="12">
        <v>11</v>
      </c>
      <c r="B56" s="12" t="s">
        <v>11</v>
      </c>
      <c r="C56" s="12">
        <v>0</v>
      </c>
      <c r="D56" s="12">
        <v>1</v>
      </c>
      <c r="E56" s="12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1</v>
      </c>
      <c r="N56" s="12">
        <v>0</v>
      </c>
    </row>
    <row r="57" spans="1:14" x14ac:dyDescent="0.25">
      <c r="A57" s="12">
        <v>11</v>
      </c>
      <c r="B57" s="12" t="s">
        <v>61</v>
      </c>
      <c r="C57" s="12">
        <v>0</v>
      </c>
      <c r="D57" s="12">
        <v>0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1</v>
      </c>
      <c r="M57" s="12">
        <v>0</v>
      </c>
      <c r="N57" s="12">
        <v>0</v>
      </c>
    </row>
    <row r="58" spans="1:14" x14ac:dyDescent="0.25">
      <c r="A58" s="12">
        <v>11</v>
      </c>
      <c r="B58" s="12" t="s">
        <v>62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1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</row>
    <row r="59" spans="1:14" x14ac:dyDescent="0.25">
      <c r="A59" s="12">
        <v>12</v>
      </c>
      <c r="B59" s="12" t="s">
        <v>3</v>
      </c>
      <c r="C59" s="12">
        <v>1</v>
      </c>
      <c r="D59" s="12">
        <v>0</v>
      </c>
      <c r="E59" s="12">
        <v>0</v>
      </c>
      <c r="F59" s="12">
        <v>1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</row>
    <row r="60" spans="1:14" x14ac:dyDescent="0.25">
      <c r="A60" s="12">
        <v>12</v>
      </c>
      <c r="B60" s="12" t="s">
        <v>4</v>
      </c>
      <c r="C60" s="12">
        <v>0</v>
      </c>
      <c r="D60" s="12">
        <v>0</v>
      </c>
      <c r="E60" s="12">
        <v>1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1</v>
      </c>
      <c r="L60" s="12">
        <v>0</v>
      </c>
      <c r="M60" s="12">
        <v>0</v>
      </c>
      <c r="N60" s="12">
        <v>1</v>
      </c>
    </row>
    <row r="61" spans="1:14" x14ac:dyDescent="0.25">
      <c r="A61" s="12">
        <v>12</v>
      </c>
      <c r="B61" s="12" t="s">
        <v>11</v>
      </c>
      <c r="C61" s="12">
        <v>0</v>
      </c>
      <c r="D61" s="12">
        <v>1</v>
      </c>
      <c r="E61" s="12">
        <v>0</v>
      </c>
      <c r="F61" s="12">
        <v>0</v>
      </c>
      <c r="G61" s="12">
        <v>0</v>
      </c>
      <c r="H61" s="12">
        <v>0</v>
      </c>
      <c r="I61" s="12">
        <v>0</v>
      </c>
      <c r="J61" s="12">
        <v>1</v>
      </c>
      <c r="K61" s="12">
        <v>0</v>
      </c>
      <c r="L61" s="12">
        <v>0</v>
      </c>
      <c r="M61" s="12">
        <v>1</v>
      </c>
      <c r="N61" s="12">
        <v>0</v>
      </c>
    </row>
    <row r="62" spans="1:14" x14ac:dyDescent="0.25">
      <c r="A62" s="12">
        <v>12</v>
      </c>
      <c r="B62" s="12" t="s">
        <v>61</v>
      </c>
      <c r="C62" s="12">
        <v>0</v>
      </c>
      <c r="D62" s="12">
        <v>0</v>
      </c>
      <c r="E62" s="12">
        <v>0</v>
      </c>
      <c r="F62" s="12">
        <v>0</v>
      </c>
      <c r="G62" s="12">
        <v>0</v>
      </c>
      <c r="H62" s="12">
        <v>0</v>
      </c>
      <c r="I62" s="12">
        <v>1</v>
      </c>
      <c r="J62" s="12">
        <v>0</v>
      </c>
      <c r="K62" s="12">
        <v>0</v>
      </c>
      <c r="L62" s="12">
        <v>1</v>
      </c>
      <c r="M62" s="12">
        <v>0</v>
      </c>
      <c r="N62" s="12">
        <v>0</v>
      </c>
    </row>
    <row r="63" spans="1:14" x14ac:dyDescent="0.25">
      <c r="A63" s="12">
        <v>12</v>
      </c>
      <c r="B63" s="12" t="s">
        <v>62</v>
      </c>
      <c r="C63" s="12">
        <v>0</v>
      </c>
      <c r="D63" s="12">
        <v>0</v>
      </c>
      <c r="E63" s="12">
        <v>0</v>
      </c>
      <c r="F63" s="12">
        <v>0</v>
      </c>
      <c r="G63" s="12">
        <v>0</v>
      </c>
      <c r="H63" s="12">
        <v>1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</row>
    <row r="64" spans="1:14" x14ac:dyDescent="0.25">
      <c r="A64" s="12">
        <v>13</v>
      </c>
      <c r="B64" s="12" t="s">
        <v>3</v>
      </c>
      <c r="C64" s="12">
        <v>0</v>
      </c>
      <c r="D64" s="12">
        <v>0</v>
      </c>
      <c r="E64" s="12">
        <v>1</v>
      </c>
      <c r="F64" s="12">
        <v>1</v>
      </c>
      <c r="G64" s="12">
        <v>0</v>
      </c>
      <c r="H64" s="12">
        <v>0</v>
      </c>
      <c r="I64" s="12">
        <v>1</v>
      </c>
      <c r="J64" s="12">
        <v>1</v>
      </c>
      <c r="K64" s="12">
        <v>0</v>
      </c>
      <c r="L64" s="12">
        <v>0</v>
      </c>
      <c r="M64" s="12">
        <v>0</v>
      </c>
      <c r="N64" s="12">
        <v>0</v>
      </c>
    </row>
    <row r="65" spans="1:14" x14ac:dyDescent="0.25">
      <c r="A65" s="12">
        <v>13</v>
      </c>
      <c r="B65" s="12" t="s">
        <v>4</v>
      </c>
      <c r="C65" s="12">
        <v>1</v>
      </c>
      <c r="D65" s="12">
        <v>0</v>
      </c>
      <c r="E65" s="12">
        <v>0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1</v>
      </c>
    </row>
    <row r="66" spans="1:14" x14ac:dyDescent="0.25">
      <c r="A66" s="12">
        <v>13</v>
      </c>
      <c r="B66" s="12" t="s">
        <v>11</v>
      </c>
      <c r="C66" s="12">
        <v>0</v>
      </c>
      <c r="D66" s="12">
        <v>1</v>
      </c>
      <c r="E66" s="12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1</v>
      </c>
      <c r="M66" s="12">
        <v>1</v>
      </c>
      <c r="N66" s="12">
        <v>0</v>
      </c>
    </row>
    <row r="67" spans="1:14" x14ac:dyDescent="0.25">
      <c r="A67" s="12">
        <v>13</v>
      </c>
      <c r="B67" s="12" t="s">
        <v>61</v>
      </c>
      <c r="C67" s="12">
        <v>0</v>
      </c>
      <c r="D67" s="12">
        <v>0</v>
      </c>
      <c r="E67" s="12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</row>
    <row r="68" spans="1:14" x14ac:dyDescent="0.25">
      <c r="A68" s="12">
        <v>13</v>
      </c>
      <c r="B68" s="12" t="s">
        <v>62</v>
      </c>
      <c r="C68" s="12">
        <v>0</v>
      </c>
      <c r="D68" s="12">
        <v>0</v>
      </c>
      <c r="E68" s="12">
        <v>0</v>
      </c>
      <c r="F68" s="12">
        <v>0</v>
      </c>
      <c r="G68" s="12">
        <v>0</v>
      </c>
      <c r="H68" s="12">
        <v>1</v>
      </c>
      <c r="I68" s="12">
        <v>0</v>
      </c>
      <c r="J68" s="12">
        <v>0</v>
      </c>
      <c r="K68" s="12">
        <v>1</v>
      </c>
      <c r="L68" s="12">
        <v>0</v>
      </c>
      <c r="M68" s="12">
        <v>0</v>
      </c>
      <c r="N68" s="12">
        <v>0</v>
      </c>
    </row>
    <row r="69" spans="1:14" x14ac:dyDescent="0.25">
      <c r="A69" s="12">
        <v>14</v>
      </c>
      <c r="B69" s="12" t="s">
        <v>3</v>
      </c>
      <c r="C69" s="12">
        <v>0</v>
      </c>
      <c r="D69" s="12">
        <v>0</v>
      </c>
      <c r="E69" s="12">
        <v>1</v>
      </c>
      <c r="F69" s="12">
        <v>1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</row>
    <row r="70" spans="1:14" x14ac:dyDescent="0.25">
      <c r="A70" s="12">
        <v>14</v>
      </c>
      <c r="B70" s="12" t="s">
        <v>4</v>
      </c>
      <c r="C70" s="12">
        <v>1</v>
      </c>
      <c r="D70" s="12">
        <v>0</v>
      </c>
      <c r="E70" s="12">
        <v>0</v>
      </c>
      <c r="F70" s="12">
        <v>0</v>
      </c>
      <c r="G70" s="12">
        <v>0</v>
      </c>
      <c r="H70" s="12">
        <v>0</v>
      </c>
      <c r="I70" s="12">
        <v>1</v>
      </c>
      <c r="J70" s="12">
        <v>0</v>
      </c>
      <c r="K70" s="12">
        <v>1</v>
      </c>
      <c r="L70" s="12">
        <v>0</v>
      </c>
      <c r="M70" s="12">
        <v>0</v>
      </c>
      <c r="N70" s="12">
        <v>1</v>
      </c>
    </row>
    <row r="71" spans="1:14" x14ac:dyDescent="0.25">
      <c r="A71" s="12">
        <v>14</v>
      </c>
      <c r="B71" s="12" t="s">
        <v>11</v>
      </c>
      <c r="C71" s="12">
        <v>0</v>
      </c>
      <c r="D71" s="12">
        <v>1</v>
      </c>
      <c r="E71" s="12">
        <v>0</v>
      </c>
      <c r="F71" s="12">
        <v>0</v>
      </c>
      <c r="G71" s="12">
        <v>0</v>
      </c>
      <c r="H71" s="12">
        <v>1</v>
      </c>
      <c r="I71" s="12">
        <v>0</v>
      </c>
      <c r="J71" s="12">
        <v>1</v>
      </c>
      <c r="K71" s="12">
        <v>0</v>
      </c>
      <c r="L71" s="12">
        <v>1</v>
      </c>
      <c r="M71" s="12">
        <v>1</v>
      </c>
      <c r="N71" s="12">
        <v>0</v>
      </c>
    </row>
    <row r="72" spans="1:14" x14ac:dyDescent="0.25">
      <c r="A72" s="12">
        <v>14</v>
      </c>
      <c r="B72" s="12" t="s">
        <v>61</v>
      </c>
      <c r="C72" s="12">
        <v>0</v>
      </c>
      <c r="D72" s="12">
        <v>0</v>
      </c>
      <c r="E72" s="12">
        <v>0</v>
      </c>
      <c r="F72" s="12">
        <v>0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12">
        <v>0</v>
      </c>
    </row>
    <row r="73" spans="1:14" x14ac:dyDescent="0.25">
      <c r="A73" s="12">
        <v>14</v>
      </c>
      <c r="B73" s="12" t="s">
        <v>62</v>
      </c>
      <c r="C73" s="12">
        <v>0</v>
      </c>
      <c r="D73" s="12">
        <v>0</v>
      </c>
      <c r="E73" s="12">
        <v>0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</row>
    <row r="74" spans="1:14" x14ac:dyDescent="0.25">
      <c r="A74" s="12">
        <v>15</v>
      </c>
      <c r="B74" s="12" t="s">
        <v>3</v>
      </c>
      <c r="C74" s="12">
        <v>1</v>
      </c>
      <c r="D74" s="12">
        <v>0</v>
      </c>
      <c r="E74" s="12">
        <v>0</v>
      </c>
      <c r="F74" s="12">
        <v>1</v>
      </c>
      <c r="G74" s="12">
        <v>0</v>
      </c>
      <c r="H74" s="12">
        <v>0</v>
      </c>
      <c r="I74" s="12">
        <v>0</v>
      </c>
      <c r="J74" s="12">
        <v>0</v>
      </c>
      <c r="K74" s="12">
        <v>0</v>
      </c>
      <c r="L74" s="12">
        <v>0</v>
      </c>
      <c r="M74" s="12">
        <v>0</v>
      </c>
      <c r="N74" s="12">
        <v>0</v>
      </c>
    </row>
    <row r="75" spans="1:14" x14ac:dyDescent="0.25">
      <c r="A75" s="12">
        <v>15</v>
      </c>
      <c r="B75" s="12" t="s">
        <v>4</v>
      </c>
      <c r="C75" s="12">
        <v>0</v>
      </c>
      <c r="D75" s="12">
        <v>0</v>
      </c>
      <c r="E75" s="12">
        <v>1</v>
      </c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2">
        <v>1</v>
      </c>
      <c r="L75" s="12">
        <v>0</v>
      </c>
      <c r="M75" s="12">
        <v>0</v>
      </c>
      <c r="N75" s="12">
        <v>1</v>
      </c>
    </row>
    <row r="76" spans="1:14" x14ac:dyDescent="0.25">
      <c r="A76" s="12">
        <v>15</v>
      </c>
      <c r="B76" s="12" t="s">
        <v>11</v>
      </c>
      <c r="C76" s="12">
        <v>0</v>
      </c>
      <c r="D76" s="12">
        <v>1</v>
      </c>
      <c r="E76" s="12">
        <v>0</v>
      </c>
      <c r="F76" s="12">
        <v>0</v>
      </c>
      <c r="G76" s="12">
        <v>0</v>
      </c>
      <c r="H76" s="12">
        <v>0</v>
      </c>
      <c r="I76" s="12">
        <v>0</v>
      </c>
      <c r="J76" s="12">
        <v>1</v>
      </c>
      <c r="K76" s="12">
        <v>0</v>
      </c>
      <c r="L76" s="12">
        <v>0</v>
      </c>
      <c r="M76" s="12">
        <v>1</v>
      </c>
      <c r="N76" s="12">
        <v>0</v>
      </c>
    </row>
    <row r="77" spans="1:14" x14ac:dyDescent="0.25">
      <c r="A77" s="12">
        <v>15</v>
      </c>
      <c r="B77" s="12" t="s">
        <v>61</v>
      </c>
      <c r="C77" s="12">
        <v>0</v>
      </c>
      <c r="D77" s="12">
        <v>0</v>
      </c>
      <c r="E77" s="12">
        <v>0</v>
      </c>
      <c r="F77" s="12">
        <v>0</v>
      </c>
      <c r="G77" s="12">
        <v>0</v>
      </c>
      <c r="H77" s="12">
        <v>0</v>
      </c>
      <c r="I77" s="12">
        <v>1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</row>
    <row r="78" spans="1:14" x14ac:dyDescent="0.25">
      <c r="A78" s="12">
        <v>15</v>
      </c>
      <c r="B78" s="12" t="s">
        <v>62</v>
      </c>
      <c r="C78" s="12">
        <v>0</v>
      </c>
      <c r="D78" s="12">
        <v>0</v>
      </c>
      <c r="E78" s="12">
        <v>0</v>
      </c>
      <c r="F78" s="12">
        <v>0</v>
      </c>
      <c r="G78" s="12">
        <v>0</v>
      </c>
      <c r="H78" s="12">
        <v>1</v>
      </c>
      <c r="I78" s="12">
        <v>0</v>
      </c>
      <c r="J78" s="12">
        <v>0</v>
      </c>
      <c r="K78" s="12">
        <v>0</v>
      </c>
      <c r="L78" s="12">
        <v>1</v>
      </c>
      <c r="M78" s="12">
        <v>0</v>
      </c>
      <c r="N78" s="12">
        <v>0</v>
      </c>
    </row>
    <row r="79" spans="1:14" x14ac:dyDescent="0.25">
      <c r="A79" s="12">
        <v>16</v>
      </c>
      <c r="B79" s="12" t="s">
        <v>3</v>
      </c>
      <c r="C79" s="12">
        <v>1</v>
      </c>
      <c r="D79" s="12">
        <v>0</v>
      </c>
      <c r="E79" s="12">
        <v>0</v>
      </c>
      <c r="F79" s="12">
        <v>1</v>
      </c>
      <c r="G79" s="12">
        <v>0</v>
      </c>
      <c r="H79" s="12">
        <v>0</v>
      </c>
      <c r="I79" s="12">
        <v>1</v>
      </c>
      <c r="J79" s="12">
        <v>0</v>
      </c>
      <c r="K79" s="12">
        <v>1</v>
      </c>
      <c r="L79" s="12">
        <v>0</v>
      </c>
      <c r="M79" s="12">
        <v>0</v>
      </c>
      <c r="N79" s="12">
        <v>0</v>
      </c>
    </row>
    <row r="80" spans="1:14" x14ac:dyDescent="0.25">
      <c r="A80" s="12">
        <v>16</v>
      </c>
      <c r="B80" s="12" t="s">
        <v>4</v>
      </c>
      <c r="C80" s="12">
        <v>0</v>
      </c>
      <c r="D80" s="12">
        <v>0</v>
      </c>
      <c r="E80" s="12">
        <v>1</v>
      </c>
      <c r="F80" s="12">
        <v>0</v>
      </c>
      <c r="G80" s="12">
        <v>0</v>
      </c>
      <c r="H80" s="12">
        <v>0</v>
      </c>
      <c r="I80" s="12">
        <v>0</v>
      </c>
      <c r="J80" s="12">
        <v>1</v>
      </c>
      <c r="K80" s="12">
        <v>0</v>
      </c>
      <c r="L80" s="12">
        <v>1</v>
      </c>
      <c r="M80" s="12">
        <v>0</v>
      </c>
      <c r="N80" s="12">
        <v>0</v>
      </c>
    </row>
    <row r="81" spans="1:14" x14ac:dyDescent="0.25">
      <c r="A81" s="12">
        <v>16</v>
      </c>
      <c r="B81" s="12" t="s">
        <v>11</v>
      </c>
      <c r="C81" s="12">
        <v>0</v>
      </c>
      <c r="D81" s="12">
        <v>0</v>
      </c>
      <c r="E81" s="12">
        <v>0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1</v>
      </c>
    </row>
    <row r="82" spans="1:14" x14ac:dyDescent="0.25">
      <c r="A82" s="12">
        <v>16</v>
      </c>
      <c r="B82" s="12" t="s">
        <v>61</v>
      </c>
      <c r="C82" s="12">
        <v>0</v>
      </c>
      <c r="D82" s="12">
        <v>1</v>
      </c>
      <c r="E82" s="12">
        <v>0</v>
      </c>
      <c r="F82" s="12">
        <v>0</v>
      </c>
      <c r="G82" s="12">
        <v>0</v>
      </c>
      <c r="H82" s="12">
        <v>1</v>
      </c>
      <c r="I82" s="12">
        <v>0</v>
      </c>
      <c r="J82" s="12">
        <v>0</v>
      </c>
      <c r="K82" s="12">
        <v>0</v>
      </c>
      <c r="L82" s="12">
        <v>0</v>
      </c>
      <c r="M82" s="12">
        <v>1</v>
      </c>
      <c r="N82" s="12">
        <v>0</v>
      </c>
    </row>
    <row r="83" spans="1:14" x14ac:dyDescent="0.25">
      <c r="A83" s="12">
        <v>16</v>
      </c>
      <c r="B83" s="12" t="s">
        <v>62</v>
      </c>
      <c r="C83" s="12">
        <v>0</v>
      </c>
      <c r="D83" s="12">
        <v>0</v>
      </c>
      <c r="E83" s="12">
        <v>0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</row>
    <row r="84" spans="1:14" x14ac:dyDescent="0.25">
      <c r="A84" s="12">
        <v>17</v>
      </c>
      <c r="B84" s="12" t="s">
        <v>3</v>
      </c>
      <c r="C84" s="12">
        <v>1</v>
      </c>
      <c r="D84" s="12">
        <v>0</v>
      </c>
      <c r="E84" s="12">
        <v>0</v>
      </c>
      <c r="F84" s="12">
        <v>1</v>
      </c>
      <c r="G84" s="12">
        <v>0</v>
      </c>
      <c r="H84" s="12">
        <v>0</v>
      </c>
      <c r="I84" s="12">
        <v>1</v>
      </c>
      <c r="J84" s="12">
        <v>1</v>
      </c>
      <c r="K84" s="12">
        <v>0</v>
      </c>
      <c r="L84" s="12">
        <v>0</v>
      </c>
      <c r="M84" s="12">
        <v>0</v>
      </c>
      <c r="N84" s="12">
        <v>0</v>
      </c>
    </row>
    <row r="85" spans="1:14" x14ac:dyDescent="0.25">
      <c r="A85" s="12">
        <v>17</v>
      </c>
      <c r="B85" s="12" t="s">
        <v>4</v>
      </c>
      <c r="C85" s="12">
        <v>0</v>
      </c>
      <c r="D85" s="12">
        <v>0</v>
      </c>
      <c r="E85" s="12">
        <v>0</v>
      </c>
      <c r="F85" s="12">
        <v>0</v>
      </c>
      <c r="G85" s="12">
        <v>0</v>
      </c>
      <c r="H85" s="12">
        <v>0</v>
      </c>
      <c r="I85" s="12">
        <v>0</v>
      </c>
      <c r="J85" s="12">
        <v>0</v>
      </c>
      <c r="K85" s="12">
        <v>1</v>
      </c>
      <c r="L85" s="12">
        <v>0</v>
      </c>
      <c r="M85" s="12">
        <v>0</v>
      </c>
      <c r="N85" s="12">
        <v>1</v>
      </c>
    </row>
    <row r="86" spans="1:14" x14ac:dyDescent="0.25">
      <c r="A86" s="12">
        <v>17</v>
      </c>
      <c r="B86" s="12" t="s">
        <v>11</v>
      </c>
      <c r="C86" s="12">
        <v>0</v>
      </c>
      <c r="D86" s="12">
        <v>1</v>
      </c>
      <c r="E86" s="12">
        <v>1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1</v>
      </c>
      <c r="M86" s="12">
        <v>1</v>
      </c>
      <c r="N86" s="12">
        <v>0</v>
      </c>
    </row>
    <row r="87" spans="1:14" x14ac:dyDescent="0.25">
      <c r="A87" s="12">
        <v>17</v>
      </c>
      <c r="B87" s="12" t="s">
        <v>61</v>
      </c>
      <c r="C87" s="12">
        <v>0</v>
      </c>
      <c r="D87" s="12">
        <v>0</v>
      </c>
      <c r="E87" s="12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</row>
    <row r="88" spans="1:14" x14ac:dyDescent="0.25">
      <c r="A88" s="12">
        <v>17</v>
      </c>
      <c r="B88" s="12" t="s">
        <v>62</v>
      </c>
      <c r="C88" s="12">
        <v>0</v>
      </c>
      <c r="D88" s="12">
        <v>0</v>
      </c>
      <c r="E88" s="12">
        <v>0</v>
      </c>
      <c r="F88" s="12">
        <v>0</v>
      </c>
      <c r="G88" s="12">
        <v>0</v>
      </c>
      <c r="H88" s="12">
        <v>1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</row>
    <row r="89" spans="1:14" x14ac:dyDescent="0.25">
      <c r="A89" s="12">
        <v>18</v>
      </c>
      <c r="B89" s="12" t="s">
        <v>3</v>
      </c>
      <c r="C89" s="12">
        <v>0</v>
      </c>
      <c r="D89" s="12">
        <v>0</v>
      </c>
      <c r="E89" s="12">
        <v>0</v>
      </c>
      <c r="F89" s="12">
        <v>1</v>
      </c>
      <c r="G89" s="12">
        <v>0</v>
      </c>
      <c r="H89" s="12">
        <v>1</v>
      </c>
      <c r="I89" s="12">
        <v>0</v>
      </c>
      <c r="J89" s="12">
        <v>1</v>
      </c>
      <c r="K89" s="12">
        <v>0</v>
      </c>
      <c r="L89" s="12">
        <v>1</v>
      </c>
      <c r="M89" s="12">
        <v>0</v>
      </c>
      <c r="N89" s="12">
        <v>0</v>
      </c>
    </row>
    <row r="90" spans="1:14" x14ac:dyDescent="0.25">
      <c r="A90" s="12">
        <v>18</v>
      </c>
      <c r="B90" s="12" t="s">
        <v>4</v>
      </c>
      <c r="C90" s="12">
        <v>1</v>
      </c>
      <c r="D90" s="12">
        <v>0</v>
      </c>
      <c r="E90" s="12">
        <v>1</v>
      </c>
      <c r="F90" s="12">
        <v>0</v>
      </c>
      <c r="G90" s="12">
        <v>0</v>
      </c>
      <c r="H90" s="12">
        <v>0</v>
      </c>
      <c r="I90" s="12">
        <v>1</v>
      </c>
      <c r="J90" s="12">
        <v>0</v>
      </c>
      <c r="K90" s="12">
        <v>1</v>
      </c>
      <c r="L90" s="12">
        <v>0</v>
      </c>
      <c r="M90" s="12">
        <v>0</v>
      </c>
      <c r="N90" s="12">
        <v>1</v>
      </c>
    </row>
    <row r="91" spans="1:14" x14ac:dyDescent="0.25">
      <c r="A91" s="12">
        <v>18</v>
      </c>
      <c r="B91" s="12" t="s">
        <v>11</v>
      </c>
      <c r="C91" s="12">
        <v>0</v>
      </c>
      <c r="D91" s="12">
        <v>1</v>
      </c>
      <c r="E91" s="12">
        <v>0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1</v>
      </c>
      <c r="N91" s="12">
        <v>0</v>
      </c>
    </row>
    <row r="92" spans="1:14" x14ac:dyDescent="0.25">
      <c r="A92" s="12">
        <v>18</v>
      </c>
      <c r="B92" s="12" t="s">
        <v>61</v>
      </c>
      <c r="C92" s="12">
        <v>0</v>
      </c>
      <c r="D92" s="12">
        <v>0</v>
      </c>
      <c r="E92" s="12">
        <v>0</v>
      </c>
      <c r="F92" s="12">
        <v>0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</row>
    <row r="93" spans="1:14" x14ac:dyDescent="0.25">
      <c r="A93" s="12">
        <v>18</v>
      </c>
      <c r="B93" s="12" t="s">
        <v>62</v>
      </c>
      <c r="C93" s="12">
        <v>0</v>
      </c>
      <c r="D93" s="12">
        <v>0</v>
      </c>
      <c r="E93" s="12">
        <v>0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</row>
    <row r="94" spans="1:14" x14ac:dyDescent="0.25">
      <c r="A94" s="12">
        <v>19</v>
      </c>
      <c r="B94" s="12" t="s">
        <v>3</v>
      </c>
      <c r="C94" s="12">
        <v>0</v>
      </c>
      <c r="D94" s="12">
        <v>0</v>
      </c>
      <c r="E94" s="12">
        <v>0</v>
      </c>
      <c r="F94" s="12">
        <v>1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</row>
    <row r="95" spans="1:14" x14ac:dyDescent="0.25">
      <c r="A95" s="12">
        <v>19</v>
      </c>
      <c r="B95" s="12" t="s">
        <v>4</v>
      </c>
      <c r="C95" s="12">
        <v>1</v>
      </c>
      <c r="D95" s="12">
        <v>0</v>
      </c>
      <c r="E95" s="12">
        <v>1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1</v>
      </c>
      <c r="L95" s="12">
        <v>0</v>
      </c>
      <c r="M95" s="12">
        <v>0</v>
      </c>
      <c r="N95" s="12">
        <v>1</v>
      </c>
    </row>
    <row r="96" spans="1:14" x14ac:dyDescent="0.25">
      <c r="A96" s="12">
        <v>19</v>
      </c>
      <c r="B96" s="12" t="s">
        <v>11</v>
      </c>
      <c r="C96" s="12">
        <v>0</v>
      </c>
      <c r="D96" s="12">
        <v>1</v>
      </c>
      <c r="E96" s="12">
        <v>0</v>
      </c>
      <c r="F96" s="12">
        <v>0</v>
      </c>
      <c r="G96" s="12">
        <v>0</v>
      </c>
      <c r="H96" s="12">
        <v>1</v>
      </c>
      <c r="I96" s="12">
        <v>0</v>
      </c>
      <c r="J96" s="12">
        <v>1</v>
      </c>
      <c r="K96" s="12">
        <v>0</v>
      </c>
      <c r="L96" s="12">
        <v>0</v>
      </c>
      <c r="M96" s="12">
        <v>1</v>
      </c>
      <c r="N96" s="12">
        <v>0</v>
      </c>
    </row>
    <row r="97" spans="1:14" x14ac:dyDescent="0.25">
      <c r="A97" s="12">
        <v>19</v>
      </c>
      <c r="B97" s="12" t="s">
        <v>61</v>
      </c>
      <c r="C97" s="12">
        <v>0</v>
      </c>
      <c r="D97" s="12">
        <v>0</v>
      </c>
      <c r="E97" s="12">
        <v>0</v>
      </c>
      <c r="F97" s="12">
        <v>0</v>
      </c>
      <c r="G97" s="12">
        <v>0</v>
      </c>
      <c r="H97" s="12">
        <v>0</v>
      </c>
      <c r="I97" s="12">
        <v>1</v>
      </c>
      <c r="J97" s="12">
        <v>0</v>
      </c>
      <c r="K97" s="12">
        <v>0</v>
      </c>
      <c r="L97" s="12">
        <v>0</v>
      </c>
      <c r="M97" s="12">
        <v>0</v>
      </c>
      <c r="N97" s="12">
        <v>0</v>
      </c>
    </row>
    <row r="98" spans="1:14" x14ac:dyDescent="0.25">
      <c r="A98" s="12">
        <v>19</v>
      </c>
      <c r="B98" s="12" t="s">
        <v>62</v>
      </c>
      <c r="C98" s="12">
        <v>0</v>
      </c>
      <c r="D98" s="12">
        <v>0</v>
      </c>
      <c r="E98" s="12">
        <v>0</v>
      </c>
      <c r="F98" s="12">
        <v>0</v>
      </c>
      <c r="G98" s="12">
        <v>0</v>
      </c>
      <c r="H98" s="12">
        <v>0</v>
      </c>
      <c r="I98" s="12">
        <v>0</v>
      </c>
      <c r="J98" s="12">
        <v>0</v>
      </c>
      <c r="K98" s="12">
        <v>0</v>
      </c>
      <c r="L98" s="12">
        <v>1</v>
      </c>
      <c r="M98" s="12">
        <v>0</v>
      </c>
      <c r="N98" s="12">
        <v>0</v>
      </c>
    </row>
    <row r="99" spans="1:14" x14ac:dyDescent="0.25">
      <c r="A99" s="12">
        <v>20</v>
      </c>
      <c r="B99" s="12" t="s">
        <v>3</v>
      </c>
      <c r="C99" s="12">
        <v>0</v>
      </c>
      <c r="D99" s="12">
        <v>0</v>
      </c>
      <c r="E99" s="12">
        <v>0</v>
      </c>
      <c r="F99" s="12">
        <v>0</v>
      </c>
      <c r="G99" s="12">
        <v>1</v>
      </c>
      <c r="H99" s="12"/>
      <c r="I99" s="12"/>
      <c r="J99" s="12"/>
      <c r="K99" s="12"/>
      <c r="L99" s="12"/>
      <c r="M99" s="12"/>
      <c r="N99" s="12"/>
    </row>
    <row r="100" spans="1:14" x14ac:dyDescent="0.25">
      <c r="A100" s="12">
        <v>20</v>
      </c>
      <c r="B100" s="12" t="s">
        <v>4</v>
      </c>
      <c r="C100" s="12">
        <v>1</v>
      </c>
      <c r="D100" s="12">
        <v>0</v>
      </c>
      <c r="E100" s="12">
        <v>1</v>
      </c>
      <c r="F100" s="12">
        <v>1</v>
      </c>
      <c r="G100" s="12">
        <v>0</v>
      </c>
      <c r="H100" s="12"/>
      <c r="I100" s="12"/>
      <c r="J100" s="12"/>
      <c r="K100" s="12"/>
      <c r="L100" s="12"/>
      <c r="M100" s="12"/>
      <c r="N100" s="12"/>
    </row>
    <row r="101" spans="1:14" x14ac:dyDescent="0.25">
      <c r="A101" s="12">
        <v>20</v>
      </c>
      <c r="B101" s="12" t="s">
        <v>11</v>
      </c>
      <c r="C101" s="12">
        <v>0</v>
      </c>
      <c r="D101" s="12">
        <v>1</v>
      </c>
      <c r="E101" s="12">
        <v>0</v>
      </c>
      <c r="F101" s="12">
        <v>0</v>
      </c>
      <c r="G101" s="12">
        <v>0</v>
      </c>
      <c r="H101" s="12"/>
      <c r="I101" s="12"/>
      <c r="J101" s="12"/>
      <c r="K101" s="12"/>
      <c r="L101" s="12"/>
      <c r="M101" s="12"/>
      <c r="N101" s="12"/>
    </row>
    <row r="102" spans="1:14" x14ac:dyDescent="0.25">
      <c r="A102" s="12">
        <v>20</v>
      </c>
      <c r="B102" s="12" t="s">
        <v>61</v>
      </c>
      <c r="C102" s="12">
        <v>0</v>
      </c>
      <c r="D102" s="12">
        <v>0</v>
      </c>
      <c r="E102" s="12">
        <v>0</v>
      </c>
      <c r="F102" s="12">
        <v>0</v>
      </c>
      <c r="G102" s="12">
        <v>0</v>
      </c>
      <c r="H102" s="12"/>
      <c r="I102" s="12"/>
      <c r="J102" s="12"/>
      <c r="K102" s="12"/>
      <c r="L102" s="12"/>
      <c r="M102" s="12"/>
      <c r="N102" s="12"/>
    </row>
    <row r="103" spans="1:14" x14ac:dyDescent="0.25">
      <c r="A103" s="12">
        <v>20</v>
      </c>
      <c r="B103" s="12" t="s">
        <v>62</v>
      </c>
      <c r="C103" s="12">
        <v>0</v>
      </c>
      <c r="D103" s="12">
        <v>0</v>
      </c>
      <c r="E103" s="12">
        <v>0</v>
      </c>
      <c r="F103" s="12">
        <v>0</v>
      </c>
      <c r="G103" s="12">
        <v>0</v>
      </c>
      <c r="H103" s="12"/>
      <c r="I103" s="12"/>
      <c r="J103" s="12"/>
      <c r="K103" s="12"/>
      <c r="L103" s="12"/>
      <c r="M103" s="12"/>
      <c r="N103" s="12"/>
    </row>
    <row r="104" spans="1:14" x14ac:dyDescent="0.25">
      <c r="A104" s="12">
        <v>21</v>
      </c>
      <c r="B104" s="12" t="s">
        <v>3</v>
      </c>
      <c r="C104" s="12">
        <v>1</v>
      </c>
      <c r="D104" s="12">
        <v>0</v>
      </c>
      <c r="E104" s="12">
        <v>0</v>
      </c>
      <c r="F104" s="12">
        <v>1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1</v>
      </c>
      <c r="N104" s="12">
        <v>1</v>
      </c>
    </row>
    <row r="105" spans="1:14" x14ac:dyDescent="0.25">
      <c r="A105" s="12">
        <v>21</v>
      </c>
      <c r="B105" s="12" t="s">
        <v>4</v>
      </c>
      <c r="C105" s="12">
        <v>0</v>
      </c>
      <c r="D105" s="12">
        <v>1</v>
      </c>
      <c r="E105" s="12">
        <v>1</v>
      </c>
      <c r="F105" s="12">
        <v>0</v>
      </c>
      <c r="G105" s="12">
        <v>0</v>
      </c>
      <c r="H105" s="12">
        <v>0</v>
      </c>
      <c r="I105" s="12">
        <v>0</v>
      </c>
      <c r="J105" s="12">
        <v>0</v>
      </c>
      <c r="K105" s="12">
        <v>1</v>
      </c>
      <c r="L105" s="12">
        <v>0</v>
      </c>
      <c r="M105" s="12">
        <v>0</v>
      </c>
      <c r="N105" s="12">
        <v>0</v>
      </c>
    </row>
    <row r="106" spans="1:14" x14ac:dyDescent="0.25">
      <c r="A106" s="12">
        <v>21</v>
      </c>
      <c r="B106" s="12" t="s">
        <v>11</v>
      </c>
      <c r="C106" s="12">
        <v>0</v>
      </c>
      <c r="D106" s="12">
        <v>0</v>
      </c>
      <c r="E106" s="12">
        <v>0</v>
      </c>
      <c r="F106" s="12">
        <v>0</v>
      </c>
      <c r="G106" s="12">
        <v>0</v>
      </c>
      <c r="H106" s="12">
        <v>1</v>
      </c>
      <c r="I106" s="12">
        <v>0</v>
      </c>
      <c r="J106" s="12">
        <v>1</v>
      </c>
      <c r="K106" s="12">
        <v>0</v>
      </c>
      <c r="L106" s="12">
        <v>0</v>
      </c>
      <c r="M106" s="12">
        <v>0</v>
      </c>
      <c r="N106" s="12">
        <v>0</v>
      </c>
    </row>
    <row r="107" spans="1:14" x14ac:dyDescent="0.25">
      <c r="A107" s="12">
        <v>21</v>
      </c>
      <c r="B107" s="12" t="s">
        <v>61</v>
      </c>
      <c r="C107" s="12">
        <v>0</v>
      </c>
      <c r="D107" s="12">
        <v>0</v>
      </c>
      <c r="E107" s="12">
        <v>0</v>
      </c>
      <c r="F107" s="12">
        <v>0</v>
      </c>
      <c r="G107" s="12">
        <v>0</v>
      </c>
      <c r="H107" s="12">
        <v>0</v>
      </c>
      <c r="I107" s="12">
        <v>1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</row>
    <row r="108" spans="1:14" x14ac:dyDescent="0.25">
      <c r="A108" s="12">
        <v>21</v>
      </c>
      <c r="B108" s="12" t="s">
        <v>62</v>
      </c>
      <c r="C108" s="12">
        <v>0</v>
      </c>
      <c r="D108" s="12">
        <v>0</v>
      </c>
      <c r="E108" s="12">
        <v>0</v>
      </c>
      <c r="F108" s="12">
        <v>0</v>
      </c>
      <c r="G108" s="12">
        <v>0</v>
      </c>
      <c r="H108" s="12">
        <v>0</v>
      </c>
      <c r="I108" s="12">
        <v>0</v>
      </c>
      <c r="J108" s="12">
        <v>0</v>
      </c>
      <c r="K108" s="12">
        <v>0</v>
      </c>
      <c r="L108" s="12">
        <v>1</v>
      </c>
      <c r="M108" s="12">
        <v>0</v>
      </c>
      <c r="N108" s="12">
        <v>0</v>
      </c>
    </row>
    <row r="109" spans="1:14" x14ac:dyDescent="0.25">
      <c r="A109" s="12">
        <v>22</v>
      </c>
      <c r="B109" s="12" t="s">
        <v>3</v>
      </c>
      <c r="C109" s="12">
        <v>0</v>
      </c>
      <c r="D109" s="12">
        <v>0</v>
      </c>
      <c r="E109" s="12">
        <v>0</v>
      </c>
      <c r="F109" s="12">
        <v>1</v>
      </c>
      <c r="G109" s="12">
        <v>0</v>
      </c>
      <c r="H109" s="12">
        <v>0</v>
      </c>
      <c r="I109" s="12">
        <v>0</v>
      </c>
      <c r="J109" s="12">
        <v>0</v>
      </c>
      <c r="K109" s="12">
        <v>1</v>
      </c>
      <c r="L109" s="12">
        <v>0</v>
      </c>
      <c r="M109" s="12">
        <v>0</v>
      </c>
      <c r="N109" s="12">
        <v>0</v>
      </c>
    </row>
    <row r="110" spans="1:14" x14ac:dyDescent="0.25">
      <c r="A110" s="12">
        <v>22</v>
      </c>
      <c r="B110" s="12" t="s">
        <v>4</v>
      </c>
      <c r="C110" s="12">
        <v>1</v>
      </c>
      <c r="D110" s="12">
        <v>0</v>
      </c>
      <c r="E110" s="12">
        <v>1</v>
      </c>
      <c r="F110" s="12">
        <v>0</v>
      </c>
      <c r="G110" s="12">
        <v>0</v>
      </c>
      <c r="H110" s="12">
        <v>0</v>
      </c>
      <c r="I110" s="12">
        <v>0</v>
      </c>
      <c r="J110" s="12">
        <v>1</v>
      </c>
      <c r="K110" s="12">
        <v>0</v>
      </c>
      <c r="L110" s="12">
        <v>1</v>
      </c>
      <c r="M110" s="12">
        <v>0</v>
      </c>
      <c r="N110" s="12">
        <v>0</v>
      </c>
    </row>
    <row r="111" spans="1:14" x14ac:dyDescent="0.25">
      <c r="A111" s="12">
        <v>22</v>
      </c>
      <c r="B111" s="12" t="s">
        <v>11</v>
      </c>
      <c r="C111" s="12">
        <v>0</v>
      </c>
      <c r="D111" s="12">
        <v>0</v>
      </c>
      <c r="E111" s="12">
        <v>0</v>
      </c>
      <c r="F111" s="12">
        <v>0</v>
      </c>
      <c r="G111" s="12">
        <v>0</v>
      </c>
      <c r="H111" s="12">
        <v>0</v>
      </c>
      <c r="I111" s="12">
        <v>1</v>
      </c>
      <c r="J111" s="12">
        <v>0</v>
      </c>
      <c r="K111" s="12">
        <v>0</v>
      </c>
      <c r="L111" s="12">
        <v>0</v>
      </c>
      <c r="M111" s="12">
        <v>1</v>
      </c>
      <c r="N111" s="12">
        <v>1</v>
      </c>
    </row>
    <row r="112" spans="1:14" x14ac:dyDescent="0.25">
      <c r="A112" s="12">
        <v>22</v>
      </c>
      <c r="B112" s="12" t="s">
        <v>61</v>
      </c>
      <c r="C112" s="12">
        <v>0</v>
      </c>
      <c r="D112" s="12">
        <v>1</v>
      </c>
      <c r="E112" s="12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</row>
    <row r="113" spans="1:14" x14ac:dyDescent="0.25">
      <c r="A113" s="12">
        <v>22</v>
      </c>
      <c r="B113" s="12" t="s">
        <v>62</v>
      </c>
      <c r="C113" s="12">
        <v>0</v>
      </c>
      <c r="D113" s="12">
        <v>0</v>
      </c>
      <c r="E113" s="12">
        <v>0</v>
      </c>
      <c r="F113" s="12">
        <v>0</v>
      </c>
      <c r="G113" s="12">
        <v>0</v>
      </c>
      <c r="H113" s="12">
        <v>1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</row>
    <row r="114" spans="1:14" x14ac:dyDescent="0.25">
      <c r="A114" s="12">
        <v>23</v>
      </c>
      <c r="B114" s="12" t="s">
        <v>3</v>
      </c>
      <c r="C114" s="12">
        <v>0</v>
      </c>
      <c r="D114" s="12">
        <v>0</v>
      </c>
      <c r="E114" s="12">
        <v>0</v>
      </c>
      <c r="F114" s="12">
        <v>1</v>
      </c>
      <c r="G114" s="12">
        <v>0</v>
      </c>
      <c r="H114" s="12">
        <v>0</v>
      </c>
      <c r="I114" s="12">
        <v>0</v>
      </c>
      <c r="J114" s="12">
        <v>0</v>
      </c>
      <c r="K114" s="12">
        <v>1</v>
      </c>
      <c r="L114" s="12">
        <v>0</v>
      </c>
      <c r="M114" s="12">
        <v>0</v>
      </c>
      <c r="N114" s="12">
        <v>0</v>
      </c>
    </row>
    <row r="115" spans="1:14" x14ac:dyDescent="0.25">
      <c r="A115" s="12">
        <v>23</v>
      </c>
      <c r="B115" s="12" t="s">
        <v>4</v>
      </c>
      <c r="C115" s="12">
        <v>1</v>
      </c>
      <c r="D115" s="12">
        <v>0</v>
      </c>
      <c r="E115" s="12">
        <v>1</v>
      </c>
      <c r="F115" s="12">
        <v>0</v>
      </c>
      <c r="G115" s="12">
        <v>0</v>
      </c>
      <c r="H115" s="12">
        <v>0</v>
      </c>
      <c r="I115" s="12">
        <v>1</v>
      </c>
      <c r="J115" s="12">
        <v>1</v>
      </c>
      <c r="K115" s="12">
        <v>0</v>
      </c>
      <c r="L115" s="12">
        <v>1</v>
      </c>
      <c r="M115" s="12">
        <v>0</v>
      </c>
      <c r="N115" s="12">
        <v>0</v>
      </c>
    </row>
    <row r="116" spans="1:14" x14ac:dyDescent="0.25">
      <c r="A116" s="12">
        <v>23</v>
      </c>
      <c r="B116" s="12" t="s">
        <v>11</v>
      </c>
      <c r="C116" s="12">
        <v>0</v>
      </c>
      <c r="D116" s="12">
        <v>0</v>
      </c>
      <c r="E116" s="12">
        <v>0</v>
      </c>
      <c r="F116" s="12">
        <v>0</v>
      </c>
      <c r="G116" s="12">
        <v>0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1</v>
      </c>
      <c r="N116" s="12">
        <v>1</v>
      </c>
    </row>
    <row r="117" spans="1:14" x14ac:dyDescent="0.25">
      <c r="A117" s="12">
        <v>23</v>
      </c>
      <c r="B117" s="12" t="s">
        <v>61</v>
      </c>
      <c r="C117" s="12">
        <v>0</v>
      </c>
      <c r="D117" s="12">
        <v>1</v>
      </c>
      <c r="E117" s="12">
        <v>0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</row>
    <row r="118" spans="1:14" x14ac:dyDescent="0.25">
      <c r="A118" s="12">
        <v>23</v>
      </c>
      <c r="B118" s="12" t="s">
        <v>62</v>
      </c>
      <c r="C118" s="12">
        <v>0</v>
      </c>
      <c r="D118" s="12">
        <v>0</v>
      </c>
      <c r="E118" s="12">
        <v>0</v>
      </c>
      <c r="F118" s="12">
        <v>0</v>
      </c>
      <c r="G118" s="12">
        <v>0</v>
      </c>
      <c r="H118" s="12">
        <v>1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</row>
    <row r="119" spans="1:14" x14ac:dyDescent="0.25">
      <c r="A119" s="12">
        <v>24</v>
      </c>
      <c r="B119" s="12" t="s">
        <v>3</v>
      </c>
      <c r="C119" s="12">
        <v>1</v>
      </c>
      <c r="D119" s="12">
        <v>0</v>
      </c>
      <c r="E119" s="12">
        <v>0</v>
      </c>
      <c r="F119" s="12">
        <v>1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</row>
    <row r="120" spans="1:14" x14ac:dyDescent="0.25">
      <c r="A120" s="12">
        <v>24</v>
      </c>
      <c r="B120" s="12" t="s">
        <v>4</v>
      </c>
      <c r="C120" s="12">
        <v>0</v>
      </c>
      <c r="D120" s="12">
        <v>0</v>
      </c>
      <c r="E120" s="12">
        <v>0</v>
      </c>
      <c r="F120" s="12">
        <v>0</v>
      </c>
      <c r="G120" s="12">
        <v>0</v>
      </c>
      <c r="H120" s="12">
        <v>0</v>
      </c>
      <c r="I120" s="12">
        <v>0</v>
      </c>
      <c r="J120" s="12">
        <v>1</v>
      </c>
      <c r="K120" s="12">
        <v>0</v>
      </c>
      <c r="L120" s="12">
        <v>0</v>
      </c>
      <c r="M120" s="12">
        <v>0</v>
      </c>
      <c r="N120" s="12">
        <v>1</v>
      </c>
    </row>
    <row r="121" spans="1:14" x14ac:dyDescent="0.25">
      <c r="A121" s="12">
        <v>24</v>
      </c>
      <c r="B121" s="12" t="s">
        <v>11</v>
      </c>
      <c r="C121" s="12">
        <v>0</v>
      </c>
      <c r="D121" s="12">
        <v>1</v>
      </c>
      <c r="E121" s="12">
        <v>1</v>
      </c>
      <c r="F121" s="12">
        <v>0</v>
      </c>
      <c r="G121" s="12">
        <v>0</v>
      </c>
      <c r="H121" s="12">
        <v>0</v>
      </c>
      <c r="I121" s="12">
        <v>0</v>
      </c>
      <c r="J121" s="12">
        <v>0</v>
      </c>
      <c r="K121" s="12">
        <v>1</v>
      </c>
      <c r="L121" s="12">
        <v>1</v>
      </c>
      <c r="M121" s="12">
        <v>1</v>
      </c>
      <c r="N121" s="12">
        <v>0</v>
      </c>
    </row>
    <row r="122" spans="1:14" x14ac:dyDescent="0.25">
      <c r="A122" s="12">
        <v>24</v>
      </c>
      <c r="B122" s="12" t="s">
        <v>61</v>
      </c>
      <c r="C122" s="12">
        <v>0</v>
      </c>
      <c r="D122" s="12">
        <v>0</v>
      </c>
      <c r="E122" s="12">
        <v>0</v>
      </c>
      <c r="F122" s="12">
        <v>0</v>
      </c>
      <c r="G122" s="12">
        <v>0</v>
      </c>
      <c r="H122" s="12">
        <v>0</v>
      </c>
      <c r="I122" s="12">
        <v>1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</row>
    <row r="123" spans="1:14" x14ac:dyDescent="0.25">
      <c r="A123" s="12">
        <v>24</v>
      </c>
      <c r="B123" s="12" t="s">
        <v>62</v>
      </c>
      <c r="C123" s="12">
        <v>0</v>
      </c>
      <c r="D123" s="12">
        <v>0</v>
      </c>
      <c r="E123" s="12">
        <v>0</v>
      </c>
      <c r="F123" s="12">
        <v>0</v>
      </c>
      <c r="G123" s="12">
        <v>0</v>
      </c>
      <c r="H123" s="12">
        <v>1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</row>
    <row r="124" spans="1:14" x14ac:dyDescent="0.25">
      <c r="A124" s="12">
        <v>25</v>
      </c>
      <c r="B124" s="12" t="s">
        <v>3</v>
      </c>
      <c r="C124" s="12">
        <v>0</v>
      </c>
      <c r="D124" s="12">
        <v>0</v>
      </c>
      <c r="E124" s="12">
        <v>0</v>
      </c>
      <c r="F124" s="12">
        <v>1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1</v>
      </c>
      <c r="N124" s="12">
        <v>1</v>
      </c>
    </row>
    <row r="125" spans="1:14" x14ac:dyDescent="0.25">
      <c r="A125" s="12">
        <v>25</v>
      </c>
      <c r="B125" s="12" t="s">
        <v>4</v>
      </c>
      <c r="C125" s="12">
        <v>1</v>
      </c>
      <c r="D125" s="12">
        <v>1</v>
      </c>
      <c r="E125" s="12">
        <v>1</v>
      </c>
      <c r="F125" s="12">
        <v>0</v>
      </c>
      <c r="G125" s="12">
        <v>0</v>
      </c>
      <c r="H125" s="12">
        <v>0</v>
      </c>
      <c r="I125" s="12">
        <v>0</v>
      </c>
      <c r="J125" s="12">
        <v>1</v>
      </c>
      <c r="K125" s="12">
        <v>0</v>
      </c>
      <c r="L125" s="12">
        <v>0</v>
      </c>
      <c r="M125" s="12">
        <v>0</v>
      </c>
      <c r="N125" s="12">
        <v>0</v>
      </c>
    </row>
    <row r="126" spans="1:14" x14ac:dyDescent="0.25">
      <c r="A126" s="12">
        <v>25</v>
      </c>
      <c r="B126" s="12" t="s">
        <v>11</v>
      </c>
      <c r="C126" s="12">
        <v>0</v>
      </c>
      <c r="D126" s="12">
        <v>0</v>
      </c>
      <c r="E126" s="12">
        <v>0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2">
        <v>1</v>
      </c>
      <c r="L126" s="12">
        <v>0</v>
      </c>
      <c r="M126" s="12">
        <v>0</v>
      </c>
      <c r="N126" s="12">
        <v>0</v>
      </c>
    </row>
    <row r="127" spans="1:14" x14ac:dyDescent="0.25">
      <c r="A127" s="12">
        <v>25</v>
      </c>
      <c r="B127" s="12" t="s">
        <v>61</v>
      </c>
      <c r="C127" s="12">
        <v>0</v>
      </c>
      <c r="D127" s="12">
        <v>0</v>
      </c>
      <c r="E127" s="12">
        <v>0</v>
      </c>
      <c r="F127" s="12">
        <v>0</v>
      </c>
      <c r="G127" s="12">
        <v>0</v>
      </c>
      <c r="H127" s="12">
        <v>1</v>
      </c>
      <c r="I127" s="12">
        <v>1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</row>
    <row r="128" spans="1:14" x14ac:dyDescent="0.25">
      <c r="A128" s="12">
        <v>25</v>
      </c>
      <c r="B128" s="12" t="s">
        <v>62</v>
      </c>
      <c r="C128" s="12">
        <v>0</v>
      </c>
      <c r="D128" s="12">
        <v>0</v>
      </c>
      <c r="E128" s="12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1</v>
      </c>
      <c r="M128" s="12">
        <v>0</v>
      </c>
      <c r="N128" s="12">
        <v>0</v>
      </c>
    </row>
    <row r="129" spans="1:14" x14ac:dyDescent="0.25">
      <c r="A129" s="12">
        <v>26</v>
      </c>
      <c r="B129" s="12" t="s">
        <v>3</v>
      </c>
      <c r="C129" s="12">
        <v>0</v>
      </c>
      <c r="D129" s="12">
        <v>0</v>
      </c>
      <c r="E129" s="12">
        <v>0</v>
      </c>
      <c r="F129" s="12">
        <v>1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1</v>
      </c>
      <c r="N129" s="12">
        <v>1</v>
      </c>
    </row>
    <row r="130" spans="1:14" x14ac:dyDescent="0.25">
      <c r="A130" s="12">
        <v>26</v>
      </c>
      <c r="B130" s="12" t="s">
        <v>4</v>
      </c>
      <c r="C130" s="12">
        <v>1</v>
      </c>
      <c r="D130" s="12">
        <v>1</v>
      </c>
      <c r="E130" s="12">
        <v>1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1</v>
      </c>
      <c r="L130" s="12">
        <v>0</v>
      </c>
      <c r="M130" s="12">
        <v>0</v>
      </c>
      <c r="N130" s="12">
        <v>0</v>
      </c>
    </row>
    <row r="131" spans="1:14" x14ac:dyDescent="0.25">
      <c r="A131" s="12">
        <v>26</v>
      </c>
      <c r="B131" s="12" t="s">
        <v>11</v>
      </c>
      <c r="C131" s="12">
        <v>0</v>
      </c>
      <c r="D131" s="12">
        <v>0</v>
      </c>
      <c r="E131" s="12">
        <v>0</v>
      </c>
      <c r="F131" s="12">
        <v>0</v>
      </c>
      <c r="G131" s="12">
        <v>0</v>
      </c>
      <c r="H131" s="12">
        <v>0</v>
      </c>
      <c r="I131" s="12">
        <v>1</v>
      </c>
      <c r="J131" s="12">
        <v>1</v>
      </c>
      <c r="K131" s="12">
        <v>0</v>
      </c>
      <c r="L131" s="12">
        <v>0</v>
      </c>
      <c r="M131" s="12">
        <v>0</v>
      </c>
      <c r="N131" s="12">
        <v>0</v>
      </c>
    </row>
    <row r="132" spans="1:14" x14ac:dyDescent="0.25">
      <c r="A132" s="12">
        <v>26</v>
      </c>
      <c r="B132" s="12" t="s">
        <v>61</v>
      </c>
      <c r="C132" s="12">
        <v>0</v>
      </c>
      <c r="D132" s="12">
        <v>0</v>
      </c>
      <c r="E132" s="12">
        <v>0</v>
      </c>
      <c r="F132" s="12">
        <v>0</v>
      </c>
      <c r="G132" s="12">
        <v>0</v>
      </c>
      <c r="H132" s="12">
        <v>0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0</v>
      </c>
    </row>
    <row r="133" spans="1:14" x14ac:dyDescent="0.25">
      <c r="A133" s="12">
        <v>26</v>
      </c>
      <c r="B133" s="12" t="s">
        <v>62</v>
      </c>
      <c r="C133" s="12">
        <v>0</v>
      </c>
      <c r="D133" s="12">
        <v>0</v>
      </c>
      <c r="E133" s="12">
        <v>0</v>
      </c>
      <c r="F133" s="12">
        <v>0</v>
      </c>
      <c r="G133" s="12">
        <v>0</v>
      </c>
      <c r="H133" s="12">
        <v>1</v>
      </c>
      <c r="I133" s="12">
        <v>0</v>
      </c>
      <c r="J133" s="12">
        <v>0</v>
      </c>
      <c r="K133" s="12">
        <v>0</v>
      </c>
      <c r="L133" s="12">
        <v>1</v>
      </c>
      <c r="M133" s="12">
        <v>0</v>
      </c>
      <c r="N133" s="12">
        <v>0</v>
      </c>
    </row>
    <row r="134" spans="1:14" x14ac:dyDescent="0.25">
      <c r="A134" s="12">
        <v>27</v>
      </c>
      <c r="B134" s="12" t="s">
        <v>3</v>
      </c>
      <c r="C134" s="12">
        <v>1</v>
      </c>
      <c r="D134" s="12">
        <v>0</v>
      </c>
      <c r="E134" s="12">
        <v>0</v>
      </c>
      <c r="F134" s="12">
        <v>1</v>
      </c>
      <c r="G134" s="12">
        <v>0</v>
      </c>
      <c r="H134" s="12">
        <v>1</v>
      </c>
      <c r="I134" s="12">
        <v>0</v>
      </c>
      <c r="J134" s="12">
        <v>0</v>
      </c>
      <c r="K134" s="12">
        <v>0</v>
      </c>
      <c r="L134" s="12">
        <v>1</v>
      </c>
      <c r="M134" s="12">
        <v>0</v>
      </c>
      <c r="N134" s="12">
        <v>0</v>
      </c>
    </row>
    <row r="135" spans="1:14" x14ac:dyDescent="0.25">
      <c r="A135" s="12">
        <v>27</v>
      </c>
      <c r="B135" s="12" t="s">
        <v>4</v>
      </c>
      <c r="C135" s="12">
        <v>0</v>
      </c>
      <c r="D135" s="12">
        <v>0</v>
      </c>
      <c r="E135" s="12">
        <v>1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1</v>
      </c>
      <c r="L135" s="12">
        <v>0</v>
      </c>
      <c r="M135" s="12">
        <v>0</v>
      </c>
      <c r="N135" s="12">
        <v>1</v>
      </c>
    </row>
    <row r="136" spans="1:14" x14ac:dyDescent="0.25">
      <c r="A136" s="12">
        <v>27</v>
      </c>
      <c r="B136" s="12" t="s">
        <v>11</v>
      </c>
      <c r="C136" s="12">
        <v>0</v>
      </c>
      <c r="D136" s="12">
        <v>1</v>
      </c>
      <c r="E136" s="12">
        <v>0</v>
      </c>
      <c r="F136" s="12">
        <v>0</v>
      </c>
      <c r="G136" s="12">
        <v>0</v>
      </c>
      <c r="H136" s="12">
        <v>0</v>
      </c>
      <c r="I136" s="12">
        <v>1</v>
      </c>
      <c r="J136" s="12">
        <v>1</v>
      </c>
      <c r="K136" s="12">
        <v>0</v>
      </c>
      <c r="L136" s="12">
        <v>0</v>
      </c>
      <c r="M136" s="12">
        <v>1</v>
      </c>
      <c r="N136" s="12">
        <v>0</v>
      </c>
    </row>
    <row r="137" spans="1:14" x14ac:dyDescent="0.25">
      <c r="A137" s="12">
        <v>27</v>
      </c>
      <c r="B137" s="12" t="s">
        <v>61</v>
      </c>
      <c r="C137" s="12">
        <v>0</v>
      </c>
      <c r="D137" s="12">
        <v>0</v>
      </c>
      <c r="E137" s="12">
        <v>0</v>
      </c>
      <c r="F137" s="12">
        <v>0</v>
      </c>
      <c r="G137" s="12">
        <v>0</v>
      </c>
      <c r="H137" s="12">
        <v>0</v>
      </c>
      <c r="I137" s="12">
        <v>0</v>
      </c>
      <c r="J137" s="12">
        <v>0</v>
      </c>
      <c r="K137" s="12">
        <v>0</v>
      </c>
      <c r="L137" s="12">
        <v>0</v>
      </c>
      <c r="M137" s="12">
        <v>0</v>
      </c>
      <c r="N137" s="12">
        <v>0</v>
      </c>
    </row>
    <row r="138" spans="1:14" x14ac:dyDescent="0.25">
      <c r="A138" s="12">
        <v>27</v>
      </c>
      <c r="B138" s="12" t="s">
        <v>62</v>
      </c>
      <c r="C138" s="12">
        <v>0</v>
      </c>
      <c r="D138" s="12">
        <v>0</v>
      </c>
      <c r="E138" s="12">
        <v>0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</row>
    <row r="139" spans="1:14" x14ac:dyDescent="0.25">
      <c r="A139" s="12">
        <v>28</v>
      </c>
      <c r="B139" s="12" t="s">
        <v>3</v>
      </c>
      <c r="C139" s="12">
        <v>1</v>
      </c>
      <c r="D139" s="12">
        <v>0</v>
      </c>
      <c r="E139" s="12">
        <v>1</v>
      </c>
      <c r="F139" s="12">
        <v>1</v>
      </c>
      <c r="G139" s="12">
        <v>0</v>
      </c>
      <c r="H139" s="12">
        <v>0</v>
      </c>
      <c r="I139" s="12">
        <v>0</v>
      </c>
      <c r="J139" s="12">
        <v>1</v>
      </c>
      <c r="K139" s="12">
        <v>0</v>
      </c>
      <c r="L139" s="12">
        <v>0</v>
      </c>
      <c r="M139" s="12">
        <v>0</v>
      </c>
      <c r="N139" s="12">
        <v>0</v>
      </c>
    </row>
    <row r="140" spans="1:14" x14ac:dyDescent="0.25">
      <c r="A140" s="12">
        <v>28</v>
      </c>
      <c r="B140" s="12" t="s">
        <v>4</v>
      </c>
      <c r="C140" s="12">
        <v>0</v>
      </c>
      <c r="D140" s="12">
        <v>0</v>
      </c>
      <c r="E140" s="12">
        <v>0</v>
      </c>
      <c r="F140" s="12">
        <v>0</v>
      </c>
      <c r="G140" s="12">
        <v>0</v>
      </c>
      <c r="H140" s="12">
        <v>0</v>
      </c>
      <c r="I140" s="12">
        <v>1</v>
      </c>
      <c r="J140" s="12">
        <v>0</v>
      </c>
      <c r="K140" s="12">
        <v>0</v>
      </c>
      <c r="L140" s="12">
        <v>0</v>
      </c>
      <c r="M140" s="12">
        <v>0</v>
      </c>
      <c r="N140" s="12">
        <v>1</v>
      </c>
    </row>
    <row r="141" spans="1:14" x14ac:dyDescent="0.25">
      <c r="A141" s="12">
        <v>28</v>
      </c>
      <c r="B141" s="12" t="s">
        <v>11</v>
      </c>
      <c r="C141" s="12">
        <v>0</v>
      </c>
      <c r="D141" s="12">
        <v>1</v>
      </c>
      <c r="E141" s="12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1</v>
      </c>
      <c r="L141" s="12">
        <v>1</v>
      </c>
      <c r="M141" s="12">
        <v>1</v>
      </c>
      <c r="N141" s="12">
        <v>0</v>
      </c>
    </row>
    <row r="142" spans="1:14" x14ac:dyDescent="0.25">
      <c r="A142" s="12">
        <v>28</v>
      </c>
      <c r="B142" s="12" t="s">
        <v>61</v>
      </c>
      <c r="C142" s="12">
        <v>0</v>
      </c>
      <c r="D142" s="12">
        <v>0</v>
      </c>
      <c r="E142" s="12">
        <v>0</v>
      </c>
      <c r="F142" s="12">
        <v>0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</row>
    <row r="143" spans="1:14" x14ac:dyDescent="0.25">
      <c r="A143" s="12">
        <v>28</v>
      </c>
      <c r="B143" s="12" t="s">
        <v>62</v>
      </c>
      <c r="C143" s="12">
        <v>0</v>
      </c>
      <c r="D143" s="12">
        <v>0</v>
      </c>
      <c r="E143" s="12">
        <v>0</v>
      </c>
      <c r="F143" s="12">
        <v>0</v>
      </c>
      <c r="G143" s="12">
        <v>0</v>
      </c>
      <c r="H143" s="12">
        <v>1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</row>
    <row r="144" spans="1:14" x14ac:dyDescent="0.25">
      <c r="A144" s="12">
        <v>29</v>
      </c>
      <c r="B144" s="12" t="s">
        <v>3</v>
      </c>
      <c r="C144" s="12">
        <v>1</v>
      </c>
      <c r="D144" s="12">
        <v>0</v>
      </c>
      <c r="E144" s="12">
        <v>0</v>
      </c>
      <c r="F144" s="12">
        <v>1</v>
      </c>
      <c r="G144" s="12">
        <v>0</v>
      </c>
      <c r="H144" s="12">
        <v>0</v>
      </c>
      <c r="I144" s="12">
        <v>1</v>
      </c>
      <c r="J144" s="12">
        <v>0</v>
      </c>
      <c r="K144" s="12">
        <v>0</v>
      </c>
      <c r="L144" s="12">
        <v>0</v>
      </c>
      <c r="M144" s="12">
        <v>0</v>
      </c>
      <c r="N144" s="12">
        <v>0</v>
      </c>
    </row>
    <row r="145" spans="1:14" x14ac:dyDescent="0.25">
      <c r="A145" s="12">
        <v>29</v>
      </c>
      <c r="B145" s="12" t="s">
        <v>4</v>
      </c>
      <c r="C145" s="12">
        <v>0</v>
      </c>
      <c r="D145" s="12">
        <v>0</v>
      </c>
      <c r="E145" s="12">
        <v>1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2">
        <v>1</v>
      </c>
      <c r="L145" s="12">
        <v>0</v>
      </c>
      <c r="M145" s="12">
        <v>0</v>
      </c>
      <c r="N145" s="12">
        <v>1</v>
      </c>
    </row>
    <row r="146" spans="1:14" x14ac:dyDescent="0.25">
      <c r="A146" s="12">
        <v>29</v>
      </c>
      <c r="B146" s="12" t="s">
        <v>11</v>
      </c>
      <c r="C146" s="12">
        <v>0</v>
      </c>
      <c r="D146" s="12">
        <v>1</v>
      </c>
      <c r="E146" s="12">
        <v>0</v>
      </c>
      <c r="F146" s="12">
        <v>0</v>
      </c>
      <c r="G146" s="12">
        <v>0</v>
      </c>
      <c r="H146" s="12">
        <v>0</v>
      </c>
      <c r="I146" s="12">
        <v>0</v>
      </c>
      <c r="J146" s="12">
        <v>1</v>
      </c>
      <c r="K146" s="12">
        <v>0</v>
      </c>
      <c r="L146" s="12">
        <v>0</v>
      </c>
      <c r="M146" s="12">
        <v>1</v>
      </c>
      <c r="N146" s="12">
        <v>0</v>
      </c>
    </row>
    <row r="147" spans="1:14" x14ac:dyDescent="0.25">
      <c r="A147" s="12">
        <v>29</v>
      </c>
      <c r="B147" s="12" t="s">
        <v>61</v>
      </c>
      <c r="C147" s="12">
        <v>0</v>
      </c>
      <c r="D147" s="12">
        <v>0</v>
      </c>
      <c r="E147" s="12">
        <v>0</v>
      </c>
      <c r="F147" s="12">
        <v>0</v>
      </c>
      <c r="G147" s="12">
        <v>0</v>
      </c>
      <c r="H147" s="12">
        <v>0</v>
      </c>
      <c r="I147" s="12">
        <v>0</v>
      </c>
      <c r="J147" s="12">
        <v>0</v>
      </c>
      <c r="K147" s="12">
        <v>0</v>
      </c>
      <c r="L147" s="12">
        <v>0</v>
      </c>
      <c r="M147" s="12">
        <v>0</v>
      </c>
      <c r="N147" s="12">
        <v>0</v>
      </c>
    </row>
    <row r="148" spans="1:14" x14ac:dyDescent="0.25">
      <c r="A148" s="12">
        <v>29</v>
      </c>
      <c r="B148" s="12" t="s">
        <v>62</v>
      </c>
      <c r="C148" s="12">
        <v>0</v>
      </c>
      <c r="D148" s="12">
        <v>0</v>
      </c>
      <c r="E148" s="12">
        <v>0</v>
      </c>
      <c r="F148" s="12">
        <v>0</v>
      </c>
      <c r="G148" s="12">
        <v>0</v>
      </c>
      <c r="H148" s="12">
        <v>1</v>
      </c>
      <c r="I148" s="12">
        <v>0</v>
      </c>
      <c r="J148" s="12">
        <v>0</v>
      </c>
      <c r="K148" s="12">
        <v>0</v>
      </c>
      <c r="L148" s="12">
        <v>1</v>
      </c>
      <c r="M148" s="12">
        <v>0</v>
      </c>
      <c r="N148" s="12">
        <v>0</v>
      </c>
    </row>
    <row r="149" spans="1:14" x14ac:dyDescent="0.25">
      <c r="A149" s="12">
        <v>30</v>
      </c>
      <c r="B149" s="12" t="s">
        <v>3</v>
      </c>
      <c r="C149" s="12">
        <v>1</v>
      </c>
      <c r="D149" s="12">
        <v>0</v>
      </c>
      <c r="E149" s="12">
        <v>0</v>
      </c>
      <c r="F149" s="12">
        <v>1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</row>
    <row r="150" spans="1:14" x14ac:dyDescent="0.25">
      <c r="A150" s="12">
        <v>30</v>
      </c>
      <c r="B150" s="12" t="s">
        <v>4</v>
      </c>
      <c r="C150" s="12">
        <v>0</v>
      </c>
      <c r="D150" s="12">
        <v>0</v>
      </c>
      <c r="E150" s="12">
        <v>1</v>
      </c>
      <c r="F150" s="12">
        <v>0</v>
      </c>
      <c r="G150" s="12">
        <v>0</v>
      </c>
      <c r="H150" s="12">
        <v>0</v>
      </c>
      <c r="I150" s="12">
        <v>0</v>
      </c>
      <c r="J150" s="12">
        <v>1</v>
      </c>
      <c r="K150" s="12">
        <v>0</v>
      </c>
      <c r="L150" s="12">
        <v>1</v>
      </c>
      <c r="M150" s="12">
        <v>0</v>
      </c>
      <c r="N150" s="12">
        <v>0</v>
      </c>
    </row>
    <row r="151" spans="1:14" x14ac:dyDescent="0.25">
      <c r="A151" s="12">
        <v>30</v>
      </c>
      <c r="B151" s="12" t="s">
        <v>11</v>
      </c>
      <c r="C151" s="12">
        <v>0</v>
      </c>
      <c r="D151" s="12">
        <v>0</v>
      </c>
      <c r="E151" s="12">
        <v>0</v>
      </c>
      <c r="F151" s="12">
        <v>0</v>
      </c>
      <c r="G151" s="12">
        <v>0</v>
      </c>
      <c r="H151" s="12">
        <v>0</v>
      </c>
      <c r="I151" s="12">
        <v>1</v>
      </c>
      <c r="J151" s="12">
        <v>0</v>
      </c>
      <c r="K151" s="12">
        <v>0</v>
      </c>
      <c r="L151" s="12">
        <v>0</v>
      </c>
      <c r="M151" s="12">
        <v>1</v>
      </c>
      <c r="N151" s="12">
        <v>1</v>
      </c>
    </row>
    <row r="152" spans="1:14" x14ac:dyDescent="0.25">
      <c r="A152" s="12">
        <v>30</v>
      </c>
      <c r="B152" s="12" t="s">
        <v>61</v>
      </c>
      <c r="C152" s="12">
        <v>0</v>
      </c>
      <c r="D152" s="12">
        <v>1</v>
      </c>
      <c r="E152" s="12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1</v>
      </c>
      <c r="L152" s="12">
        <v>0</v>
      </c>
      <c r="M152" s="12">
        <v>0</v>
      </c>
      <c r="N152" s="12">
        <v>0</v>
      </c>
    </row>
    <row r="153" spans="1:14" x14ac:dyDescent="0.25">
      <c r="A153" s="12">
        <v>30</v>
      </c>
      <c r="B153" s="12" t="s">
        <v>62</v>
      </c>
      <c r="C153" s="12">
        <v>0</v>
      </c>
      <c r="D153" s="12">
        <v>0</v>
      </c>
      <c r="E153" s="12">
        <v>0</v>
      </c>
      <c r="F153" s="12">
        <v>0</v>
      </c>
      <c r="G153" s="12">
        <v>0</v>
      </c>
      <c r="H153" s="12">
        <v>1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</row>
    <row r="154" spans="1:14" x14ac:dyDescent="0.25">
      <c r="A154" s="12">
        <v>31</v>
      </c>
      <c r="B154" s="12" t="s">
        <v>3</v>
      </c>
      <c r="C154" s="12">
        <v>1</v>
      </c>
      <c r="D154" s="12">
        <v>0</v>
      </c>
      <c r="E154" s="12">
        <v>0</v>
      </c>
      <c r="F154" s="12">
        <v>1</v>
      </c>
      <c r="G154" s="12">
        <v>0</v>
      </c>
      <c r="H154" s="12">
        <v>0</v>
      </c>
      <c r="I154" s="12">
        <v>0</v>
      </c>
      <c r="J154" s="12">
        <v>1</v>
      </c>
      <c r="K154" s="12">
        <v>0</v>
      </c>
      <c r="L154" s="12">
        <v>0</v>
      </c>
      <c r="M154" s="12">
        <v>0</v>
      </c>
      <c r="N154" s="12">
        <v>0</v>
      </c>
    </row>
    <row r="155" spans="1:14" x14ac:dyDescent="0.25">
      <c r="A155" s="12">
        <v>31</v>
      </c>
      <c r="B155" s="12" t="s">
        <v>4</v>
      </c>
      <c r="C155" s="12">
        <v>0</v>
      </c>
      <c r="D155" s="12">
        <v>0</v>
      </c>
      <c r="E155" s="12">
        <v>0</v>
      </c>
      <c r="F155" s="12">
        <v>0</v>
      </c>
      <c r="G155" s="12">
        <v>0</v>
      </c>
      <c r="H155" s="12">
        <v>0</v>
      </c>
      <c r="I155" s="12">
        <v>0</v>
      </c>
      <c r="J155" s="12">
        <v>0</v>
      </c>
      <c r="K155" s="12">
        <v>0</v>
      </c>
      <c r="L155" s="12">
        <v>0</v>
      </c>
      <c r="M155" s="12">
        <v>0</v>
      </c>
      <c r="N155" s="12">
        <v>1</v>
      </c>
    </row>
    <row r="156" spans="1:14" x14ac:dyDescent="0.25">
      <c r="A156" s="12">
        <v>31</v>
      </c>
      <c r="B156" s="12" t="s">
        <v>11</v>
      </c>
      <c r="C156" s="12">
        <v>0</v>
      </c>
      <c r="D156" s="12">
        <v>1</v>
      </c>
      <c r="E156" s="12">
        <v>1</v>
      </c>
      <c r="F156" s="12">
        <v>0</v>
      </c>
      <c r="G156" s="12">
        <v>0</v>
      </c>
      <c r="H156" s="12">
        <v>0</v>
      </c>
      <c r="I156" s="12">
        <v>0</v>
      </c>
      <c r="J156" s="12">
        <v>0</v>
      </c>
      <c r="K156" s="12">
        <v>1</v>
      </c>
      <c r="L156" s="12">
        <v>1</v>
      </c>
      <c r="M156" s="12">
        <v>1</v>
      </c>
      <c r="N156" s="12">
        <v>0</v>
      </c>
    </row>
    <row r="157" spans="1:14" x14ac:dyDescent="0.25">
      <c r="A157" s="12">
        <v>31</v>
      </c>
      <c r="B157" s="12" t="s">
        <v>61</v>
      </c>
      <c r="C157" s="12">
        <v>0</v>
      </c>
      <c r="D157" s="12">
        <v>0</v>
      </c>
      <c r="E157" s="12">
        <v>0</v>
      </c>
      <c r="F157" s="12">
        <v>0</v>
      </c>
      <c r="G157" s="12">
        <v>0</v>
      </c>
      <c r="H157" s="12">
        <v>0</v>
      </c>
      <c r="I157" s="12">
        <v>1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</row>
    <row r="158" spans="1:14" x14ac:dyDescent="0.25">
      <c r="A158" s="12">
        <v>31</v>
      </c>
      <c r="B158" s="12" t="s">
        <v>62</v>
      </c>
      <c r="C158" s="12">
        <v>0</v>
      </c>
      <c r="D158" s="12">
        <v>0</v>
      </c>
      <c r="E158" s="12">
        <v>0</v>
      </c>
      <c r="F158" s="12">
        <v>0</v>
      </c>
      <c r="G158" s="12">
        <v>0</v>
      </c>
      <c r="H158" s="12">
        <v>1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</row>
    <row r="159" spans="1:14" x14ac:dyDescent="0.25">
      <c r="A159" s="12">
        <v>32</v>
      </c>
      <c r="B159" s="12" t="s">
        <v>3</v>
      </c>
      <c r="C159" s="12">
        <v>1</v>
      </c>
      <c r="D159" s="12">
        <v>0</v>
      </c>
      <c r="E159" s="12">
        <v>0</v>
      </c>
      <c r="F159" s="12">
        <v>1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</row>
    <row r="160" spans="1:14" x14ac:dyDescent="0.25">
      <c r="A160" s="12">
        <v>32</v>
      </c>
      <c r="B160" s="12" t="s">
        <v>4</v>
      </c>
      <c r="C160" s="12">
        <v>0</v>
      </c>
      <c r="D160" s="12">
        <v>0</v>
      </c>
      <c r="E160" s="12">
        <v>1</v>
      </c>
      <c r="F160" s="12">
        <v>0</v>
      </c>
      <c r="G160" s="12">
        <v>0</v>
      </c>
      <c r="H160" s="12">
        <v>0</v>
      </c>
      <c r="I160" s="12">
        <v>0</v>
      </c>
      <c r="J160" s="12">
        <v>1</v>
      </c>
      <c r="K160" s="12">
        <v>0</v>
      </c>
      <c r="L160" s="12">
        <v>0</v>
      </c>
      <c r="M160" s="12">
        <v>0</v>
      </c>
      <c r="N160" s="12">
        <v>1</v>
      </c>
    </row>
    <row r="161" spans="1:14" x14ac:dyDescent="0.25">
      <c r="A161" s="12">
        <v>32</v>
      </c>
      <c r="B161" s="12" t="s">
        <v>11</v>
      </c>
      <c r="C161" s="12">
        <v>0</v>
      </c>
      <c r="D161" s="12">
        <v>1</v>
      </c>
      <c r="E161" s="12">
        <v>0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1</v>
      </c>
      <c r="L161" s="12">
        <v>1</v>
      </c>
      <c r="M161" s="12">
        <v>1</v>
      </c>
      <c r="N161" s="12">
        <v>0</v>
      </c>
    </row>
    <row r="162" spans="1:14" x14ac:dyDescent="0.25">
      <c r="A162" s="12">
        <v>32</v>
      </c>
      <c r="B162" s="12" t="s">
        <v>61</v>
      </c>
      <c r="C162" s="12">
        <v>0</v>
      </c>
      <c r="D162" s="12">
        <v>0</v>
      </c>
      <c r="E162" s="12">
        <v>0</v>
      </c>
      <c r="F162" s="12">
        <v>0</v>
      </c>
      <c r="G162" s="12">
        <v>0</v>
      </c>
      <c r="H162" s="12">
        <v>0</v>
      </c>
      <c r="I162" s="12">
        <v>1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</row>
    <row r="163" spans="1:14" x14ac:dyDescent="0.25">
      <c r="A163" s="12">
        <v>32</v>
      </c>
      <c r="B163" s="12" t="s">
        <v>62</v>
      </c>
      <c r="C163" s="12">
        <v>0</v>
      </c>
      <c r="D163" s="12">
        <v>0</v>
      </c>
      <c r="E163" s="12">
        <v>0</v>
      </c>
      <c r="F163" s="12">
        <v>0</v>
      </c>
      <c r="G163" s="12">
        <v>0</v>
      </c>
      <c r="H163" s="12">
        <v>1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</row>
    <row r="164" spans="1:14" x14ac:dyDescent="0.25">
      <c r="A164" s="12">
        <v>33</v>
      </c>
      <c r="B164" s="12" t="s">
        <v>3</v>
      </c>
      <c r="C164" s="12">
        <v>0</v>
      </c>
      <c r="D164" s="12">
        <v>0</v>
      </c>
      <c r="E164" s="12">
        <v>1</v>
      </c>
      <c r="F164" s="12">
        <v>1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</row>
    <row r="165" spans="1:14" x14ac:dyDescent="0.25">
      <c r="A165" s="12">
        <v>33</v>
      </c>
      <c r="B165" s="12" t="s">
        <v>4</v>
      </c>
      <c r="C165" s="12">
        <v>1</v>
      </c>
      <c r="D165" s="12">
        <v>0</v>
      </c>
      <c r="E165" s="12">
        <v>0</v>
      </c>
      <c r="F165" s="12">
        <v>0</v>
      </c>
      <c r="G165" s="12">
        <v>0</v>
      </c>
      <c r="H165" s="12">
        <v>0</v>
      </c>
      <c r="I165" s="12">
        <v>0</v>
      </c>
      <c r="J165" s="12">
        <v>1</v>
      </c>
      <c r="K165" s="12">
        <v>0</v>
      </c>
      <c r="L165" s="12">
        <v>0</v>
      </c>
      <c r="M165" s="12">
        <v>0</v>
      </c>
      <c r="N165" s="12">
        <v>1</v>
      </c>
    </row>
    <row r="166" spans="1:14" x14ac:dyDescent="0.25">
      <c r="A166" s="12">
        <v>33</v>
      </c>
      <c r="B166" s="12" t="s">
        <v>11</v>
      </c>
      <c r="C166" s="12">
        <v>0</v>
      </c>
      <c r="D166" s="12">
        <v>1</v>
      </c>
      <c r="E166" s="12">
        <v>0</v>
      </c>
      <c r="F166" s="12">
        <v>0</v>
      </c>
      <c r="G166" s="12">
        <v>0</v>
      </c>
      <c r="H166" s="12">
        <v>1</v>
      </c>
      <c r="I166" s="12">
        <v>0</v>
      </c>
      <c r="J166" s="12">
        <v>0</v>
      </c>
      <c r="K166" s="12">
        <v>1</v>
      </c>
      <c r="L166" s="12">
        <v>0</v>
      </c>
      <c r="M166" s="12">
        <v>1</v>
      </c>
      <c r="N166" s="12">
        <v>0</v>
      </c>
    </row>
    <row r="167" spans="1:14" x14ac:dyDescent="0.25">
      <c r="A167" s="12">
        <v>33</v>
      </c>
      <c r="B167" s="12" t="s">
        <v>61</v>
      </c>
      <c r="C167" s="12">
        <v>0</v>
      </c>
      <c r="D167" s="12">
        <v>0</v>
      </c>
      <c r="E167" s="12">
        <v>0</v>
      </c>
      <c r="F167" s="12">
        <v>0</v>
      </c>
      <c r="G167" s="12">
        <v>0</v>
      </c>
      <c r="H167" s="12">
        <v>0</v>
      </c>
      <c r="I167" s="12">
        <v>1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</row>
    <row r="168" spans="1:14" x14ac:dyDescent="0.25">
      <c r="A168" s="12">
        <v>33</v>
      </c>
      <c r="B168" s="12" t="s">
        <v>62</v>
      </c>
      <c r="C168" s="12">
        <v>0</v>
      </c>
      <c r="D168" s="12">
        <v>0</v>
      </c>
      <c r="E168" s="12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1</v>
      </c>
      <c r="M168" s="12">
        <v>0</v>
      </c>
      <c r="N168" s="12">
        <v>0</v>
      </c>
    </row>
    <row r="169" spans="1:14" x14ac:dyDescent="0.25">
      <c r="A169" s="12">
        <v>34</v>
      </c>
      <c r="B169" s="12" t="s">
        <v>3</v>
      </c>
      <c r="C169" s="12">
        <v>0</v>
      </c>
      <c r="D169" s="12">
        <v>0</v>
      </c>
      <c r="E169" s="12">
        <v>0</v>
      </c>
      <c r="F169" s="12">
        <v>1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</row>
    <row r="170" spans="1:14" x14ac:dyDescent="0.25">
      <c r="A170" s="12">
        <v>34</v>
      </c>
      <c r="B170" s="12" t="s">
        <v>4</v>
      </c>
      <c r="C170" s="12">
        <v>1</v>
      </c>
      <c r="D170" s="12">
        <v>1</v>
      </c>
      <c r="E170" s="12">
        <v>1</v>
      </c>
      <c r="F170" s="12">
        <v>0</v>
      </c>
      <c r="G170" s="12">
        <v>0</v>
      </c>
      <c r="H170" s="12">
        <v>0</v>
      </c>
      <c r="I170" s="12">
        <v>0</v>
      </c>
      <c r="J170" s="12">
        <v>1</v>
      </c>
      <c r="K170" s="12">
        <v>1</v>
      </c>
      <c r="L170" s="12">
        <v>0</v>
      </c>
      <c r="M170" s="12">
        <v>0</v>
      </c>
      <c r="N170" s="12">
        <v>1</v>
      </c>
    </row>
    <row r="171" spans="1:14" x14ac:dyDescent="0.25">
      <c r="A171" s="12">
        <v>34</v>
      </c>
      <c r="B171" s="12" t="s">
        <v>11</v>
      </c>
      <c r="C171" s="12">
        <v>0</v>
      </c>
      <c r="D171" s="12">
        <v>0</v>
      </c>
      <c r="E171" s="12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1</v>
      </c>
      <c r="N171" s="12">
        <v>0</v>
      </c>
    </row>
    <row r="172" spans="1:14" x14ac:dyDescent="0.25">
      <c r="A172" s="12">
        <v>34</v>
      </c>
      <c r="B172" s="12" t="s">
        <v>61</v>
      </c>
      <c r="C172" s="12">
        <v>0</v>
      </c>
      <c r="D172" s="12">
        <v>0</v>
      </c>
      <c r="E172" s="12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</row>
    <row r="173" spans="1:14" x14ac:dyDescent="0.25">
      <c r="A173" s="12">
        <v>34</v>
      </c>
      <c r="B173" s="12" t="s">
        <v>62</v>
      </c>
      <c r="C173" s="12">
        <v>0</v>
      </c>
      <c r="D173" s="12">
        <v>0</v>
      </c>
      <c r="E173" s="12">
        <v>0</v>
      </c>
      <c r="F173" s="12">
        <v>0</v>
      </c>
      <c r="G173" s="12">
        <v>0</v>
      </c>
      <c r="H173" s="12">
        <v>1</v>
      </c>
      <c r="I173" s="12">
        <v>1</v>
      </c>
      <c r="J173" s="12">
        <v>0</v>
      </c>
      <c r="K173" s="12">
        <v>0</v>
      </c>
      <c r="L173" s="12">
        <v>1</v>
      </c>
      <c r="M173" s="12">
        <v>0</v>
      </c>
      <c r="N173" s="12">
        <v>0</v>
      </c>
    </row>
    <row r="174" spans="1:14" x14ac:dyDescent="0.25">
      <c r="A174" s="12">
        <v>35</v>
      </c>
      <c r="B174" s="12" t="s">
        <v>3</v>
      </c>
      <c r="C174" s="12">
        <v>0</v>
      </c>
      <c r="D174" s="12">
        <v>0</v>
      </c>
      <c r="E174" s="12">
        <v>0</v>
      </c>
      <c r="F174" s="12">
        <v>1</v>
      </c>
      <c r="G174" s="12">
        <v>0</v>
      </c>
      <c r="H174" s="12">
        <v>0</v>
      </c>
      <c r="I174" s="12">
        <v>0</v>
      </c>
      <c r="J174" s="12">
        <v>1</v>
      </c>
      <c r="K174" s="12">
        <v>0</v>
      </c>
      <c r="L174" s="12">
        <v>1</v>
      </c>
      <c r="M174" s="12">
        <v>0</v>
      </c>
      <c r="N174" s="12">
        <v>0</v>
      </c>
    </row>
    <row r="175" spans="1:14" x14ac:dyDescent="0.25">
      <c r="A175" s="12">
        <v>35</v>
      </c>
      <c r="B175" s="12" t="s">
        <v>4</v>
      </c>
      <c r="C175" s="12">
        <v>1</v>
      </c>
      <c r="D175" s="12">
        <v>1</v>
      </c>
      <c r="E175" s="12">
        <v>0</v>
      </c>
      <c r="F175" s="12">
        <v>0</v>
      </c>
      <c r="G175" s="12">
        <v>0</v>
      </c>
      <c r="H175" s="12">
        <v>0</v>
      </c>
      <c r="I175" s="12">
        <v>0</v>
      </c>
      <c r="J175" s="12">
        <v>0</v>
      </c>
      <c r="K175" s="12">
        <v>0</v>
      </c>
      <c r="L175" s="12">
        <v>0</v>
      </c>
      <c r="M175" s="12">
        <v>0</v>
      </c>
      <c r="N175" s="12">
        <v>1</v>
      </c>
    </row>
    <row r="176" spans="1:14" x14ac:dyDescent="0.25">
      <c r="A176" s="12">
        <v>35</v>
      </c>
      <c r="B176" s="12" t="s">
        <v>11</v>
      </c>
      <c r="C176" s="12">
        <v>0</v>
      </c>
      <c r="D176" s="12">
        <v>0</v>
      </c>
      <c r="E176" s="12">
        <v>1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1</v>
      </c>
      <c r="L176" s="12">
        <v>0</v>
      </c>
      <c r="M176" s="12">
        <v>1</v>
      </c>
      <c r="N176" s="12">
        <v>0</v>
      </c>
    </row>
    <row r="177" spans="1:14" x14ac:dyDescent="0.25">
      <c r="A177" s="12">
        <v>35</v>
      </c>
      <c r="B177" s="12" t="s">
        <v>61</v>
      </c>
      <c r="C177" s="12">
        <v>0</v>
      </c>
      <c r="D177" s="12">
        <v>0</v>
      </c>
      <c r="E177" s="12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</row>
    <row r="178" spans="1:14" x14ac:dyDescent="0.25">
      <c r="A178" s="12">
        <v>35</v>
      </c>
      <c r="B178" s="12" t="s">
        <v>62</v>
      </c>
      <c r="C178" s="12">
        <v>0</v>
      </c>
      <c r="D178" s="12">
        <v>0</v>
      </c>
      <c r="E178" s="12">
        <v>0</v>
      </c>
      <c r="F178" s="12">
        <v>0</v>
      </c>
      <c r="G178" s="12">
        <v>0</v>
      </c>
      <c r="H178" s="12">
        <v>1</v>
      </c>
      <c r="I178" s="12">
        <v>1</v>
      </c>
      <c r="J178" s="12">
        <v>0</v>
      </c>
      <c r="K178" s="12">
        <v>0</v>
      </c>
      <c r="L178" s="12">
        <v>0</v>
      </c>
      <c r="M178" s="12">
        <v>0</v>
      </c>
      <c r="N178" s="12">
        <v>0</v>
      </c>
    </row>
    <row r="179" spans="1:14" x14ac:dyDescent="0.25">
      <c r="A179" s="12">
        <v>36</v>
      </c>
      <c r="B179" s="12" t="s">
        <v>3</v>
      </c>
      <c r="C179" s="12">
        <v>1</v>
      </c>
      <c r="D179" s="12">
        <v>0</v>
      </c>
      <c r="E179" s="12">
        <v>1</v>
      </c>
      <c r="F179" s="12">
        <v>1</v>
      </c>
      <c r="G179" s="12">
        <v>0</v>
      </c>
      <c r="H179" s="12">
        <v>0</v>
      </c>
      <c r="I179" s="12">
        <v>0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</row>
    <row r="180" spans="1:14" x14ac:dyDescent="0.25">
      <c r="A180" s="12">
        <v>36</v>
      </c>
      <c r="B180" s="12" t="s">
        <v>4</v>
      </c>
      <c r="C180" s="12">
        <v>0</v>
      </c>
      <c r="D180" s="12">
        <v>0</v>
      </c>
      <c r="E180" s="12">
        <v>0</v>
      </c>
      <c r="F180" s="12">
        <v>0</v>
      </c>
      <c r="G180" s="12">
        <v>0</v>
      </c>
      <c r="H180" s="12">
        <v>0</v>
      </c>
      <c r="I180" s="12">
        <v>0</v>
      </c>
      <c r="J180" s="12">
        <v>1</v>
      </c>
      <c r="K180" s="12">
        <v>1</v>
      </c>
      <c r="L180" s="12">
        <v>0</v>
      </c>
      <c r="M180" s="12">
        <v>0</v>
      </c>
      <c r="N180" s="12">
        <v>1</v>
      </c>
    </row>
    <row r="181" spans="1:14" x14ac:dyDescent="0.25">
      <c r="A181" s="12">
        <v>36</v>
      </c>
      <c r="B181" s="12" t="s">
        <v>11</v>
      </c>
      <c r="C181" s="12">
        <v>0</v>
      </c>
      <c r="D181" s="12">
        <v>1</v>
      </c>
      <c r="E181" s="12">
        <v>0</v>
      </c>
      <c r="F181" s="12">
        <v>0</v>
      </c>
      <c r="G181" s="12">
        <v>0</v>
      </c>
      <c r="H181" s="12">
        <v>0</v>
      </c>
      <c r="I181" s="12">
        <v>0</v>
      </c>
      <c r="J181" s="12">
        <v>0</v>
      </c>
      <c r="K181" s="12">
        <v>0</v>
      </c>
      <c r="L181" s="12">
        <v>0</v>
      </c>
      <c r="M181" s="12">
        <v>1</v>
      </c>
      <c r="N181" s="12">
        <v>0</v>
      </c>
    </row>
    <row r="182" spans="1:14" x14ac:dyDescent="0.25">
      <c r="A182" s="12">
        <v>36</v>
      </c>
      <c r="B182" s="12" t="s">
        <v>61</v>
      </c>
      <c r="C182" s="12">
        <v>0</v>
      </c>
      <c r="D182" s="12">
        <v>0</v>
      </c>
      <c r="E182" s="12">
        <v>0</v>
      </c>
      <c r="F182" s="12">
        <v>0</v>
      </c>
      <c r="G182" s="12">
        <v>0</v>
      </c>
      <c r="H182" s="12">
        <v>0</v>
      </c>
      <c r="I182" s="12">
        <v>1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</row>
    <row r="183" spans="1:14" x14ac:dyDescent="0.25">
      <c r="A183" s="12">
        <v>36</v>
      </c>
      <c r="B183" s="12" t="s">
        <v>62</v>
      </c>
      <c r="C183" s="12">
        <v>0</v>
      </c>
      <c r="D183" s="12">
        <v>0</v>
      </c>
      <c r="E183" s="12">
        <v>0</v>
      </c>
      <c r="F183" s="12">
        <v>0</v>
      </c>
      <c r="G183" s="12">
        <v>0</v>
      </c>
      <c r="H183" s="12">
        <v>1</v>
      </c>
      <c r="I183" s="12">
        <v>0</v>
      </c>
      <c r="J183" s="12">
        <v>0</v>
      </c>
      <c r="K183" s="12">
        <v>0</v>
      </c>
      <c r="L183" s="12">
        <v>1</v>
      </c>
      <c r="M183" s="12">
        <v>0</v>
      </c>
      <c r="N183" s="12">
        <v>0</v>
      </c>
    </row>
    <row r="184" spans="1:14" x14ac:dyDescent="0.25">
      <c r="A184" s="12">
        <v>37</v>
      </c>
      <c r="B184" s="12" t="s">
        <v>3</v>
      </c>
      <c r="C184" s="12">
        <v>1</v>
      </c>
      <c r="D184" s="12">
        <v>0</v>
      </c>
      <c r="E184" s="12">
        <v>0</v>
      </c>
      <c r="F184" s="12">
        <v>1</v>
      </c>
      <c r="G184" s="12">
        <v>0</v>
      </c>
      <c r="H184" s="12">
        <v>0</v>
      </c>
      <c r="I184" s="12">
        <v>0</v>
      </c>
      <c r="J184" s="12">
        <v>0</v>
      </c>
      <c r="K184" s="12">
        <v>0</v>
      </c>
      <c r="L184" s="12">
        <v>0</v>
      </c>
      <c r="M184" s="12">
        <v>0</v>
      </c>
      <c r="N184" s="12">
        <v>0</v>
      </c>
    </row>
    <row r="185" spans="1:14" x14ac:dyDescent="0.25">
      <c r="A185" s="12">
        <v>37</v>
      </c>
      <c r="B185" s="12" t="s">
        <v>4</v>
      </c>
      <c r="C185" s="12">
        <v>0</v>
      </c>
      <c r="D185" s="12">
        <v>0</v>
      </c>
      <c r="E185" s="12">
        <v>0</v>
      </c>
      <c r="F185" s="12">
        <v>0</v>
      </c>
      <c r="G185" s="12">
        <v>0</v>
      </c>
      <c r="H185" s="12">
        <v>0</v>
      </c>
      <c r="I185" s="12">
        <v>0</v>
      </c>
      <c r="J185" s="12">
        <v>1</v>
      </c>
      <c r="K185" s="12">
        <v>0</v>
      </c>
      <c r="L185" s="12">
        <v>1</v>
      </c>
      <c r="M185" s="12">
        <v>0</v>
      </c>
      <c r="N185" s="12">
        <v>0</v>
      </c>
    </row>
    <row r="186" spans="1:14" x14ac:dyDescent="0.25">
      <c r="A186" s="12">
        <v>37</v>
      </c>
      <c r="B186" s="12" t="s">
        <v>11</v>
      </c>
      <c r="C186" s="12">
        <v>0</v>
      </c>
      <c r="D186" s="12">
        <v>0</v>
      </c>
      <c r="E186" s="12">
        <v>1</v>
      </c>
      <c r="F186" s="12">
        <v>0</v>
      </c>
      <c r="G186" s="12">
        <v>0</v>
      </c>
      <c r="H186" s="12">
        <v>0</v>
      </c>
      <c r="I186" s="12">
        <v>0</v>
      </c>
      <c r="J186" s="12">
        <v>0</v>
      </c>
      <c r="K186" s="12">
        <v>0</v>
      </c>
      <c r="L186" s="12">
        <v>0</v>
      </c>
      <c r="M186" s="12">
        <v>1</v>
      </c>
      <c r="N186" s="12">
        <v>1</v>
      </c>
    </row>
    <row r="187" spans="1:14" x14ac:dyDescent="0.25">
      <c r="A187" s="12">
        <v>37</v>
      </c>
      <c r="B187" s="12" t="s">
        <v>61</v>
      </c>
      <c r="C187" s="12">
        <v>0</v>
      </c>
      <c r="D187" s="12">
        <v>1</v>
      </c>
      <c r="E187" s="12">
        <v>0</v>
      </c>
      <c r="F187" s="12">
        <v>0</v>
      </c>
      <c r="G187" s="12">
        <v>0</v>
      </c>
      <c r="H187" s="12">
        <v>0</v>
      </c>
      <c r="I187" s="12">
        <v>1</v>
      </c>
      <c r="J187" s="12">
        <v>0</v>
      </c>
      <c r="K187" s="12">
        <v>1</v>
      </c>
      <c r="L187" s="12">
        <v>0</v>
      </c>
      <c r="M187" s="12">
        <v>0</v>
      </c>
      <c r="N187" s="12">
        <v>0</v>
      </c>
    </row>
    <row r="188" spans="1:14" x14ac:dyDescent="0.25">
      <c r="A188" s="12">
        <v>37</v>
      </c>
      <c r="B188" s="12" t="s">
        <v>62</v>
      </c>
      <c r="C188" s="12">
        <v>0</v>
      </c>
      <c r="D188" s="12">
        <v>0</v>
      </c>
      <c r="E188" s="12">
        <v>0</v>
      </c>
      <c r="F188" s="12">
        <v>0</v>
      </c>
      <c r="G188" s="12">
        <v>0</v>
      </c>
      <c r="H188" s="12">
        <v>1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</row>
    <row r="189" spans="1:14" x14ac:dyDescent="0.25">
      <c r="A189" s="12">
        <v>38</v>
      </c>
      <c r="B189" s="12" t="s">
        <v>3</v>
      </c>
      <c r="C189" s="12">
        <v>0</v>
      </c>
      <c r="D189" s="12">
        <v>0</v>
      </c>
      <c r="E189" s="12">
        <v>0</v>
      </c>
      <c r="F189" s="12">
        <v>0</v>
      </c>
      <c r="G189" s="12">
        <v>0</v>
      </c>
      <c r="H189" s="12"/>
      <c r="I189" s="12"/>
      <c r="J189" s="12"/>
      <c r="K189" s="12"/>
      <c r="L189" s="12"/>
      <c r="M189" s="12"/>
      <c r="N189" s="12"/>
    </row>
    <row r="190" spans="1:14" x14ac:dyDescent="0.25">
      <c r="A190" s="12">
        <v>38</v>
      </c>
      <c r="B190" s="12" t="s">
        <v>4</v>
      </c>
      <c r="C190" s="12">
        <v>1</v>
      </c>
      <c r="D190" s="12">
        <v>0</v>
      </c>
      <c r="E190" s="12">
        <v>1</v>
      </c>
      <c r="F190" s="12">
        <v>1</v>
      </c>
      <c r="G190" s="12">
        <v>0</v>
      </c>
      <c r="H190" s="12"/>
      <c r="I190" s="12"/>
      <c r="J190" s="12"/>
      <c r="K190" s="12"/>
      <c r="L190" s="12"/>
      <c r="M190" s="12"/>
      <c r="N190" s="12"/>
    </row>
    <row r="191" spans="1:14" x14ac:dyDescent="0.25">
      <c r="A191" s="12">
        <v>38</v>
      </c>
      <c r="B191" s="12" t="s">
        <v>11</v>
      </c>
      <c r="C191" s="12">
        <v>0</v>
      </c>
      <c r="D191" s="12">
        <v>0</v>
      </c>
      <c r="E191" s="12">
        <v>0</v>
      </c>
      <c r="F191" s="12">
        <v>0</v>
      </c>
      <c r="G191" s="12">
        <v>1</v>
      </c>
      <c r="H191" s="12"/>
      <c r="I191" s="12"/>
      <c r="J191" s="12"/>
      <c r="K191" s="12"/>
      <c r="L191" s="12"/>
      <c r="M191" s="12"/>
      <c r="N191" s="12"/>
    </row>
    <row r="192" spans="1:14" x14ac:dyDescent="0.25">
      <c r="A192" s="12">
        <v>38</v>
      </c>
      <c r="B192" s="12" t="s">
        <v>61</v>
      </c>
      <c r="C192" s="12">
        <v>0</v>
      </c>
      <c r="D192" s="12">
        <v>1</v>
      </c>
      <c r="E192" s="12">
        <v>0</v>
      </c>
      <c r="F192" s="12">
        <v>0</v>
      </c>
      <c r="G192" s="12">
        <v>0</v>
      </c>
      <c r="H192" s="12"/>
      <c r="I192" s="12"/>
      <c r="J192" s="12"/>
      <c r="K192" s="12"/>
      <c r="L192" s="12"/>
      <c r="M192" s="12"/>
      <c r="N192" s="12"/>
    </row>
    <row r="193" spans="1:14" x14ac:dyDescent="0.25">
      <c r="A193" s="12">
        <v>38</v>
      </c>
      <c r="B193" s="12" t="s">
        <v>62</v>
      </c>
      <c r="C193" s="12">
        <v>0</v>
      </c>
      <c r="D193" s="12">
        <v>0</v>
      </c>
      <c r="E193" s="12">
        <v>0</v>
      </c>
      <c r="F193" s="12">
        <v>0</v>
      </c>
      <c r="G193" s="12">
        <v>0</v>
      </c>
      <c r="H193" s="12"/>
      <c r="I193" s="12"/>
      <c r="J193" s="12"/>
      <c r="K193" s="12"/>
      <c r="L193" s="12"/>
      <c r="M193" s="12"/>
      <c r="N193" s="12"/>
    </row>
    <row r="194" spans="1:14" x14ac:dyDescent="0.25">
      <c r="A194" s="12">
        <v>39</v>
      </c>
      <c r="B194" s="12" t="s">
        <v>3</v>
      </c>
      <c r="C194" s="12">
        <v>0</v>
      </c>
      <c r="D194" s="12">
        <v>0</v>
      </c>
      <c r="E194" s="12">
        <v>0</v>
      </c>
      <c r="F194" s="12">
        <v>1</v>
      </c>
      <c r="G194" s="12">
        <v>0</v>
      </c>
      <c r="H194" s="12">
        <v>0</v>
      </c>
      <c r="I194" s="12">
        <v>0</v>
      </c>
      <c r="J194" s="12">
        <v>0</v>
      </c>
      <c r="K194" s="12">
        <v>0</v>
      </c>
      <c r="L194" s="12">
        <v>0</v>
      </c>
      <c r="M194" s="12">
        <v>0</v>
      </c>
      <c r="N194" s="12">
        <v>0</v>
      </c>
    </row>
    <row r="195" spans="1:14" x14ac:dyDescent="0.25">
      <c r="A195" s="12">
        <v>39</v>
      </c>
      <c r="B195" s="12" t="s">
        <v>4</v>
      </c>
      <c r="C195" s="12">
        <v>1</v>
      </c>
      <c r="D195" s="12">
        <v>1</v>
      </c>
      <c r="E195" s="12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1</v>
      </c>
    </row>
    <row r="196" spans="1:14" x14ac:dyDescent="0.25">
      <c r="A196" s="12">
        <v>39</v>
      </c>
      <c r="B196" s="12" t="s">
        <v>11</v>
      </c>
      <c r="C196" s="12">
        <v>0</v>
      </c>
      <c r="D196" s="12">
        <v>0</v>
      </c>
      <c r="E196" s="12">
        <v>1</v>
      </c>
      <c r="F196" s="12">
        <v>0</v>
      </c>
      <c r="G196" s="12">
        <v>0</v>
      </c>
      <c r="H196" s="12">
        <v>1</v>
      </c>
      <c r="I196" s="12">
        <v>0</v>
      </c>
      <c r="J196" s="12">
        <v>1</v>
      </c>
      <c r="K196" s="12">
        <v>1</v>
      </c>
      <c r="L196" s="12">
        <v>1</v>
      </c>
      <c r="M196" s="12">
        <v>1</v>
      </c>
      <c r="N196" s="12">
        <v>0</v>
      </c>
    </row>
    <row r="197" spans="1:14" x14ac:dyDescent="0.25">
      <c r="A197" s="12">
        <v>39</v>
      </c>
      <c r="B197" s="12" t="s">
        <v>61</v>
      </c>
      <c r="C197" s="12">
        <v>0</v>
      </c>
      <c r="D197" s="12">
        <v>0</v>
      </c>
      <c r="E197" s="12">
        <v>0</v>
      </c>
      <c r="F197" s="12">
        <v>0</v>
      </c>
      <c r="G197" s="12">
        <v>0</v>
      </c>
      <c r="H197" s="12">
        <v>0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</row>
    <row r="198" spans="1:14" x14ac:dyDescent="0.25">
      <c r="A198" s="12">
        <v>39</v>
      </c>
      <c r="B198" s="12" t="s">
        <v>62</v>
      </c>
      <c r="C198" s="12">
        <v>0</v>
      </c>
      <c r="D198" s="12">
        <v>0</v>
      </c>
      <c r="E198" s="12">
        <v>0</v>
      </c>
      <c r="F198" s="12">
        <v>0</v>
      </c>
      <c r="G198" s="12">
        <v>0</v>
      </c>
      <c r="H198" s="12">
        <v>0</v>
      </c>
      <c r="I198" s="12">
        <v>1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</row>
    <row r="199" spans="1:14" x14ac:dyDescent="0.25">
      <c r="A199" s="12">
        <v>40</v>
      </c>
      <c r="B199" s="12" t="s">
        <v>3</v>
      </c>
      <c r="C199" s="12">
        <v>0</v>
      </c>
      <c r="D199" s="12">
        <v>0</v>
      </c>
      <c r="E199" s="12">
        <v>0</v>
      </c>
      <c r="F199" s="12">
        <v>1</v>
      </c>
      <c r="G199" s="12">
        <v>0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1</v>
      </c>
    </row>
    <row r="200" spans="1:14" x14ac:dyDescent="0.25">
      <c r="A200" s="12">
        <v>40</v>
      </c>
      <c r="B200" s="12" t="s">
        <v>4</v>
      </c>
      <c r="C200" s="12">
        <v>1</v>
      </c>
      <c r="D200" s="12">
        <v>1</v>
      </c>
      <c r="E200" s="12">
        <v>1</v>
      </c>
      <c r="F200" s="12">
        <v>0</v>
      </c>
      <c r="G200" s="12">
        <v>0</v>
      </c>
      <c r="H200" s="12">
        <v>0</v>
      </c>
      <c r="I200" s="12">
        <v>0</v>
      </c>
      <c r="J200" s="12">
        <v>1</v>
      </c>
      <c r="K200" s="12">
        <v>0</v>
      </c>
      <c r="L200" s="12">
        <v>0</v>
      </c>
      <c r="M200" s="12">
        <v>0</v>
      </c>
      <c r="N200" s="12">
        <v>0</v>
      </c>
    </row>
    <row r="201" spans="1:14" x14ac:dyDescent="0.25">
      <c r="A201" s="12">
        <v>40</v>
      </c>
      <c r="B201" s="12" t="s">
        <v>11</v>
      </c>
      <c r="C201" s="12">
        <v>0</v>
      </c>
      <c r="D201" s="12">
        <v>0</v>
      </c>
      <c r="E201" s="12">
        <v>0</v>
      </c>
      <c r="F201" s="12">
        <v>0</v>
      </c>
      <c r="G201" s="12">
        <v>0</v>
      </c>
      <c r="H201" s="12">
        <v>0</v>
      </c>
      <c r="I201" s="12">
        <v>0</v>
      </c>
      <c r="J201" s="12">
        <v>0</v>
      </c>
      <c r="K201" s="12">
        <v>0</v>
      </c>
      <c r="L201" s="12">
        <v>0</v>
      </c>
      <c r="M201" s="12">
        <v>1</v>
      </c>
      <c r="N201" s="12">
        <v>0</v>
      </c>
    </row>
    <row r="202" spans="1:14" x14ac:dyDescent="0.25">
      <c r="A202" s="12">
        <v>40</v>
      </c>
      <c r="B202" s="12" t="s">
        <v>61</v>
      </c>
      <c r="C202" s="12">
        <v>0</v>
      </c>
      <c r="D202" s="12">
        <v>0</v>
      </c>
      <c r="E202" s="12">
        <v>0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0</v>
      </c>
    </row>
    <row r="203" spans="1:14" x14ac:dyDescent="0.25">
      <c r="A203" s="12">
        <v>40</v>
      </c>
      <c r="B203" s="12" t="s">
        <v>62</v>
      </c>
      <c r="C203" s="12">
        <v>0</v>
      </c>
      <c r="D203" s="12">
        <v>0</v>
      </c>
      <c r="E203" s="12">
        <v>0</v>
      </c>
      <c r="F203" s="12">
        <v>0</v>
      </c>
      <c r="G203" s="12">
        <v>0</v>
      </c>
      <c r="H203" s="12">
        <v>1</v>
      </c>
      <c r="I203" s="12">
        <v>1</v>
      </c>
      <c r="J203" s="12">
        <v>0</v>
      </c>
      <c r="K203" s="12">
        <v>1</v>
      </c>
      <c r="L203" s="12">
        <v>1</v>
      </c>
      <c r="M203" s="12">
        <v>0</v>
      </c>
      <c r="N203" s="12">
        <v>0</v>
      </c>
    </row>
    <row r="204" spans="1:14" x14ac:dyDescent="0.25">
      <c r="A204" s="12">
        <v>41</v>
      </c>
      <c r="B204" s="12" t="s">
        <v>3</v>
      </c>
      <c r="C204" s="12">
        <v>0</v>
      </c>
      <c r="D204" s="12">
        <v>0</v>
      </c>
      <c r="E204" s="12">
        <v>0</v>
      </c>
      <c r="F204" s="12">
        <v>1</v>
      </c>
      <c r="G204" s="12">
        <v>0</v>
      </c>
      <c r="H204" s="12">
        <v>0</v>
      </c>
      <c r="I204" s="12">
        <v>0</v>
      </c>
      <c r="J204" s="12">
        <v>1</v>
      </c>
      <c r="K204" s="12">
        <v>1</v>
      </c>
      <c r="L204" s="12">
        <v>0</v>
      </c>
      <c r="M204" s="12">
        <v>0</v>
      </c>
      <c r="N204" s="12">
        <v>1</v>
      </c>
    </row>
    <row r="205" spans="1:14" x14ac:dyDescent="0.25">
      <c r="A205" s="12">
        <v>41</v>
      </c>
      <c r="B205" s="12" t="s">
        <v>4</v>
      </c>
      <c r="C205" s="12">
        <v>1</v>
      </c>
      <c r="D205" s="12">
        <v>0</v>
      </c>
      <c r="E205" s="12">
        <v>1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</row>
    <row r="206" spans="1:14" x14ac:dyDescent="0.25">
      <c r="A206" s="12">
        <v>41</v>
      </c>
      <c r="B206" s="12" t="s">
        <v>11</v>
      </c>
      <c r="C206" s="12">
        <v>0</v>
      </c>
      <c r="D206" s="12">
        <v>0</v>
      </c>
      <c r="E206" s="12">
        <v>0</v>
      </c>
      <c r="F206" s="12">
        <v>0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1</v>
      </c>
      <c r="N206" s="12">
        <v>0</v>
      </c>
    </row>
    <row r="207" spans="1:14" x14ac:dyDescent="0.25">
      <c r="A207" s="12">
        <v>41</v>
      </c>
      <c r="B207" s="12" t="s">
        <v>61</v>
      </c>
      <c r="C207" s="12">
        <v>0</v>
      </c>
      <c r="D207" s="12">
        <v>1</v>
      </c>
      <c r="E207" s="12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</row>
    <row r="208" spans="1:14" x14ac:dyDescent="0.25">
      <c r="A208" s="12">
        <v>41</v>
      </c>
      <c r="B208" s="12" t="s">
        <v>62</v>
      </c>
      <c r="C208" s="12">
        <v>0</v>
      </c>
      <c r="D208" s="12">
        <v>0</v>
      </c>
      <c r="E208" s="12">
        <v>0</v>
      </c>
      <c r="F208" s="12">
        <v>0</v>
      </c>
      <c r="G208" s="12">
        <v>0</v>
      </c>
      <c r="H208" s="12">
        <v>1</v>
      </c>
      <c r="I208" s="12">
        <v>1</v>
      </c>
      <c r="J208" s="12">
        <v>0</v>
      </c>
      <c r="K208" s="12">
        <v>0</v>
      </c>
      <c r="L208" s="12">
        <v>1</v>
      </c>
      <c r="M208" s="12">
        <v>0</v>
      </c>
      <c r="N208" s="12">
        <v>0</v>
      </c>
    </row>
    <row r="209" spans="1:14" x14ac:dyDescent="0.25">
      <c r="A209" s="12">
        <v>42</v>
      </c>
      <c r="B209" s="12" t="s">
        <v>3</v>
      </c>
      <c r="C209" s="12">
        <v>1</v>
      </c>
      <c r="D209" s="12">
        <v>0</v>
      </c>
      <c r="E209" s="12">
        <v>0</v>
      </c>
      <c r="F209" s="12">
        <v>1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1</v>
      </c>
    </row>
    <row r="210" spans="1:14" x14ac:dyDescent="0.25">
      <c r="A210" s="12">
        <v>42</v>
      </c>
      <c r="B210" s="12" t="s">
        <v>4</v>
      </c>
      <c r="C210" s="12">
        <v>0</v>
      </c>
      <c r="D210" s="12">
        <v>1</v>
      </c>
      <c r="E210" s="12">
        <v>1</v>
      </c>
      <c r="F210" s="12">
        <v>0</v>
      </c>
      <c r="G210" s="12">
        <v>0</v>
      </c>
      <c r="H210" s="12">
        <v>0</v>
      </c>
      <c r="I210" s="12">
        <v>0</v>
      </c>
      <c r="J210" s="12">
        <v>1</v>
      </c>
      <c r="K210" s="12">
        <v>1</v>
      </c>
      <c r="L210" s="12">
        <v>0</v>
      </c>
      <c r="M210" s="12">
        <v>0</v>
      </c>
      <c r="N210" s="12">
        <v>0</v>
      </c>
    </row>
    <row r="211" spans="1:14" x14ac:dyDescent="0.25">
      <c r="A211" s="12">
        <v>42</v>
      </c>
      <c r="B211" s="12" t="s">
        <v>11</v>
      </c>
      <c r="C211" s="12">
        <v>0</v>
      </c>
      <c r="D211" s="12">
        <v>0</v>
      </c>
      <c r="E211" s="12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1</v>
      </c>
      <c r="N211" s="12">
        <v>0</v>
      </c>
    </row>
    <row r="212" spans="1:14" x14ac:dyDescent="0.25">
      <c r="A212" s="12">
        <v>42</v>
      </c>
      <c r="B212" s="12" t="s">
        <v>61</v>
      </c>
      <c r="C212" s="12">
        <v>0</v>
      </c>
      <c r="D212" s="12">
        <v>0</v>
      </c>
      <c r="E212" s="12">
        <v>0</v>
      </c>
      <c r="F212" s="12">
        <v>0</v>
      </c>
      <c r="G212" s="12">
        <v>0</v>
      </c>
      <c r="H212" s="12">
        <v>0</v>
      </c>
      <c r="I212" s="12">
        <v>1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</row>
    <row r="213" spans="1:14" x14ac:dyDescent="0.25">
      <c r="A213" s="12">
        <v>42</v>
      </c>
      <c r="B213" s="12" t="s">
        <v>62</v>
      </c>
      <c r="C213" s="12">
        <v>0</v>
      </c>
      <c r="D213" s="12">
        <v>0</v>
      </c>
      <c r="E213" s="12">
        <v>0</v>
      </c>
      <c r="F213" s="12">
        <v>0</v>
      </c>
      <c r="G213" s="12">
        <v>0</v>
      </c>
      <c r="H213" s="12">
        <v>1</v>
      </c>
      <c r="I213" s="12">
        <v>0</v>
      </c>
      <c r="J213" s="12">
        <v>0</v>
      </c>
      <c r="K213" s="12">
        <v>0</v>
      </c>
      <c r="L213" s="12">
        <v>1</v>
      </c>
      <c r="M213" s="12">
        <v>0</v>
      </c>
      <c r="N213" s="12">
        <v>0</v>
      </c>
    </row>
    <row r="214" spans="1:14" x14ac:dyDescent="0.25">
      <c r="A214" s="12">
        <v>43</v>
      </c>
      <c r="B214" s="12" t="s">
        <v>3</v>
      </c>
      <c r="C214" s="12">
        <v>0</v>
      </c>
      <c r="D214" s="12">
        <v>0</v>
      </c>
      <c r="E214" s="12">
        <v>1</v>
      </c>
      <c r="F214" s="12">
        <v>1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1</v>
      </c>
      <c r="M214" s="12">
        <v>0</v>
      </c>
      <c r="N214" s="12">
        <v>0</v>
      </c>
    </row>
    <row r="215" spans="1:14" x14ac:dyDescent="0.25">
      <c r="A215" s="12">
        <v>43</v>
      </c>
      <c r="B215" s="12" t="s">
        <v>4</v>
      </c>
      <c r="C215" s="12">
        <v>1</v>
      </c>
      <c r="D215" s="12">
        <v>1</v>
      </c>
      <c r="E215" s="12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1</v>
      </c>
      <c r="K215" s="12">
        <v>0</v>
      </c>
      <c r="L215" s="12">
        <v>0</v>
      </c>
      <c r="M215" s="12">
        <v>0</v>
      </c>
      <c r="N215" s="12">
        <v>1</v>
      </c>
    </row>
    <row r="216" spans="1:14" x14ac:dyDescent="0.25">
      <c r="A216" s="12">
        <v>43</v>
      </c>
      <c r="B216" s="12" t="s">
        <v>11</v>
      </c>
      <c r="C216" s="12">
        <v>0</v>
      </c>
      <c r="D216" s="12">
        <v>0</v>
      </c>
      <c r="E216" s="12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1</v>
      </c>
      <c r="N216" s="12">
        <v>0</v>
      </c>
    </row>
    <row r="217" spans="1:14" x14ac:dyDescent="0.25">
      <c r="A217" s="12">
        <v>43</v>
      </c>
      <c r="B217" s="12" t="s">
        <v>61</v>
      </c>
      <c r="C217" s="12">
        <v>0</v>
      </c>
      <c r="D217" s="12">
        <v>0</v>
      </c>
      <c r="E217" s="12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1</v>
      </c>
      <c r="L217" s="12">
        <v>0</v>
      </c>
      <c r="M217" s="12">
        <v>0</v>
      </c>
      <c r="N217" s="12">
        <v>0</v>
      </c>
    </row>
    <row r="218" spans="1:14" x14ac:dyDescent="0.25">
      <c r="A218" s="12">
        <v>43</v>
      </c>
      <c r="B218" s="12" t="s">
        <v>62</v>
      </c>
      <c r="C218" s="12">
        <v>0</v>
      </c>
      <c r="D218" s="12">
        <v>0</v>
      </c>
      <c r="E218" s="12">
        <v>0</v>
      </c>
      <c r="F218" s="12">
        <v>0</v>
      </c>
      <c r="G218" s="12">
        <v>0</v>
      </c>
      <c r="H218" s="12">
        <v>1</v>
      </c>
      <c r="I218" s="12">
        <v>1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</row>
    <row r="219" spans="1:14" x14ac:dyDescent="0.25">
      <c r="A219" s="12">
        <v>44</v>
      </c>
      <c r="B219" s="12" t="s">
        <v>3</v>
      </c>
      <c r="C219" s="12">
        <v>1</v>
      </c>
      <c r="D219" s="12">
        <v>0</v>
      </c>
      <c r="E219" s="12">
        <v>0</v>
      </c>
      <c r="F219" s="12">
        <v>1</v>
      </c>
      <c r="G219" s="12">
        <v>0</v>
      </c>
      <c r="H219" s="12">
        <v>0</v>
      </c>
      <c r="I219" s="12">
        <v>0</v>
      </c>
      <c r="J219" s="12">
        <v>0</v>
      </c>
      <c r="K219" s="12">
        <v>1</v>
      </c>
      <c r="L219" s="12">
        <v>0</v>
      </c>
      <c r="M219" s="12">
        <v>0</v>
      </c>
      <c r="N219" s="12">
        <v>0</v>
      </c>
    </row>
    <row r="220" spans="1:14" x14ac:dyDescent="0.25">
      <c r="A220" s="12">
        <v>44</v>
      </c>
      <c r="B220" s="12" t="s">
        <v>4</v>
      </c>
      <c r="C220" s="12">
        <v>0</v>
      </c>
      <c r="D220" s="12">
        <v>0</v>
      </c>
      <c r="E220" s="12">
        <v>1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1</v>
      </c>
    </row>
    <row r="221" spans="1:14" x14ac:dyDescent="0.25">
      <c r="A221" s="12">
        <v>44</v>
      </c>
      <c r="B221" s="12" t="s">
        <v>11</v>
      </c>
      <c r="C221" s="12">
        <v>0</v>
      </c>
      <c r="D221" s="12">
        <v>0</v>
      </c>
      <c r="E221" s="12">
        <v>0</v>
      </c>
      <c r="F221" s="12">
        <v>0</v>
      </c>
      <c r="G221" s="12">
        <v>0</v>
      </c>
      <c r="H221" s="12">
        <v>0</v>
      </c>
      <c r="I221" s="12">
        <v>1</v>
      </c>
      <c r="J221" s="12">
        <v>1</v>
      </c>
      <c r="K221" s="12">
        <v>0</v>
      </c>
      <c r="L221" s="12">
        <v>0</v>
      </c>
      <c r="M221" s="12">
        <v>1</v>
      </c>
      <c r="N221" s="12">
        <v>0</v>
      </c>
    </row>
    <row r="222" spans="1:14" x14ac:dyDescent="0.25">
      <c r="A222" s="12">
        <v>44</v>
      </c>
      <c r="B222" s="12" t="s">
        <v>61</v>
      </c>
      <c r="C222" s="12">
        <v>0</v>
      </c>
      <c r="D222" s="12">
        <v>1</v>
      </c>
      <c r="E222" s="12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1</v>
      </c>
      <c r="M222" s="12">
        <v>0</v>
      </c>
      <c r="N222" s="12">
        <v>0</v>
      </c>
    </row>
    <row r="223" spans="1:14" x14ac:dyDescent="0.25">
      <c r="A223" s="12">
        <v>44</v>
      </c>
      <c r="B223" s="12" t="s">
        <v>62</v>
      </c>
      <c r="C223" s="12">
        <v>0</v>
      </c>
      <c r="D223" s="12">
        <v>0</v>
      </c>
      <c r="E223" s="12">
        <v>0</v>
      </c>
      <c r="F223" s="12">
        <v>0</v>
      </c>
      <c r="G223" s="12">
        <v>0</v>
      </c>
      <c r="H223" s="12">
        <v>1</v>
      </c>
      <c r="I223" s="12">
        <v>0</v>
      </c>
      <c r="J223" s="12">
        <v>0</v>
      </c>
      <c r="K223" s="12">
        <v>0</v>
      </c>
      <c r="L223" s="12">
        <v>0</v>
      </c>
      <c r="M223" s="12">
        <v>0</v>
      </c>
      <c r="N223" s="12">
        <v>0</v>
      </c>
    </row>
    <row r="225" spans="2:14" x14ac:dyDescent="0.25">
      <c r="C225" s="12" t="s">
        <v>63</v>
      </c>
      <c r="D225" s="12" t="s">
        <v>63</v>
      </c>
      <c r="E225" s="12" t="s">
        <v>63</v>
      </c>
      <c r="F225" s="12" t="s">
        <v>63</v>
      </c>
      <c r="G225" s="12" t="s">
        <v>63</v>
      </c>
      <c r="H225" s="12" t="s">
        <v>63</v>
      </c>
      <c r="I225" s="12" t="s">
        <v>63</v>
      </c>
      <c r="J225" s="12" t="s">
        <v>63</v>
      </c>
      <c r="K225" s="12" t="s">
        <v>63</v>
      </c>
      <c r="L225" s="12" t="s">
        <v>63</v>
      </c>
      <c r="M225" s="12" t="s">
        <v>63</v>
      </c>
      <c r="N225" s="12" t="s">
        <v>63</v>
      </c>
    </row>
    <row r="226" spans="2:14" x14ac:dyDescent="0.25">
      <c r="C226" s="12">
        <v>1</v>
      </c>
      <c r="D226" s="12">
        <v>2</v>
      </c>
      <c r="E226" s="12">
        <v>3</v>
      </c>
      <c r="F226" s="12">
        <v>4</v>
      </c>
      <c r="G226" s="12">
        <v>5</v>
      </c>
      <c r="H226" s="12">
        <v>6</v>
      </c>
      <c r="I226" s="12">
        <v>7</v>
      </c>
      <c r="J226" s="12">
        <v>8</v>
      </c>
      <c r="K226" s="12">
        <v>9</v>
      </c>
      <c r="L226" s="12">
        <v>10</v>
      </c>
      <c r="M226" s="12">
        <v>11</v>
      </c>
      <c r="N226" s="12">
        <v>12</v>
      </c>
    </row>
    <row r="227" spans="2:14" x14ac:dyDescent="0.25">
      <c r="B227" s="12" t="s">
        <v>3</v>
      </c>
      <c r="C227" s="12">
        <f>SUMIFS(C$4:C$223,$B$4:$B$223,$B227)</f>
        <v>20</v>
      </c>
      <c r="D227" s="12">
        <f>SUMIFS(D$4:D$223,$B$4:$B$223,$B227)</f>
        <v>0</v>
      </c>
      <c r="E227" s="12">
        <f t="shared" ref="E227:L231" si="0">SUMIFS(E$4:E$223,$B$4:$B$223,$B227)</f>
        <v>9</v>
      </c>
      <c r="F227" s="12">
        <f t="shared" si="0"/>
        <v>41</v>
      </c>
      <c r="G227" s="12">
        <f t="shared" si="0"/>
        <v>1</v>
      </c>
      <c r="H227" s="12">
        <f t="shared" si="0"/>
        <v>3</v>
      </c>
      <c r="I227" s="12">
        <f t="shared" si="0"/>
        <v>7</v>
      </c>
      <c r="J227" s="12">
        <f t="shared" si="0"/>
        <v>7</v>
      </c>
      <c r="K227" s="12">
        <f t="shared" si="0"/>
        <v>7</v>
      </c>
      <c r="L227" s="12">
        <f t="shared" si="0"/>
        <v>6</v>
      </c>
      <c r="M227" s="12">
        <f t="shared" ref="M227:N231" si="1">SUMIFS(M$4:M$223,$B$4:$B$223,$B227)</f>
        <v>5</v>
      </c>
      <c r="N227" s="12">
        <f t="shared" si="1"/>
        <v>8</v>
      </c>
    </row>
    <row r="228" spans="2:14" x14ac:dyDescent="0.25">
      <c r="B228" s="12" t="s">
        <v>4</v>
      </c>
      <c r="C228" s="12">
        <f t="shared" ref="C228:D231" si="2">SUMIFS(C$4:C$223,$B$4:$B$223,$B228)</f>
        <v>24</v>
      </c>
      <c r="D228" s="12">
        <f t="shared" si="2"/>
        <v>11</v>
      </c>
      <c r="E228" s="12">
        <f t="shared" si="0"/>
        <v>28</v>
      </c>
      <c r="F228" s="12">
        <f t="shared" si="0"/>
        <v>3</v>
      </c>
      <c r="G228" s="12">
        <f t="shared" si="0"/>
        <v>0</v>
      </c>
      <c r="H228" s="12">
        <f t="shared" si="0"/>
        <v>0</v>
      </c>
      <c r="I228" s="12">
        <f t="shared" si="0"/>
        <v>8</v>
      </c>
      <c r="J228" s="12">
        <f t="shared" si="0"/>
        <v>20</v>
      </c>
      <c r="K228" s="12">
        <f t="shared" si="0"/>
        <v>18</v>
      </c>
      <c r="L228" s="12">
        <f t="shared" si="0"/>
        <v>7</v>
      </c>
      <c r="M228" s="12">
        <f t="shared" si="1"/>
        <v>1</v>
      </c>
      <c r="N228" s="12">
        <f t="shared" si="1"/>
        <v>25</v>
      </c>
    </row>
    <row r="229" spans="2:14" x14ac:dyDescent="0.25">
      <c r="B229" s="12" t="s">
        <v>11</v>
      </c>
      <c r="C229" s="12">
        <f t="shared" si="2"/>
        <v>0</v>
      </c>
      <c r="D229" s="12">
        <f t="shared" si="2"/>
        <v>23</v>
      </c>
      <c r="E229" s="12">
        <f t="shared" si="0"/>
        <v>7</v>
      </c>
      <c r="F229" s="12">
        <f t="shared" si="0"/>
        <v>0</v>
      </c>
      <c r="G229" s="12">
        <f t="shared" si="0"/>
        <v>2</v>
      </c>
      <c r="H229" s="12">
        <f t="shared" si="0"/>
        <v>6</v>
      </c>
      <c r="I229" s="12">
        <f t="shared" si="0"/>
        <v>7</v>
      </c>
      <c r="J229" s="12">
        <f t="shared" si="0"/>
        <v>14</v>
      </c>
      <c r="K229" s="12">
        <f t="shared" si="0"/>
        <v>9</v>
      </c>
      <c r="L229" s="12">
        <f t="shared" si="0"/>
        <v>9</v>
      </c>
      <c r="M229" s="12">
        <f t="shared" si="1"/>
        <v>33</v>
      </c>
      <c r="N229" s="12">
        <f t="shared" si="1"/>
        <v>6</v>
      </c>
    </row>
    <row r="230" spans="2:14" x14ac:dyDescent="0.25">
      <c r="B230" s="12" t="s">
        <v>61</v>
      </c>
      <c r="C230" s="12">
        <f t="shared" si="2"/>
        <v>0</v>
      </c>
      <c r="D230" s="12">
        <f t="shared" si="2"/>
        <v>8</v>
      </c>
      <c r="E230" s="12">
        <f t="shared" si="0"/>
        <v>0</v>
      </c>
      <c r="F230" s="12">
        <f t="shared" si="0"/>
        <v>0</v>
      </c>
      <c r="G230" s="12">
        <f t="shared" si="0"/>
        <v>0</v>
      </c>
      <c r="H230" s="12">
        <f t="shared" si="0"/>
        <v>2</v>
      </c>
      <c r="I230" s="12">
        <f t="shared" si="0"/>
        <v>13</v>
      </c>
      <c r="J230" s="12">
        <f t="shared" si="0"/>
        <v>0</v>
      </c>
      <c r="K230" s="12">
        <f t="shared" si="0"/>
        <v>4</v>
      </c>
      <c r="L230" s="12">
        <f t="shared" si="0"/>
        <v>5</v>
      </c>
      <c r="M230" s="12">
        <f t="shared" si="1"/>
        <v>2</v>
      </c>
      <c r="N230" s="12">
        <f t="shared" si="1"/>
        <v>2</v>
      </c>
    </row>
    <row r="231" spans="2:14" x14ac:dyDescent="0.25">
      <c r="B231" s="12" t="s">
        <v>62</v>
      </c>
      <c r="C231" s="12">
        <f t="shared" si="2"/>
        <v>0</v>
      </c>
      <c r="D231" s="12">
        <f t="shared" si="2"/>
        <v>2</v>
      </c>
      <c r="E231" s="12">
        <f t="shared" si="0"/>
        <v>0</v>
      </c>
      <c r="F231" s="12">
        <f t="shared" si="0"/>
        <v>0</v>
      </c>
      <c r="G231" s="12">
        <f t="shared" si="0"/>
        <v>0</v>
      </c>
      <c r="H231" s="12">
        <f t="shared" si="0"/>
        <v>30</v>
      </c>
      <c r="I231" s="12">
        <f t="shared" si="0"/>
        <v>6</v>
      </c>
      <c r="J231" s="12">
        <f t="shared" si="0"/>
        <v>0</v>
      </c>
      <c r="K231" s="12">
        <f t="shared" si="0"/>
        <v>3</v>
      </c>
      <c r="L231" s="12">
        <f t="shared" si="0"/>
        <v>14</v>
      </c>
      <c r="M231" s="12">
        <f t="shared" si="1"/>
        <v>0</v>
      </c>
      <c r="N231" s="12">
        <f t="shared" si="1"/>
        <v>0</v>
      </c>
    </row>
    <row r="232" spans="2:14" x14ac:dyDescent="0.25"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</row>
    <row r="233" spans="2:14" x14ac:dyDescent="0.25">
      <c r="C233" s="12">
        <f>SUM(C227:C232)</f>
        <v>44</v>
      </c>
      <c r="D233" s="12">
        <f>SUM(D227:D232)</f>
        <v>44</v>
      </c>
      <c r="E233" s="12">
        <f t="shared" ref="E233:N233" si="3">SUM(E227:E232)</f>
        <v>44</v>
      </c>
      <c r="F233" s="12">
        <f t="shared" si="3"/>
        <v>44</v>
      </c>
      <c r="G233" s="12">
        <f t="shared" si="3"/>
        <v>3</v>
      </c>
      <c r="H233" s="12">
        <f t="shared" si="3"/>
        <v>41</v>
      </c>
      <c r="I233" s="12">
        <f t="shared" si="3"/>
        <v>41</v>
      </c>
      <c r="J233" s="12">
        <f t="shared" si="3"/>
        <v>41</v>
      </c>
      <c r="K233" s="12">
        <f t="shared" si="3"/>
        <v>41</v>
      </c>
      <c r="L233" s="12">
        <f t="shared" si="3"/>
        <v>41</v>
      </c>
      <c r="M233" s="12">
        <f t="shared" si="3"/>
        <v>41</v>
      </c>
      <c r="N233" s="12">
        <f t="shared" si="3"/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69"/>
  <sheetViews>
    <sheetView workbookViewId="0">
      <selection activeCell="B1" sqref="B1"/>
    </sheetView>
  </sheetViews>
  <sheetFormatPr baseColWidth="10" defaultRowHeight="15" x14ac:dyDescent="0.2"/>
  <cols>
    <col min="1" max="1" width="1.85546875" style="1" customWidth="1"/>
    <col min="2" max="2" width="5.85546875" style="1" customWidth="1"/>
    <col min="3" max="3" width="40.85546875" style="1" bestFit="1" customWidth="1"/>
    <col min="4" max="16384" width="11.42578125" style="1"/>
  </cols>
  <sheetData>
    <row r="2" spans="2:5" ht="15.75" x14ac:dyDescent="0.2">
      <c r="B2" s="36" t="s">
        <v>67</v>
      </c>
      <c r="C2" s="36"/>
      <c r="D2" s="16">
        <v>1</v>
      </c>
    </row>
    <row r="3" spans="2:5" x14ac:dyDescent="0.2">
      <c r="B3" s="38" t="str">
        <f>VLOOKUP($D2,'Formato Encuesta'!$A$9:$I$95,2,1)</f>
        <v>Indique por favor su genero</v>
      </c>
      <c r="C3" s="38"/>
      <c r="D3" s="38"/>
      <c r="E3" s="38"/>
    </row>
    <row r="5" spans="2:5" x14ac:dyDescent="0.2">
      <c r="B5" s="34" t="s">
        <v>68</v>
      </c>
      <c r="C5" s="34"/>
      <c r="D5" s="6">
        <f>HLOOKUP($D2,'Tabulación Resultados'!$C$226:$N$233,8,1)</f>
        <v>44</v>
      </c>
    </row>
    <row r="7" spans="2:5" x14ac:dyDescent="0.2">
      <c r="B7" s="35" t="s">
        <v>69</v>
      </c>
      <c r="C7" s="35"/>
      <c r="D7" s="13" t="s">
        <v>70</v>
      </c>
      <c r="E7" s="13" t="s">
        <v>71</v>
      </c>
    </row>
    <row r="9" spans="2:5" x14ac:dyDescent="0.2">
      <c r="B9" s="14" t="s">
        <v>3</v>
      </c>
      <c r="C9" s="14" t="str">
        <f>HLOOKUP($B3,'Formato Encuesta'!$B$9:$I$95,3,1)</f>
        <v xml:space="preserve">Masculino </v>
      </c>
      <c r="D9" s="14">
        <f>HLOOKUP($D2,'Tabulación Resultados'!$C$226:$N$231,2,1)</f>
        <v>20</v>
      </c>
      <c r="E9" s="15">
        <f>D9/D5</f>
        <v>0.45454545454545453</v>
      </c>
    </row>
    <row r="10" spans="2:5" x14ac:dyDescent="0.2">
      <c r="B10" s="18" t="s">
        <v>4</v>
      </c>
      <c r="C10" s="18" t="str">
        <f>HLOOKUP($B3,'Formato Encuesta'!$B$9:$I$95,4,1)</f>
        <v>Femenino</v>
      </c>
      <c r="D10" s="18">
        <f>HLOOKUP($D2,'Tabulación Resultados'!$C$226:$N$231,3,1)</f>
        <v>24</v>
      </c>
      <c r="E10" s="15">
        <f>D10/D5</f>
        <v>0.54545454545454541</v>
      </c>
    </row>
    <row r="11" spans="2:5" x14ac:dyDescent="0.2">
      <c r="B11" s="19"/>
      <c r="C11" s="20"/>
      <c r="D11" s="21"/>
      <c r="E11" s="17">
        <f>SUM(E9:E10)</f>
        <v>1</v>
      </c>
    </row>
    <row r="14" spans="2:5" ht="15.75" x14ac:dyDescent="0.2">
      <c r="B14" s="36" t="s">
        <v>67</v>
      </c>
      <c r="C14" s="36"/>
      <c r="D14" s="16">
        <v>2</v>
      </c>
    </row>
    <row r="15" spans="2:5" x14ac:dyDescent="0.2">
      <c r="B15" s="38" t="str">
        <f>VLOOKUP($D14,'Formato Encuesta'!$A$9:$I$95,2,1)</f>
        <v xml:space="preserve">¿Cuál es su Estrato Socioeconómico? </v>
      </c>
      <c r="C15" s="38"/>
      <c r="D15" s="38"/>
      <c r="E15" s="38"/>
    </row>
    <row r="17" spans="2:5" x14ac:dyDescent="0.2">
      <c r="B17" s="34" t="s">
        <v>68</v>
      </c>
      <c r="C17" s="34"/>
      <c r="D17" s="6">
        <f>HLOOKUP($D14,'Tabulación Resultados'!$C$226:$N$233,8,1)</f>
        <v>44</v>
      </c>
    </row>
    <row r="19" spans="2:5" x14ac:dyDescent="0.2">
      <c r="B19" s="35" t="s">
        <v>69</v>
      </c>
      <c r="C19" s="35"/>
      <c r="D19" s="13" t="s">
        <v>70</v>
      </c>
      <c r="E19" s="13" t="s">
        <v>71</v>
      </c>
    </row>
    <row r="21" spans="2:5" x14ac:dyDescent="0.2">
      <c r="B21" s="14" t="s">
        <v>3</v>
      </c>
      <c r="C21" s="14">
        <f>HLOOKUP($B15,'Formato Encuesta'!$B$14:$I$95,3,1)</f>
        <v>1</v>
      </c>
      <c r="D21" s="14">
        <f>HLOOKUP($D14,'Tabulación Resultados'!$C$226:$N$231,2,1)</f>
        <v>0</v>
      </c>
      <c r="E21" s="15">
        <f>D21/D17</f>
        <v>0</v>
      </c>
    </row>
    <row r="22" spans="2:5" x14ac:dyDescent="0.2">
      <c r="B22" s="14" t="s">
        <v>4</v>
      </c>
      <c r="C22" s="14">
        <f>HLOOKUP($B15,'Formato Encuesta'!$B$14:$I$95,4,1)</f>
        <v>2</v>
      </c>
      <c r="D22" s="14">
        <f>HLOOKUP($D14,'Tabulación Resultados'!$C$226:$N$231,3,1)</f>
        <v>11</v>
      </c>
      <c r="E22" s="15">
        <f>D22/D17</f>
        <v>0.25</v>
      </c>
    </row>
    <row r="23" spans="2:5" x14ac:dyDescent="0.2">
      <c r="B23" s="14" t="s">
        <v>11</v>
      </c>
      <c r="C23" s="14">
        <f>HLOOKUP($B15,'Formato Encuesta'!$B$14:$I$95,5,1)</f>
        <v>3</v>
      </c>
      <c r="D23" s="14">
        <f>HLOOKUP($D14,'Tabulación Resultados'!$C$226:$N$231,4,1)</f>
        <v>23</v>
      </c>
      <c r="E23" s="15">
        <f>D23/D17</f>
        <v>0.52272727272727271</v>
      </c>
    </row>
    <row r="24" spans="2:5" x14ac:dyDescent="0.2">
      <c r="B24" s="14" t="s">
        <v>61</v>
      </c>
      <c r="C24" s="14">
        <f>HLOOKUP($B15,'Formato Encuesta'!$B$14:$I$95,6,1)</f>
        <v>4</v>
      </c>
      <c r="D24" s="14">
        <f>HLOOKUP($D14,'Tabulación Resultados'!$C$226:$N$231,5,1)</f>
        <v>8</v>
      </c>
      <c r="E24" s="15">
        <f>D24/D17</f>
        <v>0.18181818181818182</v>
      </c>
    </row>
    <row r="25" spans="2:5" x14ac:dyDescent="0.2">
      <c r="B25" s="14" t="s">
        <v>62</v>
      </c>
      <c r="C25" s="14">
        <f>HLOOKUP($B15,'Formato Encuesta'!$B$14:$I$95,7,1)</f>
        <v>5</v>
      </c>
      <c r="D25" s="14">
        <f>HLOOKUP($D14,'Tabulación Resultados'!$C$226:$N$231,6,1)</f>
        <v>2</v>
      </c>
      <c r="E25" s="15">
        <f>D25/D17</f>
        <v>4.5454545454545456E-2</v>
      </c>
    </row>
    <row r="26" spans="2:5" x14ac:dyDescent="0.2">
      <c r="B26" s="19"/>
      <c r="C26" s="20"/>
      <c r="D26" s="21"/>
      <c r="E26" s="17">
        <f>SUM(E21:E25)</f>
        <v>1</v>
      </c>
    </row>
    <row r="29" spans="2:5" ht="15.75" x14ac:dyDescent="0.2">
      <c r="B29" s="36" t="s">
        <v>67</v>
      </c>
      <c r="C29" s="36"/>
      <c r="D29" s="16">
        <v>3</v>
      </c>
    </row>
    <row r="30" spans="2:5" x14ac:dyDescent="0.2">
      <c r="B30" s="38" t="str">
        <f>VLOOKUP($D29,'Formato Encuesta'!$A$9:$I$95,2,1)</f>
        <v>Su edad se encuentra entre:</v>
      </c>
      <c r="C30" s="38"/>
      <c r="D30" s="38"/>
      <c r="E30" s="38"/>
    </row>
    <row r="32" spans="2:5" x14ac:dyDescent="0.2">
      <c r="B32" s="34" t="s">
        <v>68</v>
      </c>
      <c r="C32" s="34"/>
      <c r="D32" s="6">
        <f>HLOOKUP($D29,'Tabulación Resultados'!$C$226:$N$233,8,1)</f>
        <v>44</v>
      </c>
    </row>
    <row r="34" spans="2:5" x14ac:dyDescent="0.2">
      <c r="B34" s="35" t="s">
        <v>69</v>
      </c>
      <c r="C34" s="35"/>
      <c r="D34" s="13" t="s">
        <v>70</v>
      </c>
      <c r="E34" s="13" t="s">
        <v>71</v>
      </c>
    </row>
    <row r="36" spans="2:5" x14ac:dyDescent="0.2">
      <c r="B36" s="14" t="s">
        <v>3</v>
      </c>
      <c r="C36" s="14" t="str">
        <f>HLOOKUP($B30,'Formato Encuesta'!$B$22:$I$95,3,1)</f>
        <v>25 a 35 años</v>
      </c>
      <c r="D36" s="14">
        <f>HLOOKUP($D29,'Tabulación Resultados'!$C$226:$N$231,2,1)</f>
        <v>9</v>
      </c>
      <c r="E36" s="15">
        <f>D36/D32</f>
        <v>0.20454545454545456</v>
      </c>
    </row>
    <row r="37" spans="2:5" x14ac:dyDescent="0.2">
      <c r="B37" s="14" t="s">
        <v>4</v>
      </c>
      <c r="C37" s="14" t="str">
        <f>HLOOKUP($B30,'Formato Encuesta'!$B$22:$I$95,4,1)</f>
        <v>35 a 60 años</v>
      </c>
      <c r="D37" s="14">
        <f>HLOOKUP($D29,'Tabulación Resultados'!$C$226:$N$231,3,1)</f>
        <v>28</v>
      </c>
      <c r="E37" s="15">
        <f>D37/D32</f>
        <v>0.63636363636363635</v>
      </c>
    </row>
    <row r="38" spans="2:5" x14ac:dyDescent="0.2">
      <c r="B38" s="14" t="s">
        <v>11</v>
      </c>
      <c r="C38" s="14" t="str">
        <f>HLOOKUP($B30,'Formato Encuesta'!$B$22:$I$95,5,1)</f>
        <v>Más de 60 años</v>
      </c>
      <c r="D38" s="14">
        <f>HLOOKUP($D29,'Tabulación Resultados'!$C$226:$N$231,4,1)</f>
        <v>7</v>
      </c>
      <c r="E38" s="15">
        <f>D38/D32</f>
        <v>0.15909090909090909</v>
      </c>
    </row>
    <row r="39" spans="2:5" x14ac:dyDescent="0.2">
      <c r="B39" s="19"/>
      <c r="C39" s="20"/>
      <c r="D39" s="21"/>
      <c r="E39" s="17">
        <f>SUM(E36:E38)</f>
        <v>1</v>
      </c>
    </row>
    <row r="42" spans="2:5" ht="15.75" x14ac:dyDescent="0.2">
      <c r="B42" s="36" t="s">
        <v>67</v>
      </c>
      <c r="C42" s="36"/>
      <c r="D42" s="16">
        <v>4</v>
      </c>
    </row>
    <row r="43" spans="2:5" x14ac:dyDescent="0.2">
      <c r="B43" s="38" t="str">
        <f>VLOOKUP($D42,'Formato Encuesta'!$A$9:$I$95,2,1)</f>
        <v>¿Consume usted Queso?</v>
      </c>
      <c r="C43" s="38"/>
      <c r="D43" s="38"/>
      <c r="E43" s="38"/>
    </row>
    <row r="45" spans="2:5" x14ac:dyDescent="0.2">
      <c r="B45" s="34" t="s">
        <v>68</v>
      </c>
      <c r="C45" s="34"/>
      <c r="D45" s="6">
        <f>HLOOKUP($D42,'Tabulación Resultados'!$C$226:$N$233,8,1)</f>
        <v>44</v>
      </c>
    </row>
    <row r="47" spans="2:5" x14ac:dyDescent="0.2">
      <c r="B47" s="35" t="s">
        <v>69</v>
      </c>
      <c r="C47" s="35"/>
      <c r="D47" s="13" t="s">
        <v>70</v>
      </c>
      <c r="E47" s="13" t="s">
        <v>71</v>
      </c>
    </row>
    <row r="49" spans="2:5" x14ac:dyDescent="0.2">
      <c r="B49" s="14" t="s">
        <v>3</v>
      </c>
      <c r="C49" s="14" t="str">
        <f>HLOOKUP($B43,'Formato Encuesta'!$B$28:$I$95,3,1)</f>
        <v>Si</v>
      </c>
      <c r="D49" s="14">
        <f>HLOOKUP($D42,'Tabulación Resultados'!$C$226:$N$231,2,1)</f>
        <v>41</v>
      </c>
      <c r="E49" s="15">
        <f>D49/D45</f>
        <v>0.93181818181818177</v>
      </c>
    </row>
    <row r="50" spans="2:5" x14ac:dyDescent="0.2">
      <c r="B50" s="14" t="s">
        <v>4</v>
      </c>
      <c r="C50" s="14" t="str">
        <f>HLOOKUP($B43,'Formato Encuesta'!$B$28:$I$95,4,1)</f>
        <v>No</v>
      </c>
      <c r="D50" s="14">
        <f>HLOOKUP($D42,'Tabulación Resultados'!$C$226:$N$231,3,1)</f>
        <v>3</v>
      </c>
      <c r="E50" s="15">
        <f>D50/D45</f>
        <v>6.8181818181818177E-2</v>
      </c>
    </row>
    <row r="51" spans="2:5" x14ac:dyDescent="0.2">
      <c r="B51" s="19"/>
      <c r="C51" s="20"/>
      <c r="D51" s="21"/>
      <c r="E51" s="17">
        <f>SUM(E49:E50)</f>
        <v>1</v>
      </c>
    </row>
    <row r="54" spans="2:5" ht="15.75" x14ac:dyDescent="0.2">
      <c r="B54" s="36" t="s">
        <v>67</v>
      </c>
      <c r="C54" s="36"/>
      <c r="D54" s="16">
        <v>5</v>
      </c>
    </row>
    <row r="55" spans="2:5" x14ac:dyDescent="0.2">
      <c r="B55" s="38" t="str">
        <f>VLOOKUP($D54,'Formato Encuesta'!$A$9:$I$95,2,1)</f>
        <v>De los siguientes ¿Cuál es el motivo por el cual no consume Queso?</v>
      </c>
      <c r="C55" s="38"/>
      <c r="D55" s="38"/>
      <c r="E55" s="38"/>
    </row>
    <row r="57" spans="2:5" x14ac:dyDescent="0.2">
      <c r="B57" s="34" t="s">
        <v>68</v>
      </c>
      <c r="C57" s="34"/>
      <c r="D57" s="6">
        <f>HLOOKUP($D54,'Tabulación Resultados'!$C$226:$N$233,8,1)</f>
        <v>3</v>
      </c>
    </row>
    <row r="59" spans="2:5" x14ac:dyDescent="0.2">
      <c r="B59" s="35" t="s">
        <v>69</v>
      </c>
      <c r="C59" s="35"/>
      <c r="D59" s="13" t="s">
        <v>70</v>
      </c>
      <c r="E59" s="13" t="s">
        <v>71</v>
      </c>
    </row>
    <row r="61" spans="2:5" x14ac:dyDescent="0.2">
      <c r="B61" s="14" t="s">
        <v>3</v>
      </c>
      <c r="C61" s="14" t="str">
        <f>HLOOKUP($B55,'Formato Encuesta'!$B$33:$I$95,3,1)</f>
        <v>No le gusta</v>
      </c>
      <c r="D61" s="14">
        <f>HLOOKUP($D54,'Tabulación Resultados'!$C$226:$N$231,2,1)</f>
        <v>1</v>
      </c>
      <c r="E61" s="15">
        <f>D61/D57</f>
        <v>0.33333333333333331</v>
      </c>
    </row>
    <row r="62" spans="2:5" x14ac:dyDescent="0.2">
      <c r="B62" s="14" t="s">
        <v>4</v>
      </c>
      <c r="C62" s="14" t="str">
        <f>HLOOKUP($B55,'Formato Encuesta'!$B$33:$I$95,4,1)</f>
        <v>Es costoso</v>
      </c>
      <c r="D62" s="14">
        <f>HLOOKUP($D54,'Tabulación Resultados'!$C$226:$N$231,3,1)</f>
        <v>0</v>
      </c>
      <c r="E62" s="15">
        <f>D62/D57</f>
        <v>0</v>
      </c>
    </row>
    <row r="63" spans="2:5" x14ac:dyDescent="0.2">
      <c r="B63" s="14" t="s">
        <v>11</v>
      </c>
      <c r="C63" s="14" t="str">
        <f>HLOOKUP($B55,'Formato Encuesta'!$B$33:$I$95,5,1)</f>
        <v>No lo tolera (Salud)</v>
      </c>
      <c r="D63" s="14">
        <f>HLOOKUP($D54,'Tabulación Resultados'!$C$226:$N$231,4,1)</f>
        <v>2</v>
      </c>
      <c r="E63" s="15">
        <f>D63/D57</f>
        <v>0.66666666666666663</v>
      </c>
    </row>
    <row r="64" spans="2:5" x14ac:dyDescent="0.2">
      <c r="B64" s="14" t="s">
        <v>61</v>
      </c>
      <c r="C64" s="14" t="str">
        <f>HLOOKUP($B55,'Formato Encuesta'!$B$33:$I$95,6,1)</f>
        <v>Es difícil de encontrar</v>
      </c>
      <c r="D64" s="14">
        <f>HLOOKUP($D54,'Tabulación Resultados'!$C$226:$N$231,5,1)</f>
        <v>0</v>
      </c>
      <c r="E64" s="15">
        <f>D64/D57</f>
        <v>0</v>
      </c>
    </row>
    <row r="65" spans="2:5" x14ac:dyDescent="0.2">
      <c r="B65" s="14" t="s">
        <v>62</v>
      </c>
      <c r="C65" s="14" t="str">
        <f>HLOOKUP($B55,'Formato Encuesta'!$B$33:$I$95,7,1)</f>
        <v>Otro</v>
      </c>
      <c r="D65" s="14">
        <f>HLOOKUP($D54,'Tabulación Resultados'!$C$226:$N$231,6,1)</f>
        <v>0</v>
      </c>
      <c r="E65" s="15">
        <f>D65/D57</f>
        <v>0</v>
      </c>
    </row>
    <row r="66" spans="2:5" x14ac:dyDescent="0.2">
      <c r="B66" s="19"/>
      <c r="C66" s="20"/>
      <c r="D66" s="21"/>
      <c r="E66" s="17">
        <f>SUM(E61:E65)</f>
        <v>1</v>
      </c>
    </row>
    <row r="69" spans="2:5" ht="15.75" x14ac:dyDescent="0.2">
      <c r="B69" s="36" t="s">
        <v>67</v>
      </c>
      <c r="C69" s="36"/>
      <c r="D69" s="16">
        <v>6</v>
      </c>
    </row>
    <row r="70" spans="2:5" x14ac:dyDescent="0.2">
      <c r="B70" s="38" t="str">
        <f>VLOOKUP($D69,'Formato Encuesta'!$A$9:$I$95,2,1)</f>
        <v>¿Que lo motiva a consumir o comprar Queso?</v>
      </c>
      <c r="C70" s="38"/>
      <c r="D70" s="38"/>
      <c r="E70" s="38"/>
    </row>
    <row r="72" spans="2:5" x14ac:dyDescent="0.2">
      <c r="B72" s="34" t="s">
        <v>68</v>
      </c>
      <c r="C72" s="34"/>
      <c r="D72" s="6">
        <f>HLOOKUP($D69,'Tabulación Resultados'!$C$226:$N$233,8,1)</f>
        <v>41</v>
      </c>
    </row>
    <row r="74" spans="2:5" x14ac:dyDescent="0.2">
      <c r="B74" s="35" t="s">
        <v>69</v>
      </c>
      <c r="C74" s="35"/>
      <c r="D74" s="13" t="s">
        <v>70</v>
      </c>
      <c r="E74" s="13" t="s">
        <v>71</v>
      </c>
    </row>
    <row r="76" spans="2:5" x14ac:dyDescent="0.2">
      <c r="B76" s="14" t="s">
        <v>3</v>
      </c>
      <c r="C76" s="14" t="str">
        <f>HLOOKUP($B70,'Formato Encuesta'!$B$41:$I$95,3,1)</f>
        <v>Conservar el físico y la salud</v>
      </c>
      <c r="D76" s="14">
        <f>HLOOKUP($D69,'Tabulación Resultados'!$C$226:$N$231,2,1)</f>
        <v>3</v>
      </c>
      <c r="E76" s="15">
        <f>D76/D72</f>
        <v>7.3170731707317069E-2</v>
      </c>
    </row>
    <row r="77" spans="2:5" x14ac:dyDescent="0.2">
      <c r="B77" s="14" t="s">
        <v>4</v>
      </c>
      <c r="C77" s="14" t="str">
        <f>HLOOKUP($B70,'Formato Encuesta'!$B$41:$I$95,4,1)</f>
        <v>Recomendación medica</v>
      </c>
      <c r="D77" s="14">
        <f>HLOOKUP($D69,'Tabulación Resultados'!$C$226:$N$231,3,1)</f>
        <v>0</v>
      </c>
      <c r="E77" s="15">
        <f>D77/D72</f>
        <v>0</v>
      </c>
    </row>
    <row r="78" spans="2:5" x14ac:dyDescent="0.2">
      <c r="B78" s="14" t="s">
        <v>11</v>
      </c>
      <c r="C78" s="14" t="str">
        <f>HLOOKUP($B70,'Formato Encuesta'!$B$41:$I$95,5,1)</f>
        <v>Costumbre</v>
      </c>
      <c r="D78" s="14">
        <f>HLOOKUP($D69,'Tabulación Resultados'!$C$226:$N$231,4,1)</f>
        <v>6</v>
      </c>
      <c r="E78" s="15">
        <f>D78/D72</f>
        <v>0.14634146341463414</v>
      </c>
    </row>
    <row r="79" spans="2:5" x14ac:dyDescent="0.2">
      <c r="B79" s="14" t="s">
        <v>61</v>
      </c>
      <c r="C79" s="14" t="str">
        <f>HLOOKUP($B70,'Formato Encuesta'!$B$41:$I$95,6,1)</f>
        <v>Complemento de Alimentos</v>
      </c>
      <c r="D79" s="14">
        <f>HLOOKUP($D69,'Tabulación Resultados'!$C$226:$N$231,5,1)</f>
        <v>2</v>
      </c>
      <c r="E79" s="15">
        <f>D79/D72</f>
        <v>4.878048780487805E-2</v>
      </c>
    </row>
    <row r="80" spans="2:5" x14ac:dyDescent="0.2">
      <c r="B80" s="14" t="s">
        <v>62</v>
      </c>
      <c r="C80" s="14" t="str">
        <f>HLOOKUP($B70,'Formato Encuesta'!$B$41:$I$95,7,1)</f>
        <v>Consumo alimentación familiar</v>
      </c>
      <c r="D80" s="14">
        <f>HLOOKUP($D69,'Tabulación Resultados'!$C$226:$N$231,6,1)</f>
        <v>30</v>
      </c>
      <c r="E80" s="15">
        <f>D80/D72</f>
        <v>0.73170731707317072</v>
      </c>
    </row>
    <row r="81" spans="2:5" x14ac:dyDescent="0.2">
      <c r="B81" s="19"/>
      <c r="C81" s="20"/>
      <c r="D81" s="21"/>
      <c r="E81" s="17">
        <f>SUM(E76:E80)</f>
        <v>1</v>
      </c>
    </row>
    <row r="84" spans="2:5" ht="15.75" x14ac:dyDescent="0.2">
      <c r="B84" s="36" t="s">
        <v>67</v>
      </c>
      <c r="C84" s="36"/>
      <c r="D84" s="16">
        <v>7</v>
      </c>
    </row>
    <row r="85" spans="2:5" x14ac:dyDescent="0.2">
      <c r="B85" s="38" t="str">
        <f>VLOOKUP($D84,'Formato Encuesta'!$A$9:$I$95,2,1)</f>
        <v>¿En qué lugar acostumbra a comprar el Queso?</v>
      </c>
      <c r="C85" s="38"/>
      <c r="D85" s="38"/>
      <c r="E85" s="38"/>
    </row>
    <row r="87" spans="2:5" x14ac:dyDescent="0.2">
      <c r="B87" s="34" t="s">
        <v>68</v>
      </c>
      <c r="C87" s="34"/>
      <c r="D87" s="6">
        <f>HLOOKUP($D84,'Tabulación Resultados'!$C$226:$N$233,8,1)</f>
        <v>41</v>
      </c>
    </row>
    <row r="89" spans="2:5" x14ac:dyDescent="0.2">
      <c r="B89" s="35" t="s">
        <v>69</v>
      </c>
      <c r="C89" s="35"/>
      <c r="D89" s="13" t="s">
        <v>70</v>
      </c>
      <c r="E89" s="13" t="s">
        <v>71</v>
      </c>
    </row>
    <row r="91" spans="2:5" x14ac:dyDescent="0.2">
      <c r="B91" s="14" t="s">
        <v>3</v>
      </c>
      <c r="C91" s="14" t="str">
        <f>HLOOKUP($B85,'Formato Encuesta'!$B$51:$I$95,3,1)</f>
        <v>Almacenes de cadena</v>
      </c>
      <c r="D91" s="14">
        <f>HLOOKUP($D84,'Tabulación Resultados'!$C$226:$N$231,2,1)</f>
        <v>7</v>
      </c>
      <c r="E91" s="15">
        <f>D91/D87</f>
        <v>0.17073170731707318</v>
      </c>
    </row>
    <row r="92" spans="2:5" x14ac:dyDescent="0.2">
      <c r="B92" s="14" t="s">
        <v>4</v>
      </c>
      <c r="C92" s="14" t="str">
        <f>HLOOKUP($B85,'Formato Encuesta'!$B$51:$I$95,4,1)</f>
        <v>Supermercados</v>
      </c>
      <c r="D92" s="14">
        <f>HLOOKUP($D84,'Tabulación Resultados'!$C$226:$N$231,3,1)</f>
        <v>8</v>
      </c>
      <c r="E92" s="15">
        <f>D92/D87</f>
        <v>0.1951219512195122</v>
      </c>
    </row>
    <row r="93" spans="2:5" x14ac:dyDescent="0.2">
      <c r="B93" s="14" t="s">
        <v>11</v>
      </c>
      <c r="C93" s="14" t="str">
        <f>HLOOKUP($B85,'Formato Encuesta'!$B$51:$I$95,5,1)</f>
        <v>Cigarrerías</v>
      </c>
      <c r="D93" s="14">
        <f>HLOOKUP($D84,'Tabulación Resultados'!$C$226:$N$231,4,1)</f>
        <v>7</v>
      </c>
      <c r="E93" s="15">
        <f>D93/D87</f>
        <v>0.17073170731707318</v>
      </c>
    </row>
    <row r="94" spans="2:5" x14ac:dyDescent="0.2">
      <c r="B94" s="14" t="s">
        <v>61</v>
      </c>
      <c r="C94" s="14" t="str">
        <f>HLOOKUP($B85,'Formato Encuesta'!$B$51:$I$95,6,1)</f>
        <v>Tiendas</v>
      </c>
      <c r="D94" s="14">
        <f>HLOOKUP($D84,'Tabulación Resultados'!$C$226:$N$231,5,1)</f>
        <v>13</v>
      </c>
      <c r="E94" s="15">
        <f>D94/D87</f>
        <v>0.31707317073170732</v>
      </c>
    </row>
    <row r="95" spans="2:5" x14ac:dyDescent="0.2">
      <c r="B95" s="14" t="s">
        <v>62</v>
      </c>
      <c r="C95" s="14" t="str">
        <f>HLOOKUP($B85,'Formato Encuesta'!$B$51:$I$95,7,1)</f>
        <v>Plaza de mercado</v>
      </c>
      <c r="D95" s="14">
        <f>HLOOKUP($D84,'Tabulación Resultados'!$C$226:$N$231,6,1)</f>
        <v>6</v>
      </c>
      <c r="E95" s="15">
        <f>D95/D87</f>
        <v>0.14634146341463414</v>
      </c>
    </row>
    <row r="96" spans="2:5" x14ac:dyDescent="0.2">
      <c r="B96" s="19"/>
      <c r="C96" s="20"/>
      <c r="D96" s="21"/>
      <c r="E96" s="17">
        <f>SUM(E91:E95)</f>
        <v>1</v>
      </c>
    </row>
    <row r="99" spans="2:5" ht="15.75" x14ac:dyDescent="0.2">
      <c r="B99" s="36" t="s">
        <v>67</v>
      </c>
      <c r="C99" s="36"/>
      <c r="D99" s="16">
        <v>8</v>
      </c>
    </row>
    <row r="100" spans="2:5" x14ac:dyDescent="0.2">
      <c r="B100" s="38" t="str">
        <f>VLOOKUP($D99,'Formato Encuesta'!$A$9:$I$95,2,1)</f>
        <v>¿Qué cantidad de Queso consume en la semana?</v>
      </c>
      <c r="C100" s="38"/>
      <c r="D100" s="38"/>
      <c r="E100" s="38"/>
    </row>
    <row r="102" spans="2:5" x14ac:dyDescent="0.2">
      <c r="B102" s="34" t="s">
        <v>68</v>
      </c>
      <c r="C102" s="34"/>
      <c r="D102" s="6">
        <f>HLOOKUP($D99,'Tabulación Resultados'!$C$226:$N$233,8,1)</f>
        <v>41</v>
      </c>
    </row>
    <row r="104" spans="2:5" x14ac:dyDescent="0.2">
      <c r="B104" s="35" t="s">
        <v>69</v>
      </c>
      <c r="C104" s="35"/>
      <c r="D104" s="13" t="s">
        <v>70</v>
      </c>
      <c r="E104" s="13" t="s">
        <v>71</v>
      </c>
    </row>
    <row r="106" spans="2:5" x14ac:dyDescent="0.2">
      <c r="B106" s="14" t="s">
        <v>3</v>
      </c>
      <c r="C106" s="14" t="str">
        <f>HLOOKUP($B100,'Formato Encuesta'!$B$59:$I$95,3,1)</f>
        <v>Media Libra</v>
      </c>
      <c r="D106" s="14">
        <f>HLOOKUP($D99,'Tabulación Resultados'!$C$226:$N$231,2,1)</f>
        <v>7</v>
      </c>
      <c r="E106" s="15">
        <f>D106/D102</f>
        <v>0.17073170731707318</v>
      </c>
    </row>
    <row r="107" spans="2:5" x14ac:dyDescent="0.2">
      <c r="B107" s="14" t="s">
        <v>4</v>
      </c>
      <c r="C107" s="14" t="str">
        <f>HLOOKUP($B100,'Formato Encuesta'!$B$59:$I$95,4,1)</f>
        <v xml:space="preserve">Una Libra </v>
      </c>
      <c r="D107" s="14">
        <f>HLOOKUP($D99,'Tabulación Resultados'!$C$226:$N$231,3,1)</f>
        <v>20</v>
      </c>
      <c r="E107" s="15">
        <f>D107/D102</f>
        <v>0.48780487804878048</v>
      </c>
    </row>
    <row r="108" spans="2:5" x14ac:dyDescent="0.2">
      <c r="B108" s="14" t="s">
        <v>11</v>
      </c>
      <c r="C108" s="14" t="str">
        <f>HLOOKUP($B100,'Formato Encuesta'!$B$59:$I$95,5,1)</f>
        <v>Más de Una Libra</v>
      </c>
      <c r="D108" s="14">
        <f>HLOOKUP($D99,'Tabulación Resultados'!$C$226:$N$231,4,1)</f>
        <v>14</v>
      </c>
      <c r="E108" s="15">
        <f>D108/D102</f>
        <v>0.34146341463414637</v>
      </c>
    </row>
    <row r="109" spans="2:5" x14ac:dyDescent="0.2">
      <c r="B109" s="19"/>
      <c r="C109" s="20"/>
      <c r="D109" s="21"/>
      <c r="E109" s="17">
        <f>SUM(E106:E108)</f>
        <v>1</v>
      </c>
    </row>
    <row r="112" spans="2:5" ht="15.75" x14ac:dyDescent="0.2">
      <c r="B112" s="36" t="s">
        <v>67</v>
      </c>
      <c r="C112" s="36"/>
      <c r="D112" s="16">
        <v>9</v>
      </c>
    </row>
    <row r="113" spans="2:5" x14ac:dyDescent="0.2">
      <c r="B113" s="38" t="str">
        <f>VLOOKUP($D112,'Formato Encuesta'!$A$9:$I$95,2,1)</f>
        <v>¿Qué tipo de Queso consume?</v>
      </c>
      <c r="C113" s="38"/>
      <c r="D113" s="38"/>
      <c r="E113" s="38"/>
    </row>
    <row r="115" spans="2:5" x14ac:dyDescent="0.2">
      <c r="B115" s="34" t="s">
        <v>68</v>
      </c>
      <c r="C115" s="34"/>
      <c r="D115" s="6">
        <f>HLOOKUP($D112,'Tabulación Resultados'!$C$226:$N$233,8,1)</f>
        <v>41</v>
      </c>
    </row>
    <row r="117" spans="2:5" x14ac:dyDescent="0.2">
      <c r="B117" s="35" t="s">
        <v>69</v>
      </c>
      <c r="C117" s="35"/>
      <c r="D117" s="13" t="s">
        <v>70</v>
      </c>
      <c r="E117" s="13" t="s">
        <v>71</v>
      </c>
    </row>
    <row r="119" spans="2:5" x14ac:dyDescent="0.2">
      <c r="B119" s="14" t="s">
        <v>3</v>
      </c>
      <c r="C119" s="14" t="str">
        <f>HLOOKUP($B113,'Formato Encuesta'!$B$65:$I$95,3,1)</f>
        <v>Queso tipo pera</v>
      </c>
      <c r="D119" s="14">
        <f>HLOOKUP($D112,'Tabulación Resultados'!$C$226:$N$231,2,1)</f>
        <v>7</v>
      </c>
      <c r="E119" s="15">
        <f>D119/D115</f>
        <v>0.17073170731707318</v>
      </c>
    </row>
    <row r="120" spans="2:5" x14ac:dyDescent="0.2">
      <c r="B120" s="14" t="s">
        <v>4</v>
      </c>
      <c r="C120" s="14" t="str">
        <f>HLOOKUP($B113,'Formato Encuesta'!$B$65:$I$95,4,1)</f>
        <v>Queso Campesino</v>
      </c>
      <c r="D120" s="14">
        <f>HLOOKUP($D112,'Tabulación Resultados'!$C$226:$N$231,3,1)</f>
        <v>18</v>
      </c>
      <c r="E120" s="15">
        <f>D120/D115</f>
        <v>0.43902439024390244</v>
      </c>
    </row>
    <row r="121" spans="2:5" x14ac:dyDescent="0.2">
      <c r="B121" s="14" t="s">
        <v>11</v>
      </c>
      <c r="C121" s="14" t="str">
        <f>HLOOKUP($B113,'Formato Encuesta'!$B$65:$I$95,5,1)</f>
        <v>Queso doble crema</v>
      </c>
      <c r="D121" s="14">
        <f>HLOOKUP($D112,'Tabulación Resultados'!$C$226:$N$231,4,1)</f>
        <v>9</v>
      </c>
      <c r="E121" s="15">
        <f>D121/D115</f>
        <v>0.21951219512195122</v>
      </c>
    </row>
    <row r="122" spans="2:5" x14ac:dyDescent="0.2">
      <c r="B122" s="14" t="s">
        <v>61</v>
      </c>
      <c r="C122" s="14" t="str">
        <f>HLOOKUP($B113,'Formato Encuesta'!$B$65:$I$95,6,1)</f>
        <v>Queso mozzarella</v>
      </c>
      <c r="D122" s="14">
        <f>HLOOKUP($D112,'Tabulación Resultados'!$C$226:$N$231,5,1)</f>
        <v>4</v>
      </c>
      <c r="E122" s="15">
        <f>D122/D115</f>
        <v>9.7560975609756101E-2</v>
      </c>
    </row>
    <row r="123" spans="2:5" x14ac:dyDescent="0.2">
      <c r="B123" s="14" t="s">
        <v>62</v>
      </c>
      <c r="C123" s="14" t="str">
        <f>HLOOKUP($B113,'Formato Encuesta'!$B$65:$I$95,7,1)</f>
        <v>Queso 7 cueros</v>
      </c>
      <c r="D123" s="14">
        <f>HLOOKUP($D112,'Tabulación Resultados'!$C$226:$N$231,6,1)</f>
        <v>3</v>
      </c>
      <c r="E123" s="15">
        <f>D123/D115</f>
        <v>7.3170731707317069E-2</v>
      </c>
    </row>
    <row r="124" spans="2:5" x14ac:dyDescent="0.2">
      <c r="B124" s="19"/>
      <c r="C124" s="20"/>
      <c r="D124" s="21"/>
      <c r="E124" s="17">
        <f>SUM(E119:E123)</f>
        <v>0.99999999999999989</v>
      </c>
    </row>
    <row r="127" spans="2:5" ht="15.75" x14ac:dyDescent="0.2">
      <c r="B127" s="36" t="s">
        <v>67</v>
      </c>
      <c r="C127" s="36"/>
      <c r="D127" s="16">
        <v>10</v>
      </c>
    </row>
    <row r="128" spans="2:5" x14ac:dyDescent="0.2">
      <c r="B128" s="38" t="str">
        <f>VLOOKUP($D127,'Formato Encuesta'!$A$9:$I$95,2,1)</f>
        <v>¿Qué marca consume?</v>
      </c>
      <c r="C128" s="38"/>
      <c r="D128" s="38"/>
      <c r="E128" s="38"/>
    </row>
    <row r="130" spans="2:5" x14ac:dyDescent="0.2">
      <c r="B130" s="34" t="s">
        <v>68</v>
      </c>
      <c r="C130" s="34"/>
      <c r="D130" s="6">
        <f>HLOOKUP($D127,'Tabulación Resultados'!$C$226:$N$233,8,1)</f>
        <v>41</v>
      </c>
    </row>
    <row r="132" spans="2:5" x14ac:dyDescent="0.2">
      <c r="B132" s="35" t="s">
        <v>69</v>
      </c>
      <c r="C132" s="35"/>
      <c r="D132" s="13" t="s">
        <v>70</v>
      </c>
      <c r="E132" s="13" t="s">
        <v>71</v>
      </c>
    </row>
    <row r="134" spans="2:5" x14ac:dyDescent="0.2">
      <c r="B134" s="14" t="s">
        <v>3</v>
      </c>
      <c r="C134" s="14" t="str">
        <f>HLOOKUP($B128,'Formato Encuesta'!$B$73:$I$95,3,1)</f>
        <v>Natural – Artesanal</v>
      </c>
      <c r="D134" s="14">
        <f>HLOOKUP($D127,'Tabulación Resultados'!$C$226:$N$231,2,1)</f>
        <v>6</v>
      </c>
      <c r="E134" s="15">
        <f>D134/D130</f>
        <v>0.14634146341463414</v>
      </c>
    </row>
    <row r="135" spans="2:5" x14ac:dyDescent="0.2">
      <c r="B135" s="14" t="s">
        <v>4</v>
      </c>
      <c r="C135" s="14" t="str">
        <f>HLOOKUP($B128,'Formato Encuesta'!$B$73:$I$95,4,1)</f>
        <v>Vecchio</v>
      </c>
      <c r="D135" s="14">
        <f>HLOOKUP($D127,'Tabulación Resultados'!$C$226:$N$231,3,1)</f>
        <v>7</v>
      </c>
      <c r="E135" s="15">
        <f>D135/D130</f>
        <v>0.17073170731707318</v>
      </c>
    </row>
    <row r="136" spans="2:5" x14ac:dyDescent="0.2">
      <c r="B136" s="14" t="s">
        <v>11</v>
      </c>
      <c r="C136" s="14" t="str">
        <f>HLOOKUP($B128,'Formato Encuesta'!$B$73:$I$95,5,1)</f>
        <v>Alpina</v>
      </c>
      <c r="D136" s="14">
        <f>HLOOKUP($D127,'Tabulación Resultados'!$C$226:$N$231,4,1)</f>
        <v>9</v>
      </c>
      <c r="E136" s="15">
        <f>D136/D130</f>
        <v>0.21951219512195122</v>
      </c>
    </row>
    <row r="137" spans="2:5" x14ac:dyDescent="0.2">
      <c r="B137" s="14" t="s">
        <v>61</v>
      </c>
      <c r="C137" s="14" t="str">
        <f>HLOOKUP($B128,'Formato Encuesta'!$B$73:$I$95,6,1)</f>
        <v>Colanta</v>
      </c>
      <c r="D137" s="14">
        <f>HLOOKUP($D127,'Tabulación Resultados'!$C$226:$N$231,5,1)</f>
        <v>5</v>
      </c>
      <c r="E137" s="15">
        <f>D137/D130</f>
        <v>0.12195121951219512</v>
      </c>
    </row>
    <row r="138" spans="2:5" x14ac:dyDescent="0.2">
      <c r="B138" s="14" t="s">
        <v>62</v>
      </c>
      <c r="C138" s="14" t="str">
        <f>HLOOKUP($B128,'Formato Encuesta'!$B$73:$I$95,7,1)</f>
        <v>Otras marcas de cadena</v>
      </c>
      <c r="D138" s="14">
        <f>HLOOKUP($D127,'Tabulación Resultados'!$C$226:$N$231,6,1)</f>
        <v>14</v>
      </c>
      <c r="E138" s="15">
        <f>D138/D130</f>
        <v>0.34146341463414637</v>
      </c>
    </row>
    <row r="139" spans="2:5" x14ac:dyDescent="0.2">
      <c r="B139" s="19"/>
      <c r="C139" s="20"/>
      <c r="D139" s="21"/>
      <c r="E139" s="17">
        <f>SUM(E134:E138)</f>
        <v>1</v>
      </c>
    </row>
    <row r="142" spans="2:5" ht="15.75" x14ac:dyDescent="0.2">
      <c r="B142" s="36" t="s">
        <v>67</v>
      </c>
      <c r="C142" s="36"/>
      <c r="D142" s="16">
        <v>11</v>
      </c>
    </row>
    <row r="143" spans="2:5" x14ac:dyDescent="0.2">
      <c r="B143" s="37" t="str">
        <f>VLOOKUP($D142,'Formato Encuesta'!$A$9:$I$95,2,1)</f>
        <v>¿De las siguientes razones cuál cree que es la más importante para la toma de decisión en el momento de realizar su compra de Queso?</v>
      </c>
      <c r="C143" s="37"/>
      <c r="D143" s="37"/>
      <c r="E143" s="37"/>
    </row>
    <row r="144" spans="2:5" x14ac:dyDescent="0.2">
      <c r="B144" s="37"/>
      <c r="C144" s="37"/>
      <c r="D144" s="37"/>
      <c r="E144" s="37"/>
    </row>
    <row r="146" spans="2:5" x14ac:dyDescent="0.2">
      <c r="B146" s="34" t="s">
        <v>68</v>
      </c>
      <c r="C146" s="34"/>
      <c r="D146" s="6">
        <f>HLOOKUP($D142,'Tabulación Resultados'!$C$226:$N$233,8,1)</f>
        <v>41</v>
      </c>
    </row>
    <row r="148" spans="2:5" x14ac:dyDescent="0.2">
      <c r="B148" s="35" t="s">
        <v>69</v>
      </c>
      <c r="C148" s="35"/>
      <c r="D148" s="13" t="s">
        <v>70</v>
      </c>
      <c r="E148" s="13" t="s">
        <v>71</v>
      </c>
    </row>
    <row r="150" spans="2:5" x14ac:dyDescent="0.2">
      <c r="B150" s="14" t="s">
        <v>3</v>
      </c>
      <c r="C150" s="14" t="str">
        <f>HLOOKUP($B143,'Formato Encuesta'!$B$81:$I$95,4,1)</f>
        <v>Precio</v>
      </c>
      <c r="D150" s="14">
        <f>HLOOKUP($D142,'Tabulación Resultados'!$C$226:$N$231,2,1)</f>
        <v>5</v>
      </c>
      <c r="E150" s="15">
        <f>D150/D146</f>
        <v>0.12195121951219512</v>
      </c>
    </row>
    <row r="151" spans="2:5" x14ac:dyDescent="0.2">
      <c r="B151" s="14" t="s">
        <v>4</v>
      </c>
      <c r="C151" s="14" t="str">
        <f>HLOOKUP($B143,'Formato Encuesta'!$B$81:$I$95,5,1)</f>
        <v>Marca</v>
      </c>
      <c r="D151" s="14">
        <f>HLOOKUP($D142,'Tabulación Resultados'!$C$226:$N$231,3,1)</f>
        <v>1</v>
      </c>
      <c r="E151" s="15">
        <f>D151/D146</f>
        <v>2.4390243902439025E-2</v>
      </c>
    </row>
    <row r="152" spans="2:5" x14ac:dyDescent="0.2">
      <c r="B152" s="14" t="s">
        <v>11</v>
      </c>
      <c r="C152" s="14" t="str">
        <f>HLOOKUP($B143,'Formato Encuesta'!$B$81:$I$95,6,1)</f>
        <v>Calidad</v>
      </c>
      <c r="D152" s="14">
        <f>HLOOKUP($D142,'Tabulación Resultados'!$C$226:$N$231,4,1)</f>
        <v>33</v>
      </c>
      <c r="E152" s="15">
        <f>D152/D146</f>
        <v>0.80487804878048785</v>
      </c>
    </row>
    <row r="153" spans="2:5" x14ac:dyDescent="0.2">
      <c r="B153" s="14" t="s">
        <v>61</v>
      </c>
      <c r="C153" s="14" t="str">
        <f>HLOOKUP($B143,'Formato Encuesta'!$B$81:$I$95,7,1)</f>
        <v>Presentación</v>
      </c>
      <c r="D153" s="14">
        <f>HLOOKUP($D142,'Tabulación Resultados'!$C$226:$N$231,5,1)</f>
        <v>2</v>
      </c>
      <c r="E153" s="15">
        <f>D153/D146</f>
        <v>4.878048780487805E-2</v>
      </c>
    </row>
    <row r="154" spans="2:5" x14ac:dyDescent="0.2">
      <c r="B154" s="19"/>
      <c r="C154" s="20"/>
      <c r="D154" s="21"/>
      <c r="E154" s="17">
        <f>SUM(E150:E153)</f>
        <v>1</v>
      </c>
    </row>
    <row r="157" spans="2:5" ht="15.75" x14ac:dyDescent="0.2">
      <c r="B157" s="36" t="s">
        <v>67</v>
      </c>
      <c r="C157" s="36"/>
      <c r="D157" s="16">
        <v>12</v>
      </c>
    </row>
    <row r="158" spans="2:5" x14ac:dyDescent="0.2">
      <c r="B158" s="37" t="str">
        <f>VLOOKUP($D157,'Formato Encuesta'!$A$9:$I$95,2,1)</f>
        <v>¿Cuánto dinero promedio está dispuesto a pagar por una libra de Queso Campesino Artesanal?</v>
      </c>
      <c r="C158" s="37"/>
      <c r="D158" s="37"/>
      <c r="E158" s="37"/>
    </row>
    <row r="159" spans="2:5" x14ac:dyDescent="0.2">
      <c r="B159" s="37"/>
      <c r="C159" s="37"/>
      <c r="D159" s="37"/>
      <c r="E159" s="37"/>
    </row>
    <row r="161" spans="2:5" x14ac:dyDescent="0.2">
      <c r="B161" s="34" t="s">
        <v>68</v>
      </c>
      <c r="C161" s="34"/>
      <c r="D161" s="6">
        <f>HLOOKUP($D157,'Tabulación Resultados'!$C$226:$N$233,8,1)</f>
        <v>41</v>
      </c>
    </row>
    <row r="163" spans="2:5" x14ac:dyDescent="0.2">
      <c r="B163" s="35" t="s">
        <v>69</v>
      </c>
      <c r="C163" s="35"/>
      <c r="D163" s="13" t="s">
        <v>70</v>
      </c>
      <c r="E163" s="13" t="s">
        <v>71</v>
      </c>
    </row>
    <row r="165" spans="2:5" x14ac:dyDescent="0.2">
      <c r="B165" s="14" t="s">
        <v>3</v>
      </c>
      <c r="C165" s="14" t="str">
        <f>HLOOKUP($B158,'Formato Encuesta'!$B$89:$I$95,4,1)</f>
        <v>$5.000 - $7.000</v>
      </c>
      <c r="D165" s="14">
        <f>HLOOKUP($D157,'Tabulación Resultados'!$C$226:$N$231,2,1)</f>
        <v>8</v>
      </c>
      <c r="E165" s="15">
        <f>D165/D161</f>
        <v>0.1951219512195122</v>
      </c>
    </row>
    <row r="166" spans="2:5" x14ac:dyDescent="0.2">
      <c r="B166" s="14" t="s">
        <v>4</v>
      </c>
      <c r="C166" s="14" t="str">
        <f>HLOOKUP($B158,'Formato Encuesta'!$B$89:$I$95,5,1)</f>
        <v>$8.000 - $10.000</v>
      </c>
      <c r="D166" s="14">
        <f>HLOOKUP($D157,'Tabulación Resultados'!$C$226:$N$231,3,1)</f>
        <v>25</v>
      </c>
      <c r="E166" s="15">
        <f>D166/D161</f>
        <v>0.6097560975609756</v>
      </c>
    </row>
    <row r="167" spans="2:5" x14ac:dyDescent="0.2">
      <c r="B167" s="14" t="s">
        <v>11</v>
      </c>
      <c r="C167" s="14" t="str">
        <f>HLOOKUP($B158,'Formato Encuesta'!$B$89:$I$95,6,1)</f>
        <v>$10.000 - $12.000</v>
      </c>
      <c r="D167" s="14">
        <f>HLOOKUP($D157,'Tabulación Resultados'!$C$226:$N$231,4,1)</f>
        <v>6</v>
      </c>
      <c r="E167" s="15">
        <f>D167/D161</f>
        <v>0.14634146341463414</v>
      </c>
    </row>
    <row r="168" spans="2:5" x14ac:dyDescent="0.2">
      <c r="B168" s="14" t="s">
        <v>61</v>
      </c>
      <c r="C168" s="14" t="str">
        <f>HLOOKUP($B158,'Formato Encuesta'!$B$89:$I$95,7,1)</f>
        <v>$12.000 - $14.000</v>
      </c>
      <c r="D168" s="14">
        <f>HLOOKUP($D157,'Tabulación Resultados'!$C$226:$N$231,5,1)</f>
        <v>2</v>
      </c>
      <c r="E168" s="15">
        <f>D168/D161</f>
        <v>4.878048780487805E-2</v>
      </c>
    </row>
    <row r="169" spans="2:5" x14ac:dyDescent="0.2">
      <c r="B169" s="19"/>
      <c r="C169" s="20"/>
      <c r="D169" s="21"/>
      <c r="E169" s="17">
        <f>SUM(E165:E168)</f>
        <v>1</v>
      </c>
    </row>
  </sheetData>
  <mergeCells count="48">
    <mergeCell ref="B15:E15"/>
    <mergeCell ref="B7:C7"/>
    <mergeCell ref="B3:E3"/>
    <mergeCell ref="B5:C5"/>
    <mergeCell ref="B2:C2"/>
    <mergeCell ref="B14:C14"/>
    <mergeCell ref="B55:E55"/>
    <mergeCell ref="B17:C17"/>
    <mergeCell ref="B19:C19"/>
    <mergeCell ref="B29:C29"/>
    <mergeCell ref="B30:E30"/>
    <mergeCell ref="B32:C32"/>
    <mergeCell ref="B34:C34"/>
    <mergeCell ref="B42:C42"/>
    <mergeCell ref="B43:E43"/>
    <mergeCell ref="B45:C45"/>
    <mergeCell ref="B47:C47"/>
    <mergeCell ref="B54:C54"/>
    <mergeCell ref="B100:E100"/>
    <mergeCell ref="B57:C57"/>
    <mergeCell ref="B59:C59"/>
    <mergeCell ref="B69:C69"/>
    <mergeCell ref="B70:E70"/>
    <mergeCell ref="B72:C72"/>
    <mergeCell ref="B74:C74"/>
    <mergeCell ref="B84:C84"/>
    <mergeCell ref="B85:E85"/>
    <mergeCell ref="B87:C87"/>
    <mergeCell ref="B89:C89"/>
    <mergeCell ref="B99:C99"/>
    <mergeCell ref="B143:E144"/>
    <mergeCell ref="B102:C102"/>
    <mergeCell ref="B104:C104"/>
    <mergeCell ref="B112:C112"/>
    <mergeCell ref="B113:E113"/>
    <mergeCell ref="B115:C115"/>
    <mergeCell ref="B117:C117"/>
    <mergeCell ref="B127:C127"/>
    <mergeCell ref="B128:E128"/>
    <mergeCell ref="B130:C130"/>
    <mergeCell ref="B132:C132"/>
    <mergeCell ref="B142:C142"/>
    <mergeCell ref="B146:C146"/>
    <mergeCell ref="B148:C148"/>
    <mergeCell ref="B157:C157"/>
    <mergeCell ref="B161:C161"/>
    <mergeCell ref="B163:C163"/>
    <mergeCell ref="B158:E159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Formato Encuesta</vt:lpstr>
      <vt:lpstr>Tabulación Resultados</vt:lpstr>
      <vt:lpstr>Resultados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cp:lastPrinted>2020-02-14T01:44:07Z</cp:lastPrinted>
  <dcterms:created xsi:type="dcterms:W3CDTF">2020-02-10T22:36:53Z</dcterms:created>
  <dcterms:modified xsi:type="dcterms:W3CDTF">2020-04-04T15:45:03Z</dcterms:modified>
</cp:coreProperties>
</file>