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imac/Desktop/"/>
    </mc:Choice>
  </mc:AlternateContent>
  <xr:revisionPtr revIDLastSave="0" documentId="13_ncr:1_{4F95FDED-DB03-A241-95DF-25B37B242A6C}" xr6:coauthVersionLast="47" xr6:coauthVersionMax="47" xr10:uidLastSave="{00000000-0000-0000-0000-000000000000}"/>
  <bookViews>
    <workbookView xWindow="1380" yWindow="1420" windowWidth="34800" windowHeight="16300" xr2:uid="{0420D2E6-CC7E-9744-B6CE-FC4927E4734D}"/>
  </bookViews>
  <sheets>
    <sheet name="Inventario" sheetId="1" r:id="rId1"/>
    <sheet name="Hoja4" sheetId="28" r:id="rId2"/>
    <sheet name="Hoja9" sheetId="24" r:id="rId3"/>
    <sheet name="Validación de la propuesta" sheetId="2" r:id="rId4"/>
    <sheet name="Patentes" sheetId="4" r:id="rId5"/>
    <sheet name="Patentes 2" sheetId="5" r:id="rId6"/>
    <sheet name="Industrias   coca Perú" sheetId="6" r:id="rId7"/>
    <sheet name="Potencial de mercado" sheetId="7" r:id="rId8"/>
    <sheet name="Hoja5" sheetId="29" r:id="rId9"/>
    <sheet name="Productos y servicios" sheetId="8" r:id="rId10"/>
    <sheet name="Presupuestos" sheetId="14" r:id="rId11"/>
    <sheet name="Cap. Instalada" sheetId="19" r:id="rId12"/>
    <sheet name="Estrategia de producto" sheetId="13" r:id="rId13"/>
    <sheet name="Estrategia de mercadeo" sheetId="9" r:id="rId14"/>
    <sheet name="Marco jurídico" sheetId="26" r:id="rId15"/>
    <sheet name="Estrategia de comunicación" sheetId="16" r:id="rId16"/>
    <sheet name="Fichas técnicas" sheetId="17" r:id="rId17"/>
    <sheet name="Indu. Industrial" sheetId="18" r:id="rId18"/>
    <sheet name="Triple de hélix" sheetId="23" r:id="rId19"/>
    <sheet name="Estudio financiero" sheetId="27" r:id="rId20"/>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27" l="1"/>
  <c r="C11" i="27"/>
  <c r="C10" i="27"/>
  <c r="C8" i="27"/>
  <c r="C7" i="27"/>
  <c r="C5" i="27"/>
  <c r="C4" i="27"/>
  <c r="F46" i="14"/>
  <c r="F47" i="14"/>
  <c r="F48" i="14"/>
  <c r="F49" i="14"/>
  <c r="F50" i="14"/>
  <c r="F45" i="14"/>
  <c r="I8" i="7"/>
  <c r="AA29" i="24"/>
  <c r="K21" i="24"/>
  <c r="K22" i="24"/>
  <c r="K23" i="24"/>
  <c r="K24" i="24"/>
  <c r="K25" i="24"/>
  <c r="K20" i="24"/>
  <c r="C12" i="27" l="1"/>
  <c r="F5" i="19"/>
  <c r="G9" i="19"/>
  <c r="G8" i="19"/>
  <c r="G7" i="19"/>
  <c r="G6" i="19"/>
  <c r="G5" i="19"/>
  <c r="B12" i="19"/>
  <c r="H6" i="19"/>
  <c r="H7" i="19" s="1"/>
  <c r="H8" i="19" s="1"/>
  <c r="H9" i="19" s="1"/>
  <c r="D8" i="14"/>
  <c r="E8" i="14"/>
  <c r="B8" i="14"/>
  <c r="K16" i="14"/>
  <c r="M16" i="14" s="1"/>
  <c r="M17" i="14" s="1"/>
  <c r="M15" i="14"/>
  <c r="K17" i="14" s="1"/>
  <c r="P9" i="14"/>
  <c r="P11" i="14" s="1"/>
  <c r="R11" i="14" s="1"/>
  <c r="Q9" i="14"/>
  <c r="R9" i="14" s="1"/>
  <c r="P8" i="14"/>
  <c r="P10" i="14" s="1"/>
  <c r="R10" i="14" s="1"/>
  <c r="L12" i="14"/>
  <c r="K12" i="14"/>
  <c r="M40" i="14"/>
  <c r="M41" i="14" s="1"/>
  <c r="M42" i="14" s="1"/>
  <c r="H12" i="14"/>
  <c r="E12" i="14"/>
  <c r="D9" i="7"/>
  <c r="E19" i="14"/>
  <c r="F18" i="14"/>
  <c r="F17" i="14"/>
  <c r="F16" i="14"/>
  <c r="F15" i="14"/>
  <c r="C41" i="14"/>
  <c r="C42" i="14" s="1"/>
  <c r="C43" i="14" s="1"/>
  <c r="R8" i="14" l="1"/>
  <c r="Q8" i="14"/>
  <c r="F19" i="14"/>
  <c r="E20" i="14" s="1"/>
  <c r="B19" i="14" l="1"/>
  <c r="C18" i="14"/>
  <c r="C17" i="14"/>
  <c r="C19" i="14" s="1"/>
  <c r="B20" i="14" s="1"/>
  <c r="M2" i="14" s="1"/>
  <c r="K6" i="14" s="1"/>
  <c r="L6" i="14" l="1"/>
  <c r="M6" i="14"/>
  <c r="F12" i="14"/>
  <c r="G12" i="14" s="1"/>
  <c r="J2" i="14" s="1"/>
  <c r="K2" i="14" s="1"/>
  <c r="C12" i="14"/>
  <c r="I11" i="6"/>
  <c r="L3" i="7"/>
  <c r="D8" i="7"/>
  <c r="D10" i="7" s="1"/>
  <c r="K6" i="7"/>
  <c r="L6" i="7" s="1"/>
  <c r="L4" i="7"/>
  <c r="L5" i="7"/>
  <c r="I3" i="7"/>
  <c r="G4" i="7"/>
  <c r="G5" i="7" s="1"/>
  <c r="G6" i="7" s="1"/>
  <c r="G7" i="7" s="1"/>
  <c r="J4" i="2"/>
  <c r="J5" i="2"/>
  <c r="J6" i="2"/>
  <c r="J3" i="2"/>
  <c r="G7" i="2"/>
  <c r="H7" i="2"/>
  <c r="I7" i="2"/>
  <c r="F7" i="2"/>
  <c r="L5" i="14" l="1"/>
  <c r="D11" i="7"/>
  <c r="E10" i="7"/>
  <c r="I6" i="7"/>
  <c r="I5" i="7"/>
  <c r="I4" i="7"/>
  <c r="K7" i="7"/>
  <c r="L7" i="7" s="1"/>
  <c r="I7" i="7" s="1"/>
  <c r="L2" i="14" l="1"/>
  <c r="K5" i="14"/>
  <c r="M5"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L1" authorId="0" shapeId="0" xr:uid="{9C76C4F4-2413-4242-B7C1-9128961ED128}">
      <text>
        <r>
          <rPr>
            <b/>
            <sz val="10"/>
            <color rgb="FF000000"/>
            <rFont val="Tahoma"/>
            <family val="2"/>
          </rPr>
          <t>Microsoft Office User:</t>
        </r>
        <r>
          <rPr>
            <sz val="10"/>
            <color rgb="FF000000"/>
            <rFont val="Tahoma"/>
            <family val="2"/>
          </rPr>
          <t xml:space="preserve">
</t>
        </r>
        <r>
          <rPr>
            <sz val="10"/>
            <color rgb="FF000000"/>
            <rFont val="Tahoma"/>
            <family val="2"/>
          </rPr>
          <t xml:space="preserve">Se asimiló como valor TRM 4.700 (promedio de último trimestre)
</t>
        </r>
      </text>
    </comment>
    <comment ref="M1" authorId="0" shapeId="0" xr:uid="{908E8127-6962-D144-9E9A-53C1151429E1}">
      <text>
        <r>
          <rPr>
            <b/>
            <sz val="10"/>
            <color rgb="FF000000"/>
            <rFont val="Tahoma"/>
            <family val="2"/>
          </rPr>
          <t>Microsoft Office User:</t>
        </r>
        <r>
          <rPr>
            <sz val="10"/>
            <color rgb="FF000000"/>
            <rFont val="Tahoma"/>
            <family val="2"/>
          </rPr>
          <t xml:space="preserve">
</t>
        </r>
        <r>
          <rPr>
            <sz val="10"/>
            <color rgb="FF000000"/>
            <rFont val="Tahoma"/>
            <family val="2"/>
          </rPr>
          <t xml:space="preserve">Estos son los costos  totales sin valor de compra de hoja porque ese ya se incluyó en los costos totales mes y año
</t>
        </r>
      </text>
    </comment>
    <comment ref="A2" authorId="0" shapeId="0" xr:uid="{EFFC9263-95CB-2B4A-9337-E59065CB4397}">
      <text>
        <r>
          <rPr>
            <b/>
            <sz val="10"/>
            <color rgb="FF000000"/>
            <rFont val="Tahoma"/>
            <family val="2"/>
          </rPr>
          <t>Microsoft Office User:</t>
        </r>
        <r>
          <rPr>
            <sz val="10"/>
            <color rgb="FF000000"/>
            <rFont val="Tahoma"/>
            <family val="2"/>
          </rPr>
          <t xml:space="preserve">
</t>
        </r>
        <r>
          <rPr>
            <sz val="10"/>
            <color rgb="FF000000"/>
            <rFont val="Tahoma"/>
            <family val="2"/>
          </rPr>
          <t xml:space="preserve">El promedio de proyección de venta se extrajo de ENACO. 
</t>
        </r>
      </text>
    </comment>
    <comment ref="K4" authorId="0" shapeId="0" xr:uid="{8CA4569E-3EA0-9C47-B4F8-9BDEB2D4E12F}">
      <text>
        <r>
          <rPr>
            <b/>
            <sz val="10"/>
            <color rgb="FF000000"/>
            <rFont val="Tahoma"/>
            <family val="2"/>
          </rPr>
          <t>Microsoft Office User:</t>
        </r>
        <r>
          <rPr>
            <sz val="10"/>
            <color rgb="FF000000"/>
            <rFont val="Tahoma"/>
            <family val="2"/>
          </rPr>
          <t xml:space="preserve">
</t>
        </r>
        <r>
          <rPr>
            <sz val="10"/>
            <color rgb="FF000000"/>
            <rFont val="Tahoma"/>
            <family val="2"/>
          </rPr>
          <t>Tonelada métrica por mes</t>
        </r>
      </text>
    </comment>
    <comment ref="L4" authorId="0" shapeId="0" xr:uid="{1B0040D0-C193-9F42-A24A-26331915C3E2}">
      <text>
        <r>
          <rPr>
            <b/>
            <sz val="10"/>
            <color rgb="FF000000"/>
            <rFont val="Tahoma"/>
            <family val="2"/>
          </rPr>
          <t xml:space="preserve">Microsoft Office User
</t>
        </r>
        <r>
          <rPr>
            <b/>
            <sz val="10"/>
            <color rgb="FF000000"/>
            <rFont val="Tahoma"/>
            <family val="2"/>
          </rPr>
          <t xml:space="preserve">
</t>
        </r>
        <r>
          <rPr>
            <b/>
            <sz val="10"/>
            <color rgb="FF000000"/>
            <rFont val="Tahoma"/>
            <family val="2"/>
          </rPr>
          <t>Este valor incluye el costo de compra adquirido por la emprsa</t>
        </r>
      </text>
    </comment>
    <comment ref="J5" authorId="0" shapeId="0" xr:uid="{B6E7638D-CABB-E64B-91E5-CEB78F9A068A}">
      <text>
        <r>
          <rPr>
            <b/>
            <sz val="10"/>
            <color rgb="FF000000"/>
            <rFont val="Tahoma"/>
            <family val="2"/>
          </rPr>
          <t>Microsoft Office User:</t>
        </r>
        <r>
          <rPr>
            <sz val="10"/>
            <color rgb="FF000000"/>
            <rFont val="Tahoma"/>
            <family val="2"/>
          </rPr>
          <t xml:space="preserve">
</t>
        </r>
        <r>
          <rPr>
            <sz val="10"/>
            <color rgb="FF000000"/>
            <rFont val="Tahoma"/>
            <family val="2"/>
          </rPr>
          <t xml:space="preserve">Descocainizar la cantidad mensual de TM-HA-HC equivale a X por KG
</t>
        </r>
      </text>
    </comment>
    <comment ref="J6" authorId="0" shapeId="0" xr:uid="{B79B7664-7788-7841-BAF0-A1D3DCF39DC6}">
      <text>
        <r>
          <rPr>
            <b/>
            <sz val="10"/>
            <color rgb="FF000000"/>
            <rFont val="Tahoma"/>
            <family val="2"/>
          </rPr>
          <t>Microsoft Office User:</t>
        </r>
        <r>
          <rPr>
            <sz val="10"/>
            <color rgb="FF000000"/>
            <rFont val="Tahoma"/>
            <family val="2"/>
          </rPr>
          <t xml:space="preserve">
</t>
        </r>
        <r>
          <rPr>
            <sz val="10"/>
            <color rgb="FF000000"/>
            <rFont val="Tahoma"/>
            <family val="2"/>
          </rPr>
          <t xml:space="preserve">Hay que tomar los costos totales sin valor de adquisición y dividirlos por cantidad de proyección de venta (3000 kilogramos año)
</t>
        </r>
      </text>
    </comment>
    <comment ref="L6" authorId="0" shapeId="0" xr:uid="{BD4C36F9-657E-9C40-9BDD-5D8AE46DA208}">
      <text>
        <r>
          <rPr>
            <b/>
            <sz val="10"/>
            <color rgb="FF000000"/>
            <rFont val="Tahoma"/>
            <family val="2"/>
          </rPr>
          <t>Microsoft Office User:</t>
        </r>
        <r>
          <rPr>
            <sz val="10"/>
            <color rgb="FF000000"/>
            <rFont val="Tahoma"/>
            <family val="2"/>
          </rPr>
          <t xml:space="preserve">
</t>
        </r>
        <r>
          <rPr>
            <sz val="10"/>
            <color rgb="FF000000"/>
            <rFont val="Tahoma"/>
            <family val="2"/>
          </rPr>
          <t xml:space="preserve">Costos de extracción de alcaloíde 100% por año (kg)
</t>
        </r>
      </text>
    </comment>
    <comment ref="P9" authorId="0" shapeId="0" xr:uid="{1AE0B182-B3A3-764D-8D6E-A1D354E3AE63}">
      <text>
        <r>
          <rPr>
            <b/>
            <sz val="10"/>
            <color rgb="FF000000"/>
            <rFont val="Tahoma"/>
            <family val="2"/>
          </rPr>
          <t>Microsoft Office User:</t>
        </r>
        <r>
          <rPr>
            <sz val="10"/>
            <color rgb="FF000000"/>
            <rFont val="Tahoma"/>
            <family val="2"/>
          </rPr>
          <t xml:space="preserve">
</t>
        </r>
        <r>
          <rPr>
            <sz val="10"/>
            <color rgb="FF000000"/>
            <rFont val="Tahoma"/>
            <family val="2"/>
          </rPr>
          <t>Se asigna un porcentaje de 78% de acuerdo a información d compra del Drug Bank</t>
        </r>
      </text>
    </comment>
    <comment ref="H11" authorId="0" shapeId="0" xr:uid="{2FF7BCF8-FC34-9D45-9ED4-11881805671F}">
      <text>
        <r>
          <rPr>
            <b/>
            <sz val="10"/>
            <color rgb="FF000000"/>
            <rFont val="Tahoma"/>
            <family val="2"/>
          </rPr>
          <t>Microsoft Office User:</t>
        </r>
        <r>
          <rPr>
            <sz val="10"/>
            <color rgb="FF000000"/>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F5" authorId="0" shapeId="0" xr:uid="{326191C4-EB45-F843-9A73-B414FF98DBDE}">
      <text>
        <r>
          <rPr>
            <b/>
            <sz val="10"/>
            <color rgb="FF000000"/>
            <rFont val="Tahoma"/>
            <family val="2"/>
          </rPr>
          <t>Microsoft Office User:</t>
        </r>
        <r>
          <rPr>
            <sz val="10"/>
            <color rgb="FF000000"/>
            <rFont val="Tahoma"/>
            <family val="2"/>
          </rPr>
          <t xml:space="preserve">
</t>
        </r>
        <r>
          <rPr>
            <sz val="10"/>
            <color rgb="FF000000"/>
            <rFont val="Tahoma"/>
            <family val="2"/>
          </rPr>
          <t>Se parte con la base ENACO sumando producción empadronada y no empadronada</t>
        </r>
      </text>
    </comment>
  </commentList>
</comments>
</file>

<file path=xl/sharedStrings.xml><?xml version="1.0" encoding="utf-8"?>
<sst xmlns="http://schemas.openxmlformats.org/spreadsheetml/2006/main" count="2567" uniqueCount="1467">
  <si>
    <t>INVENTARIO</t>
  </si>
  <si>
    <t>GUÍA METODOLOGÍA EAN- CREACIÓN DE EMPRESA</t>
  </si>
  <si>
    <t>Introducción (verde)</t>
  </si>
  <si>
    <t>Observaciones estudiantes</t>
  </si>
  <si>
    <t>Observaciones docente</t>
  </si>
  <si>
    <t>Antecedentes de la idea de negocio</t>
  </si>
  <si>
    <t xml:space="preserve">Terminada con modificaciones realizadas por grupo de estudiantes		
		</t>
  </si>
  <si>
    <t>Problemática u oportunidades</t>
  </si>
  <si>
    <t>Objetivo general</t>
  </si>
  <si>
    <t>Objetivos específicos</t>
  </si>
  <si>
    <t>Naturaleza del proyecto</t>
  </si>
  <si>
    <t>Origen o fuente de la idea</t>
  </si>
  <si>
    <t>Análisis cienciométrico para la identificación científica de la oportunidad de negocio</t>
  </si>
  <si>
    <t>Descripción del modelo de negocio</t>
  </si>
  <si>
    <t>Objetivos empresariales a corto, mediano y largo plazo</t>
  </si>
  <si>
    <t>Estado actual del negocio</t>
  </si>
  <si>
    <t>Descripción de productos o servicios</t>
  </si>
  <si>
    <t>Nombre, tamaño y ubicación de la empresa</t>
  </si>
  <si>
    <t>Potencial del mercado en cifras</t>
  </si>
  <si>
    <t>Ventajas competitivas del producto y/o servicio</t>
  </si>
  <si>
    <t>Resumen de las inversiones requeridas</t>
  </si>
  <si>
    <t xml:space="preserve">Proyecciones de ventas y rentabilidad </t>
  </si>
  <si>
    <t>Conclusiones financieras y evaluación de viabilidad</t>
  </si>
  <si>
    <t>Análisis del sector (amarillo)</t>
  </si>
  <si>
    <t>Análisis de entorno</t>
  </si>
  <si>
    <t>Terminada con modificaciones realizadas por grupo de estudiantes</t>
  </si>
  <si>
    <t>Análisis de mercado</t>
  </si>
  <si>
    <t>Mapa del sistema de negocio</t>
  </si>
  <si>
    <t>Análisis con las cinco 5FP</t>
  </si>
  <si>
    <t>Análisis PESTEL</t>
  </si>
  <si>
    <t>Validación e investigación ( azul agua marina)</t>
  </si>
  <si>
    <t>Hipótesis y validación con entrevistas</t>
  </si>
  <si>
    <t>Aprendizajes de validación e iteraciones del modelo de negocio</t>
  </si>
  <si>
    <t>Estrategia y plan de introducción</t>
  </si>
  <si>
    <t>Objetivos de mercado</t>
  </si>
  <si>
    <t>Estrategia de mercadeo</t>
  </si>
  <si>
    <t>Estrategias de producto</t>
  </si>
  <si>
    <t>Estrategias de precio</t>
  </si>
  <si>
    <t>Estrategias de comunicacióny promoción</t>
  </si>
  <si>
    <t>Propuesta de valor</t>
  </si>
  <si>
    <t>Presupuetso de mercadeo</t>
  </si>
  <si>
    <t>Aspectos técnicos</t>
  </si>
  <si>
    <t>Objetivos de producción</t>
  </si>
  <si>
    <t>Ficha técnica de los productos</t>
  </si>
  <si>
    <t>Descripción del proceso</t>
  </si>
  <si>
    <t>Necesidades y requerimientos</t>
  </si>
  <si>
    <t>Materias primas</t>
  </si>
  <si>
    <t>Personal requerido para producción</t>
  </si>
  <si>
    <t>Plan de producción</t>
  </si>
  <si>
    <t>Capacidad instalada</t>
  </si>
  <si>
    <t>Modelo de gestión integral de procesos</t>
  </si>
  <si>
    <t>Procesos de investigación y desarrollo</t>
  </si>
  <si>
    <t>Presupuesto de producción</t>
  </si>
  <si>
    <t>Presupuesto de infraestructura</t>
  </si>
  <si>
    <t xml:space="preserve">Aspectos organizacionales </t>
  </si>
  <si>
    <t>Visión</t>
  </si>
  <si>
    <t>Misión</t>
  </si>
  <si>
    <t>Estructura organizacional</t>
  </si>
  <si>
    <t>Perfiles y funciones</t>
  </si>
  <si>
    <t>Organigrama</t>
  </si>
  <si>
    <t>Factores clave en la gestión del talento humano</t>
  </si>
  <si>
    <t>Esquema de gobierno corporativo</t>
  </si>
  <si>
    <t>Aspectos legales</t>
  </si>
  <si>
    <t>Estructura jurídica</t>
  </si>
  <si>
    <t>Tipo de sociedad</t>
  </si>
  <si>
    <t>Presupuetso para personal administrativo</t>
  </si>
  <si>
    <t>Aspectos financieros</t>
  </si>
  <si>
    <t>Objetivos financieros</t>
  </si>
  <si>
    <t>Aupuestos económicos para la simulación</t>
  </si>
  <si>
    <t>Proyección de ventas</t>
  </si>
  <si>
    <t>Proyección de gastos de mercadeo</t>
  </si>
  <si>
    <t>Proyección de costos de producción</t>
  </si>
  <si>
    <t>Proyección de gastos administrativos</t>
  </si>
  <si>
    <t>Presupuesto de inversión</t>
  </si>
  <si>
    <t>Estados financieros (escenario probable)</t>
  </si>
  <si>
    <t>Estado de resultados</t>
  </si>
  <si>
    <t>Balance general</t>
  </si>
  <si>
    <t>Flujo de caja</t>
  </si>
  <si>
    <t xml:space="preserve">Fuentes de financiación </t>
  </si>
  <si>
    <t>Evaluación financiera</t>
  </si>
  <si>
    <t>Enfoque hacia la sostenibilidad</t>
  </si>
  <si>
    <t>Enfoque hacia dimensión social, ambiental, económica y gobernanza</t>
  </si>
  <si>
    <t>Conclusiones</t>
  </si>
  <si>
    <t>Conclusiones y recomendaciones</t>
  </si>
  <si>
    <t xml:space="preserve">Categorias </t>
  </si>
  <si>
    <t>A</t>
  </si>
  <si>
    <t>B</t>
  </si>
  <si>
    <t>C</t>
  </si>
  <si>
    <t>D</t>
  </si>
  <si>
    <t>P - H</t>
  </si>
  <si>
    <t>P-V</t>
  </si>
  <si>
    <t>Search results</t>
  </si>
  <si>
    <r>
      <t>Results for query </t>
    </r>
    <r>
      <rPr>
        <b/>
        <sz val="22"/>
        <color rgb="FF1B1B1B"/>
        <rFont val="Helvetica"/>
        <family val="2"/>
      </rPr>
      <t>"coca AND leaf"</t>
    </r>
  </si>
  <si>
    <t>Showing 1 to 50 of 1427 records</t>
  </si>
  <si>
    <t>Result #</t>
  </si>
  <si>
    <t>Document/Patent number</t>
  </si>
  <si>
    <t>Title</t>
  </si>
  <si>
    <t>Inventor name</t>
  </si>
  <si>
    <t>Publication date</t>
  </si>
  <si>
    <t>Pages</t>
  </si>
  <si>
    <t>US-11584769-B2</t>
  </si>
  <si>
    <t>Preview   PDF</t>
  </si>
  <si>
    <t>Diterpene glycosides, compositions and purification methods</t>
  </si>
  <si>
    <t>Prakash; Indra et al.</t>
  </si>
  <si>
    <t>US-11587432-B2</t>
  </si>
  <si>
    <t>Methods and systems for content processing</t>
  </si>
  <si>
    <t>Rhoads; Geoffrey B.</t>
  </si>
  <si>
    <t>US-20230052393-A1</t>
  </si>
  <si>
    <t>SWEETENER AND FLAVOR COMPOSITIONS, METHODS OF MAKING AND METHODS OF USE THEREOF</t>
  </si>
  <si>
    <t>SHI; Jingang et al.</t>
  </si>
  <si>
    <t>US-11578337-B2</t>
  </si>
  <si>
    <t>Drought and heat tolerance in plants</t>
  </si>
  <si>
    <t>Christensen; Cory et al.</t>
  </si>
  <si>
    <t>US-20230043427-A1</t>
  </si>
  <si>
    <t>Composition For Making a Tea Beverage or Herbal and Vegetable Broths</t>
  </si>
  <si>
    <t>Ragot; Philippe et al.</t>
  </si>
  <si>
    <t>US-11572567-B2</t>
  </si>
  <si>
    <t>Promoter, promoter control elements, and combinations, and uses thereof</t>
  </si>
  <si>
    <t>Schneeberger; Richard et al.</t>
  </si>
  <si>
    <t>US-11572568-B2</t>
  </si>
  <si>
    <t>Regulating alkaloids</t>
  </si>
  <si>
    <t>Hashimoto; Takashi et al.</t>
  </si>
  <si>
    <t>US-11570993-B2</t>
  </si>
  <si>
    <t>Endophytes, associated compositions, and methods of use</t>
  </si>
  <si>
    <t>von Maltzahn; Geoffrey et al.</t>
  </si>
  <si>
    <t>US-20230037188-A1</t>
  </si>
  <si>
    <t>TASTEFUL NATURAL SWEETENER AND FLAVOR</t>
  </si>
  <si>
    <t>US-20230033451-A1</t>
  </si>
  <si>
    <t>CONSISTENCY OF CROP YIELD THROUGH BIOLOGICAL NITROGEN FIXATION</t>
  </si>
  <si>
    <t>REISINGER; Mark et al.</t>
  </si>
  <si>
    <t>US-11565979-B2</t>
  </si>
  <si>
    <t>Methods and compositions for improving plant traits</t>
  </si>
  <si>
    <t>Temme; Karsten et al.</t>
  </si>
  <si>
    <t>US-20230029030-A1</t>
  </si>
  <si>
    <t>NUCLEIC ACID ENCODING N-METHYLPUTRESCINE OXIDASE AND USES THEREOF</t>
  </si>
  <si>
    <t>PAGE; Jonathan E. et al.</t>
  </si>
  <si>
    <t>US-20230023308-A1</t>
  </si>
  <si>
    <t>COMPOSITIONS COMPRISING ANTIMICROBIAL AND/OR ANTIVIRAL COMPOUND(S) AND SCENTING AGENTS</t>
  </si>
  <si>
    <t>Beliveau; John</t>
  </si>
  <si>
    <t>US-11559067-B2</t>
  </si>
  <si>
    <t>Taste improvement using miracle fruit for juice from disease impacted fruit</t>
  </si>
  <si>
    <t>Higiro; Juvenal et al.</t>
  </si>
  <si>
    <t>US-11560569-B2</t>
  </si>
  <si>
    <t>US-20230000123-A1</t>
  </si>
  <si>
    <t>SWEETENER AND FLAVOR COMPOSITIONS CONTAINING TERPENE GLYCOSIDES</t>
  </si>
  <si>
    <t>US-11542536-B2</t>
  </si>
  <si>
    <t>Preparing novel steviol glycosides by bioconversion</t>
  </si>
  <si>
    <t>US-11542521-B2</t>
  </si>
  <si>
    <t>Nucleotide sequences and polypeptides encoded thereby useful for modifying plant characteristics in response to cold</t>
  </si>
  <si>
    <t>US-11540556-B2</t>
  </si>
  <si>
    <t>Homogenized tobacco material with improved volatile transfer</t>
  </si>
  <si>
    <t>Sciboz; Alain et al.</t>
  </si>
  <si>
    <t>US-11535815-B2</t>
  </si>
  <si>
    <t>Glycerin ethoxylate as an active ingredient in removing make-up stain</t>
  </si>
  <si>
    <t>Narayan; Karumanassery Chidambara Iyer et al.</t>
  </si>
  <si>
    <t>US-20220400870-A1</t>
  </si>
  <si>
    <t>DUAL-SIDED GEL LAYER AND USE THEREOF IN BODY SUPPORT ARTICLE</t>
  </si>
  <si>
    <t>Micklos; Josh</t>
  </si>
  <si>
    <t>US-20220403257-A1</t>
  </si>
  <si>
    <t>FREE FATTY ACID SEPARATION AND RECOVERY USING RESIN</t>
  </si>
  <si>
    <t>Singh; Vijay et al.</t>
  </si>
  <si>
    <t>Patentes nº * (%)</t>
  </si>
  <si>
    <t xml:space="preserve">Fechas </t>
  </si>
  <si>
    <t>Campo comercial</t>
  </si>
  <si>
    <t>US-11530417-B2</t>
  </si>
  <si>
    <t>2017-2019</t>
  </si>
  <si>
    <t>Industria comestibles; industria cosmetología; agro industria</t>
  </si>
  <si>
    <t>US-20220396530-A1</t>
  </si>
  <si>
    <t>TEMPORALLY AND SPATIALLY TARGETED DYNAMIC NITROGEN DELIVERY BY REMODELED MICROBES</t>
  </si>
  <si>
    <t>TAMSIR; Alvin et al.</t>
  </si>
  <si>
    <t>2019-2022</t>
  </si>
  <si>
    <t>Nuevos mercados, industria comestible; investigación biológica; investigación botánica; agro industria</t>
  </si>
  <si>
    <t>US-20220386644-A1</t>
  </si>
  <si>
    <t>USES OF COCA LEAF OR VALERIAN ROOT TO REDUCE BITTERNESS IN PLANT-BASED FOODS SUCH AS THOSE CONTAINING UNSWEETENED COCOA</t>
  </si>
  <si>
    <t>AHARONIAN; Gregory</t>
  </si>
  <si>
    <t>2014-2016</t>
  </si>
  <si>
    <t>Mercados alternativos; industria alimentaria; ingeniería de alimentos; agro industria</t>
  </si>
  <si>
    <t>US-20220392214-A1</t>
  </si>
  <si>
    <t>SCOUTING FUNCTIONALITY EMERGENCE</t>
  </si>
  <si>
    <t>SCHIKORA; Marek Piotr et al.</t>
  </si>
  <si>
    <t>Omitido</t>
  </si>
  <si>
    <t>Patentes el renovación</t>
  </si>
  <si>
    <t>US-20220387436-A1</t>
  </si>
  <si>
    <t>BOVINE SUPPLEMENT FOR NEONATAL CALVES</t>
  </si>
  <si>
    <t>Upah; Nathan C. et al.</t>
  </si>
  <si>
    <t>US-20220369592-A1</t>
  </si>
  <si>
    <t>Container for an Aqueous Composition</t>
  </si>
  <si>
    <t>Zetouna; Summer</t>
  </si>
  <si>
    <t>US-20220361520-A1</t>
  </si>
  <si>
    <t>Composition for Making a Tea Beverage or Herbal and Vegetable Broths</t>
  </si>
  <si>
    <t>US-20220364016-A1</t>
  </si>
  <si>
    <t>PERFUME OIL MIXTURE</t>
  </si>
  <si>
    <t>KNOOP; Daniela et al.</t>
  </si>
  <si>
    <t>US-20220364248-A1</t>
  </si>
  <si>
    <t>ELECTROLYTIC OIL EXTRACTION SYSTEM AND PROCESS</t>
  </si>
  <si>
    <t>PETERS; Michael J. et al.</t>
  </si>
  <si>
    <t>US-11497249-B2</t>
  </si>
  <si>
    <t>Drug delivery system with stackable substrates</t>
  </si>
  <si>
    <t>McCullough; Timothy</t>
  </si>
  <si>
    <t>US-11491106-B2</t>
  </si>
  <si>
    <t>Oral sweetener compositions and methods</t>
  </si>
  <si>
    <t>Chen; Youlung et al.</t>
  </si>
  <si>
    <t>US-11491091-B2</t>
  </si>
  <si>
    <t>Cooling product</t>
  </si>
  <si>
    <t>Küper; Thomas et al.</t>
  </si>
  <si>
    <t>US-11491184-B2</t>
  </si>
  <si>
    <t>Liquids rich in noble gas and methods of their preparation and use</t>
  </si>
  <si>
    <t>Huang; Shao-Ling et al.</t>
  </si>
  <si>
    <t>US-20220348948-A1</t>
  </si>
  <si>
    <t>TRANSGENIC PLANTS HAVING INCREASED TOLERANCE TO ALUMINUM</t>
  </si>
  <si>
    <t>Sosa; Julissa et al.</t>
  </si>
  <si>
    <t>US-20220351590-A1</t>
  </si>
  <si>
    <t>System, Method, And Apparatus For Mixing, Blending, Dispensing, Monitoring, And Labeling Products</t>
  </si>
  <si>
    <t>Kline; Michael J.</t>
  </si>
  <si>
    <t>US-11485982-B1</t>
  </si>
  <si>
    <t>Isolated polynucleotides, polypeptides and methods of using same for increasing abiotic stress tolerance, biomass and yield of plants</t>
  </si>
  <si>
    <t>Dangoor; Inbal Nurith et al.</t>
  </si>
  <si>
    <t>US-11484497-B2</t>
  </si>
  <si>
    <t>Composition for making a tea beverage or herbal and vegetable broths</t>
  </si>
  <si>
    <t>US-20220331344-A1</t>
  </si>
  <si>
    <t>ORAL FORMULATIONS OF PSYCHOTROPIC MACROFUNGUS BOTANICAL EXTRACTS WITH MOUTHFEEL EXPERIENCE ENHANCERS</t>
  </si>
  <si>
    <t>GREENBAUM; Eric et al.</t>
  </si>
  <si>
    <t>US-20220330396-A1</t>
  </si>
  <si>
    <t>MICROWAVE HEATING UNIT AND METHOD</t>
  </si>
  <si>
    <t>KÜHN; Silvio et al.</t>
  </si>
  <si>
    <t>US-20220323486-A1</t>
  </si>
  <si>
    <t>COMPOSITION AND METHODS FOR GENERATING AND SUSTAINING MOLECULAR HYDROGEN (H2) IN AQUEOUS SYSTEMS</t>
  </si>
  <si>
    <t>PITTZ; Eugene P.</t>
  </si>
  <si>
    <t>US-20220322708-A1</t>
  </si>
  <si>
    <t>FOOD INGREDIENTS FROM STEVIA REBAUDIANA</t>
  </si>
  <si>
    <t>MARKOSYAN; Avetik et al.</t>
  </si>
  <si>
    <t>US-20220312983-A1</t>
  </si>
  <si>
    <t>BODY SUPPORT STRUCTURE COMPRISING TOPPER HAVING OPPOSED SURFACES WITH VARYING FIRMNESS</t>
  </si>
  <si>
    <t>MICKLOS; JOSH</t>
  </si>
  <si>
    <t>US-11458084-B2</t>
  </si>
  <si>
    <t>Hair cleansing composition</t>
  </si>
  <si>
    <t>Park; Angela et al.</t>
  </si>
  <si>
    <t>US-11459581-B2</t>
  </si>
  <si>
    <t>Nucleotide sequences and corresponding polypeptides conferring modulated growth rate and biomass in plants grown in saline and oxidative conditions</t>
  </si>
  <si>
    <t>Zhou; Fasong et al.</t>
  </si>
  <si>
    <t>US-11453693-B2</t>
  </si>
  <si>
    <t>Stevia-derived molecules, methods of obtaining such molecules, and uses of the same</t>
  </si>
  <si>
    <t>Purkayastha; Siddhartha et al.</t>
  </si>
  <si>
    <t>US-11456059-B2</t>
  </si>
  <si>
    <t>System, apparatus and method for hierarchical identification, multi-tier target library processing, and two-stage identification</t>
  </si>
  <si>
    <t>Basener; William F.</t>
  </si>
  <si>
    <t>US-20220295833-A1</t>
  </si>
  <si>
    <t>SWEETENER BLENDS WITH IMPROVED TASTE</t>
  </si>
  <si>
    <t>US-11447792-B2</t>
  </si>
  <si>
    <t>US-20220132861-A1</t>
  </si>
  <si>
    <t>AGRICULTURAL COMPOSITIONS COMPRISING REMODELED NITROGEN FIXING MICROBES</t>
  </si>
  <si>
    <t>US-11447516-B2</t>
  </si>
  <si>
    <t>Diterpene glycosides containing an ent-atisene core, compositions and methods</t>
  </si>
  <si>
    <t>US-11446319-B2</t>
  </si>
  <si>
    <t>Composition containing flavonoid-cyclodextrin clathrate compound</t>
  </si>
  <si>
    <t>Moriwaki; Masamitsu et al.</t>
  </si>
  <si>
    <t>US-20220290374-A1</t>
  </si>
  <si>
    <t>Grass-Containing Liquid Packaging Board</t>
  </si>
  <si>
    <t>D'AGNONE; Uwe</t>
  </si>
  <si>
    <t>US-20220287346-A1</t>
  </si>
  <si>
    <t>STABLE CREATINE BEVERAGES</t>
  </si>
  <si>
    <t>Karava; Nilesh et al.</t>
  </si>
  <si>
    <t>US-11439584-B2</t>
  </si>
  <si>
    <t>Complete anhydrous sunscreen composition with under water technology</t>
  </si>
  <si>
    <t>Efthimios; Anastasiou</t>
  </si>
  <si>
    <t>US-20220282274-A1</t>
  </si>
  <si>
    <t>TRANSGENIC PLANTS HAVING ALTERED BIOMASS COMPOSITION</t>
  </si>
  <si>
    <t>Park; Joon-Hyun et al.</t>
  </si>
  <si>
    <t>US-20220279819-A1</t>
  </si>
  <si>
    <t>US-20220282340-A1</t>
  </si>
  <si>
    <t>HIGH-THROUGHPUT METHODS FOR ISOLATING AND CHARACTERIZING AMMONIUM-EXCRETING MUTANT LIBRARIES GENERATED BY CHEMICAL MUTAGENESIS</t>
  </si>
  <si>
    <t>RYU; Min-Hyung et al.</t>
  </si>
  <si>
    <t>US-20220283172-A1</t>
  </si>
  <si>
    <t>REDUCE DISCARD OF KIDNEYS FOR TRANSPLANATION AFTER BRAIN DEATH</t>
  </si>
  <si>
    <t>Parikh; Chirag</t>
  </si>
  <si>
    <t>US-11425923-B1</t>
  </si>
  <si>
    <t>Tasteful natural sweetener and flavor</t>
  </si>
  <si>
    <t>Shi; Jingang et al.</t>
  </si>
  <si>
    <t>US-11419347-B2</t>
  </si>
  <si>
    <t>US-11419836-B2</t>
  </si>
  <si>
    <t>Racemic and near racemic beta-hydroxybutyrate mixed salt-acid compositions</t>
  </si>
  <si>
    <t>Millet; Gary</t>
  </si>
  <si>
    <t>US-20220261853-A1</t>
  </si>
  <si>
    <t>PROVIDING TARGETED CONTENT BASED ON A USER'S PREFERENCES</t>
  </si>
  <si>
    <t>Publicover; Mark W. et al.</t>
  </si>
  <si>
    <t>US-20220256921-A1</t>
  </si>
  <si>
    <t>DRUG DELIVERY SYSTEM WITH STACKABLE SUBSTRATES</t>
  </si>
  <si>
    <t>US-20220245805-A1</t>
  </si>
  <si>
    <t>MULTI WEED DETECTION</t>
  </si>
  <si>
    <t>WILDT; Joerg et al.</t>
  </si>
  <si>
    <t>US-20220241523-A1</t>
  </si>
  <si>
    <t>FLOW REGULATING INHALER DEVICE</t>
  </si>
  <si>
    <t>DAVIDSON; Perry et al.</t>
  </si>
  <si>
    <t>US-20220232869-A1</t>
  </si>
  <si>
    <t>Steviol Glycoside Sweeteners with Improved Flavor Profiles</t>
  </si>
  <si>
    <t>US-20220233621-A1</t>
  </si>
  <si>
    <t>PHARMACEUTICAL COMPOSITIONS CONTAINING CANNABIS, USES THEREOF AND METHODS FOR IMPROVING ENERGY LEVELS AND/OR ALLEVIATING FATIGUE</t>
  </si>
  <si>
    <t>Nijhawan; Pardeep</t>
  </si>
  <si>
    <t>US-11396659-B2</t>
  </si>
  <si>
    <t>Nucleotide sequences and corresponding polypeptides conferring modified phenotype characteristics in plants</t>
  </si>
  <si>
    <t>Nadzan; Gregory et al.</t>
  </si>
  <si>
    <t>US-11396656-B2</t>
  </si>
  <si>
    <t>Nucleic acid encoding n-methylputrescine oxidase and uses thereof</t>
  </si>
  <si>
    <t>Page; Jonathan E. et al.</t>
  </si>
  <si>
    <t>US-11395891-B2</t>
  </si>
  <si>
    <t>Methods and delivery devices using herbal extracts</t>
  </si>
  <si>
    <t>US-20220226241-A1</t>
  </si>
  <si>
    <t>STABLE ORGANIC CANNABINOID OIL BLEND FORMULATIONS</t>
  </si>
  <si>
    <t>Drennan; Timothy</t>
  </si>
  <si>
    <t>US-20220223247-A1</t>
  </si>
  <si>
    <t>SUBSTANCE DELIVERY PLANNING SYSTEM</t>
  </si>
  <si>
    <t>US-20220211048-A1</t>
  </si>
  <si>
    <t>GENE TARGETS FOR NITROGEN FIXATION TARGETING FOR IMPROVING PLANT TRAITS</t>
  </si>
  <si>
    <t>US-20220211958-A1</t>
  </si>
  <si>
    <t>METHODS, DEVICES AND SYSTEMS FOR PULMONARY DELIVERY OF ACTIVE AGENTS</t>
  </si>
  <si>
    <t>US-11377666-B2</t>
  </si>
  <si>
    <t>Nucleotide sequences and corresponding polypeptides conferring improved nitrogen use efficiency characteristics in plants</t>
  </si>
  <si>
    <t>US-11376294-B2</t>
  </si>
  <si>
    <t>Mangiferin-containing compositions for improving sports performance</t>
  </si>
  <si>
    <t>Jimenez del Rio; Miguel et al.</t>
  </si>
  <si>
    <t>US-11369127-B2</t>
  </si>
  <si>
    <t>Sweetener and flavor compositions, methods of making and methods of use thereof</t>
  </si>
  <si>
    <t>US-20220195451-A1</t>
  </si>
  <si>
    <t>US-11364268-B2</t>
  </si>
  <si>
    <r>
      <t>Inactivated </t>
    </r>
    <r>
      <rPr>
        <i/>
        <sz val="12"/>
        <color rgb="FF1B1B1B"/>
        <rFont val="Helvetica"/>
        <family val="2"/>
      </rPr>
      <t>Bacillus coagulans </t>
    </r>
    <r>
      <rPr>
        <sz val="12"/>
        <color rgb="FF1B1B1B"/>
        <rFont val="Helvetica"/>
        <family val="2"/>
      </rPr>
      <t>and uses thereof for increasing physical performance</t>
    </r>
  </si>
  <si>
    <t>Keller; David et al.</t>
  </si>
  <si>
    <t>US-20220183334-A1</t>
  </si>
  <si>
    <t>Compositions and Methods for Improving Rebaudioside M Solubility</t>
  </si>
  <si>
    <t>US-20220183954-A1</t>
  </si>
  <si>
    <t>ELECTROSTATICALLY SPRAYABLE COSMETIC FORMULATION</t>
  </si>
  <si>
    <t>VERDICCHI; Charlotte et al.</t>
  </si>
  <si>
    <t>US-11357246-B2</t>
  </si>
  <si>
    <t>High intensity sweeteners</t>
  </si>
  <si>
    <t>Patron; Andrew et al.</t>
  </si>
  <si>
    <t>US-20220170063-A1</t>
  </si>
  <si>
    <t>METHODS OF PRODUCING MOGROSIDES AND COMPOSITIONS COMPRISING SAME AND USES THEREOF</t>
  </si>
  <si>
    <t>ITKIN; Maxim et al.</t>
  </si>
  <si>
    <t>US-20220170033-A1</t>
  </si>
  <si>
    <t>PLANT EXPLANT TRANSFORMATION</t>
  </si>
  <si>
    <t>ARLING; MAREN L et al.</t>
  </si>
  <si>
    <t>US-20220170026-A1</t>
  </si>
  <si>
    <t>TROPANE ALKALOID (TA) PRODUCING NON-PLANT HOST CELLS, AND METHODS OF MAKING AND USING THE SAME</t>
  </si>
  <si>
    <t>SMOLKE; Christina D. et al.</t>
  </si>
  <si>
    <t>US-20220159988-A1</t>
  </si>
  <si>
    <t>TEA BEVERAGE HAVING IMPROVED QUALITY OF TASTE EXHIBITED BY SUGAR AND SWEETENER</t>
  </si>
  <si>
    <t>ASAMI; Yoji et al.</t>
  </si>
  <si>
    <t>US-11339403-B2</t>
  </si>
  <si>
    <t>Transgenic plants having increased tolerance to aluminum</t>
  </si>
  <si>
    <t>US-20220151168-A1</t>
  </si>
  <si>
    <t>BIOCERAMIC AND CARBON-BASED HYDROPONIC SYSTEMS, METHODS AND DEVICES</t>
  </si>
  <si>
    <t>LETTON; Alan et al.</t>
  </si>
  <si>
    <t>US-20220151241-A1</t>
  </si>
  <si>
    <t>US-20220154193-A1</t>
  </si>
  <si>
    <t>MODIFIED AGROBACTERIUM STRAINS AND USE THEREOF FOR PLANT TRANSFORMATION</t>
  </si>
  <si>
    <t>ANNALURU; SAI VISWANATH NARAYANA et al.</t>
  </si>
  <si>
    <t>US-11330776-B2</t>
  </si>
  <si>
    <t>Methods and compositions for rapid plant transformation</t>
  </si>
  <si>
    <t>Anand; Ajith et al.</t>
  </si>
  <si>
    <t>US-11335170-B1</t>
  </si>
  <si>
    <t>System, method, and apparatus for mixing, blending, dispensing, monitoring, and labeling products</t>
  </si>
  <si>
    <t>US-20220142173-A1</t>
  </si>
  <si>
    <t>PLANT-ENDOPHYTE COMBINATIONS AND USES THEREFOR</t>
  </si>
  <si>
    <t>Mitter; Birgit et al.</t>
  </si>
  <si>
    <t>US-20220143338-A1</t>
  </si>
  <si>
    <t>SOURCE MATERIAL CARTRIDGE</t>
  </si>
  <si>
    <t>US-20220142209-A1</t>
  </si>
  <si>
    <t>METHODS AND COMPOSITIONS FOR IMPROVING THE TASTE OF DIET COLA SODAS AND OTHER BEVERAGES</t>
  </si>
  <si>
    <t>US-20220142216-A1</t>
  </si>
  <si>
    <t>Novel Mogrosides and Uses of the Same</t>
  </si>
  <si>
    <t>US-11324711-B2</t>
  </si>
  <si>
    <t>Composition and uses for influencing hair growth</t>
  </si>
  <si>
    <t>Schmidt; Alfred</t>
  </si>
  <si>
    <t>US-11324237-B2</t>
  </si>
  <si>
    <t>US-20220132860-A1</t>
  </si>
  <si>
    <t>PLANT GROWTH-PROMOTING MICROBES, COMPOSITIONS, AND USES THEREOF</t>
  </si>
  <si>
    <t>Shoresh; Michal et al.</t>
  </si>
  <si>
    <t>US-11318160-B2</t>
  </si>
  <si>
    <t>Composition and methods for generating and sustaining molecular hydrogen (H2) in aqueous systems</t>
  </si>
  <si>
    <t>Pittz; Eugene P.</t>
  </si>
  <si>
    <t>US-20220124998-A1</t>
  </si>
  <si>
    <t>METHODS AND COMPOSITIONS FOR RAPID PLANT TRANSFORMATION</t>
  </si>
  <si>
    <t>ANAND; AJITH et al.</t>
  </si>
  <si>
    <t>US-20220127627-A1</t>
  </si>
  <si>
    <t>GUIDED MICROBIAL REMODELING, A PLATFORM FOR THE RATIONAL IMPROVEMENT OF MICROBIAL SPECIES FOR AGRICULTURE</t>
  </si>
  <si>
    <t>BLOCH; Sarah et al.</t>
  </si>
  <si>
    <t>US-20220125868-A1</t>
  </si>
  <si>
    <t>HEMP COMPOSITIONS AND METHODS OF MAKING THE SAME</t>
  </si>
  <si>
    <t>Landers; William</t>
  </si>
  <si>
    <t>US-11312984-B2</t>
  </si>
  <si>
    <t>High-purity steviol glycosides</t>
  </si>
  <si>
    <t>US-11311587-B2</t>
  </si>
  <si>
    <t>Pharmaceutical compositions containing cannabis, uses thereof and methods for improving energy levels and/or alleviating fatigue</t>
  </si>
  <si>
    <t>US-20220117251-A1</t>
  </si>
  <si>
    <t>C. BOT PREVENTION IN COFFEE</t>
  </si>
  <si>
    <t>Benson; Janice et al.</t>
  </si>
  <si>
    <t>US-11304431-B2</t>
  </si>
  <si>
    <t>US-20220110455-A1</t>
  </si>
  <si>
    <t>GEL LAMINATION TO VISCOELASTIC FOAM</t>
  </si>
  <si>
    <t>Micklos; Josh et al.</t>
  </si>
  <si>
    <t>US-20220110456-A1</t>
  </si>
  <si>
    <t>BODY SUPPORT STRUCTURES</t>
  </si>
  <si>
    <t>US-11299747-B2</t>
  </si>
  <si>
    <t>Transgenic plants having altered biomass composition</t>
  </si>
  <si>
    <t>Park; Joon-Huyn et al.</t>
  </si>
  <si>
    <t>US-11298330-B2</t>
  </si>
  <si>
    <t>Magnesium compositions and methods of use</t>
  </si>
  <si>
    <t>Liu; Guosong et al.</t>
  </si>
  <si>
    <t>US-11298477-B2</t>
  </si>
  <si>
    <t>Methods, devices and systems for pulmonary delivery of active agents</t>
  </si>
  <si>
    <t>Davidson; Perry et al.</t>
  </si>
  <si>
    <t>US-20220104521-A1</t>
  </si>
  <si>
    <t>US-20220106238-A1</t>
  </si>
  <si>
    <t>POLYMER COMPOSITIONS WITH IMPROVED STABILITY FOR NITROGEN FIXING MICROBIAL PRODUCTS</t>
  </si>
  <si>
    <t>REZAEI; Farzaneh et al.</t>
  </si>
  <si>
    <t>US-11291233-B2</t>
  </si>
  <si>
    <t>Compositions and methods for improving rebaudioside M solubility</t>
  </si>
  <si>
    <t>US-11291781-B2</t>
  </si>
  <si>
    <t>Flow regulating inhaler device</t>
  </si>
  <si>
    <t>US-20220096760-A1</t>
  </si>
  <si>
    <t>APPARATUSES AND METHODS FOR CONTROLLING TEMPERATURE IN AN INHALER DEVICE</t>
  </si>
  <si>
    <t>SCHWARTZ; Binyamin et al.</t>
  </si>
  <si>
    <t>US-20220095656-A1</t>
  </si>
  <si>
    <t>SWEETENER COMPOSITION AND METHOD FOR PREPARING SAME</t>
  </si>
  <si>
    <t>KIM; Jung Eun et al.</t>
  </si>
  <si>
    <t>US-11284577-B2</t>
  </si>
  <si>
    <t>High rebaudioside M stevia plant cultivars and methods of producing the same</t>
  </si>
  <si>
    <t>Markosyan; Avetik et al.</t>
  </si>
  <si>
    <t>US-11284634-B2</t>
  </si>
  <si>
    <t>US-20220090095-A1</t>
  </si>
  <si>
    <t>PLANT COLONIZATION ASSAYS USING NATURAL MICROBIAL BARCODES</t>
  </si>
  <si>
    <t>HIGGINS; Douglas et al.</t>
  </si>
  <si>
    <t>US-20220079163-A1</t>
  </si>
  <si>
    <t>US-20220073939-A1</t>
  </si>
  <si>
    <t>MODULATING LIGHT RESPONSE PATHWAYS IN PLANTS, INCREASING LIGHT-RELATED TOLERANCES IN PLANTS, AND INCREASING BIOMASS IN PLANTS</t>
  </si>
  <si>
    <t>Kwok; Shing et al.</t>
  </si>
  <si>
    <t>US-20220073940-A1</t>
  </si>
  <si>
    <t>US-11266170-B2</t>
  </si>
  <si>
    <t>US-20220062216-A1</t>
  </si>
  <si>
    <t>COMPOSITIONS AND METHODS FOR INCREASING LEAN-TO-FAT MASS RATIO</t>
  </si>
  <si>
    <t>US-20220066623-A1</t>
  </si>
  <si>
    <t>Conversion and Display of a User Input</t>
  </si>
  <si>
    <t>Tung; Mark et al.</t>
  </si>
  <si>
    <t>US-20220056465-A1</t>
  </si>
  <si>
    <t>TRANSGENIC PLANTS HAVING INCREASED BIOMASS</t>
  </si>
  <si>
    <t>Wu; Chuan-Yin et al.</t>
  </si>
  <si>
    <t>US-20220056466-A1</t>
  </si>
  <si>
    <t>US-20220053809-A1</t>
  </si>
  <si>
    <t>STEVIA EXTRACTS</t>
  </si>
  <si>
    <t>US-20220053797-A1</t>
  </si>
  <si>
    <t>COMPOSITION MANUFACTURED FROM FREEZE-DRIED EMBRYONIC SPROUTED PLANTS, AND METHODS OF MAKING AND USING THE SAME</t>
  </si>
  <si>
    <t>Cryan; Sharon</t>
  </si>
  <si>
    <t>US-11254948-B2</t>
  </si>
  <si>
    <t>US-11252978-B2</t>
  </si>
  <si>
    <t>US-11246936-B2</t>
  </si>
  <si>
    <t>Compositions and methods using rebaudioside X to provide sweetness enhancement</t>
  </si>
  <si>
    <t>US-20220040122-A1</t>
  </si>
  <si>
    <t>COMPOSITION FOR ALLERGY PREVENTION, ATOPIC DERMATITIS ALLEVIATION OR SKIN REGENERATION, CONTAINING, AS ACTIVE INGREDIENT, UNDECANE OR UNDECANAL</t>
  </si>
  <si>
    <t>PARK; Tae Sun</t>
  </si>
  <si>
    <t>US-20220036405-A1</t>
  </si>
  <si>
    <t>COMPUTERIZED METHOD AND SYSTEM FOR PROVIDING CUSTOMIZED ENTERTAINMENT CONTENT</t>
  </si>
  <si>
    <t>US-20220031781-A1</t>
  </si>
  <si>
    <t>CANNABIS OIL EXTRACTS AND COMPOSITIONS</t>
  </si>
  <si>
    <t>Finley; Constance et al.</t>
  </si>
  <si>
    <t>US-20220031972-A1</t>
  </si>
  <si>
    <t>DRUG DOSE CARTRIDGE FOR AN INHALER DEVICE</t>
  </si>
  <si>
    <t>US-20220031654-A1</t>
  </si>
  <si>
    <t>Standardized Bioflavonoid Composition for Regulation of Homeostasis of Host Defense Mechanism</t>
  </si>
  <si>
    <t>Yimam; Mesfin et al.</t>
  </si>
  <si>
    <t>US-20220023376-A1</t>
  </si>
  <si>
    <t>COMPOSITIONS FOR ENHANCING BRAIN ACTIVITY</t>
  </si>
  <si>
    <t>PÉREZ MACHÍN; Rubén et al.</t>
  </si>
  <si>
    <t>US-11229758-B2</t>
  </si>
  <si>
    <t>Personal vaporizing device with slidable cart</t>
  </si>
  <si>
    <t>US-20220017911-A1</t>
  </si>
  <si>
    <t>METHODS, COMPOSITIONS, AND MEDIA FOR IMPROVING PLANT TRAITS</t>
  </si>
  <si>
    <t>US-20220015384-A1</t>
  </si>
  <si>
    <t>TEA BEVERAGE IN WHICH QUALITY OF TASTE RESULTING FROM SUGARS AND SWEETENERS IS IMPROVED</t>
  </si>
  <si>
    <t>US-11224234-B2</t>
  </si>
  <si>
    <t>Functional chocolate</t>
  </si>
  <si>
    <t>Petyaev; Ivan et al.</t>
  </si>
  <si>
    <t>US-20210403308-A1</t>
  </si>
  <si>
    <t>System, Method, And Apparatus For Purchasing, Dispensing, Or Sampling Of Products</t>
  </si>
  <si>
    <t>Kline; Michael J. et al.</t>
  </si>
  <si>
    <t>US-20210400985-A1</t>
  </si>
  <si>
    <t>PLANT GROWTH-PROMOTING MICROBES, COMPOSITIONS, AND USES</t>
  </si>
  <si>
    <t>BROGLIE; RICHARD M et al.</t>
  </si>
  <si>
    <t>US-20210402109-A1</t>
  </si>
  <si>
    <t>CARTRIDGE UNIT COUPLER</t>
  </si>
  <si>
    <t>LANDA; Shay et al.</t>
  </si>
  <si>
    <t>US-20210395758-A1</t>
  </si>
  <si>
    <t>COMPOSITIONS AND METHODS FOR OCHROBACTRUM-MEDIATED PLANT TRANSFORMATION</t>
  </si>
  <si>
    <t>CHO; HYEON-JE</t>
  </si>
  <si>
    <t>US-20210392926-A1</t>
  </si>
  <si>
    <t>Weighting Agents for Citrus Beverages</t>
  </si>
  <si>
    <t>CHEN; Youlung et al.</t>
  </si>
  <si>
    <t>US-20210395743-A1</t>
  </si>
  <si>
    <t>SELF-ASSEMBLING NUCLEIC ACID SURFACES FOR BIOSENSOR APPLICATIONS</t>
  </si>
  <si>
    <t>PERREAULT; Jonathan et al.</t>
  </si>
  <si>
    <t>US-11202461-B2</t>
  </si>
  <si>
    <t>Stevia extracts</t>
  </si>
  <si>
    <t>US-20210386098-A1</t>
  </si>
  <si>
    <t>DIHYDROCHALCONES FROM BALANOPHORA HARLANDII</t>
  </si>
  <si>
    <t>Wang; Bin et al.</t>
  </si>
  <si>
    <t>US-11199941-B2</t>
  </si>
  <si>
    <t>Conversion and display of a user input</t>
  </si>
  <si>
    <t>US-20210372976-A1</t>
  </si>
  <si>
    <t>ODOR EXPLORATION METHOD AND ODOR EXPLORATION SYSTEM</t>
  </si>
  <si>
    <t>Kuroki; Shunichiro et al.</t>
  </si>
  <si>
    <t>US-20210352956-A1</t>
  </si>
  <si>
    <t>CANNABIS BASED MOIST SNUFF</t>
  </si>
  <si>
    <t>Greenbaum; Eric et al.</t>
  </si>
  <si>
    <t>US-20210352940-A1</t>
  </si>
  <si>
    <t>US-11172690-B2</t>
  </si>
  <si>
    <t>Enclosing materials in natural transport systems</t>
  </si>
  <si>
    <t>Edwards; David A. et al.</t>
  </si>
  <si>
    <t>US-11174491-B2</t>
  </si>
  <si>
    <t>Modulating light response pathways in plants, increasing light-related tolerances in plants, and increasing biomass in plants</t>
  </si>
  <si>
    <t>US-20210348184-A1</t>
  </si>
  <si>
    <t>NUCLEOTIDE SEQUENCES AND CORRESPONDING POLYPEPTIDES CONFERRING MODULATED GROWTH RATE AND BIOMASS IN PLANTS GROWN IN SALINE AND OXIDATIVE CONDITIONS</t>
  </si>
  <si>
    <t>US-20210345618-A1</t>
  </si>
  <si>
    <t>METHODS AND COMPOSITIONS FOR IMPROVING PHOSPHATE SOLUBILIZATION</t>
  </si>
  <si>
    <t>Bloch; Sarah et al.</t>
  </si>
  <si>
    <t>US-11162108-B2</t>
  </si>
  <si>
    <t>Transgenic plants having increased biomass</t>
  </si>
  <si>
    <t>US-11160937-B2</t>
  </si>
  <si>
    <t>Drug dose cartridge for an inhaler device</t>
  </si>
  <si>
    <t>US-20210330638-A1</t>
  </si>
  <si>
    <t>NANO-PENETRATIVE CANNABINOID OIL BLENDS AND COMPOSITIONS AND METHODS OF FORMULATION THEREOF</t>
  </si>
  <si>
    <t>US-11154079-B2</t>
  </si>
  <si>
    <t>US-20210321646-A1</t>
  </si>
  <si>
    <t>SWEETENING COMPOSITIONS</t>
  </si>
  <si>
    <t>Nachbagauer; Josef et al.</t>
  </si>
  <si>
    <t>US-20210321647-A1</t>
  </si>
  <si>
    <t>US-11147295-B2</t>
  </si>
  <si>
    <t>US-20210317469-A1</t>
  </si>
  <si>
    <t>ZHOU; FASONG et al.</t>
  </si>
  <si>
    <t>US-20210317497-A1</t>
  </si>
  <si>
    <t>MONBRETIN A (MBA) SYNTHESIS USING A HETEROLOGOUS NUCLEIC ACID(S) ENCODING A MBA PATHWAY ENZYME</t>
  </si>
  <si>
    <t>BOHLMANN; Carl Joerg et al.</t>
  </si>
  <si>
    <t>US-20210315212-A1</t>
  </si>
  <si>
    <t>BIOFILM COMPOSITIONS WITH IMPROVED STABILITY FOR NITROGEN FIXING MICROBIAL PRODUCTS</t>
  </si>
  <si>
    <t>US-20210315811-A1</t>
  </si>
  <si>
    <t>FORMULATIONS AND COMPOSITIONS FOR ORTHO- AND/OR RETRO-NASAL DELIVERY AND ASSOCIATED SYSTEMS, METHODS AND ARTICLES</t>
  </si>
  <si>
    <t>US-11142772-B2</t>
  </si>
  <si>
    <t>US-11141450-B2</t>
  </si>
  <si>
    <t>Compositions for reducing appetite and craving, increasing satiety, enhancing mood, and reducing stress</t>
  </si>
  <si>
    <t>Jiménez del Río; Miguel et al.</t>
  </si>
  <si>
    <t>US-20210298311-A1</t>
  </si>
  <si>
    <t>FEED MITIGANT COMPOSITIONS FOR INACTIVATING SWINE VIRUSES AND RELATED METHODS</t>
  </si>
  <si>
    <t>LAMB; Richard Dale et al.</t>
  </si>
  <si>
    <t>US-20210292781-A1</t>
  </si>
  <si>
    <t>NUCLEOTIDE SEQUENCES AND CORRESPONDING POLYPEPTIDES CONFERRING IMPROVED NITROGEN USE EFFICIENCY CHARACTERISTICS IN PLANTS</t>
  </si>
  <si>
    <t>US-11127048-B2</t>
  </si>
  <si>
    <t>Computerized method and system for providing customized entertainment content</t>
  </si>
  <si>
    <t>US-11124405-B2</t>
  </si>
  <si>
    <t>System, method, and apparatus for purchasing, dispensing, or sampling of products</t>
  </si>
  <si>
    <t>US-11119086-B2</t>
  </si>
  <si>
    <t>Plant-endophyte combinations and uses therefor</t>
  </si>
  <si>
    <t>US-20210275465-A1</t>
  </si>
  <si>
    <t>CANNABIS OIL COMPOSITIONS AND METHODS FOR PREPARATION THEREOF</t>
  </si>
  <si>
    <t>US-20210274811-A1</t>
  </si>
  <si>
    <t>Natural Water Essence and Methods of Making the Same</t>
  </si>
  <si>
    <t>Gandhi; Kalpesh et al.</t>
  </si>
  <si>
    <t>US-20210277409-A1</t>
  </si>
  <si>
    <t>METHODS FOR SELECTING TRANSFORMED PLANTS</t>
  </si>
  <si>
    <t>US-20210269819-A1</t>
  </si>
  <si>
    <t>US-20210269820-A1</t>
  </si>
  <si>
    <t>US-20210269812-A1</t>
  </si>
  <si>
    <t>METHODS OF INCREASING CROP YIELD UNDER ABIOTIC STRESS</t>
  </si>
  <si>
    <t>PENNELL; ROGER I. et al.</t>
  </si>
  <si>
    <t>US-20210267867-A1</t>
  </si>
  <si>
    <t>HAIR CLEANSING COMPOSITION</t>
  </si>
  <si>
    <t>PARK; Angela et al.</t>
  </si>
  <si>
    <t>US-11102996-B2</t>
  </si>
  <si>
    <t>US-20210260527-A1</t>
  </si>
  <si>
    <t>DEVICES, FACILITIES, METHODS AND COMPOSITIONS FOR CARBON DIOXIDE CAPTURE, SEQUESTRATION AND UTILIZATION</t>
  </si>
  <si>
    <t>McDaniel; Claude Steven</t>
  </si>
  <si>
    <t>US-20210251269-A1</t>
  </si>
  <si>
    <t>Beverages Comprising Highly Soluble Steviol Glycoside Blend and Glucosylated Steviol Glycosides</t>
  </si>
  <si>
    <t>US-20210245911-A1</t>
  </si>
  <si>
    <t>Vessel</t>
  </si>
  <si>
    <t>Sager; Robert David</t>
  </si>
  <si>
    <t>US-11083211-B2</t>
  </si>
  <si>
    <t>Cannabis based moist snuff</t>
  </si>
  <si>
    <t>US-20210241607-A1</t>
  </si>
  <si>
    <t>METHODS AND SYSTEMS FOR CONTENT PROCESSING</t>
  </si>
  <si>
    <t>Rhoads; Geoffrey B. et al.</t>
  </si>
  <si>
    <t>US-11076619-B2</t>
  </si>
  <si>
    <t>Sweetening compositions</t>
  </si>
  <si>
    <t>US-11076539-B2</t>
  </si>
  <si>
    <t>Bioceramic and carbon-based hydroponic systems, methods and devices</t>
  </si>
  <si>
    <t>Letton; Alan et al.</t>
  </si>
  <si>
    <t>US-20210230625-A1</t>
  </si>
  <si>
    <t>POLYNUCLEOTIDE SEQUENCES AND PROTEINS ENCODED THEREBY USEFUL FOR MODIFYING PLANT CHARACTERISTICS</t>
  </si>
  <si>
    <t>Brover; Vyacheslav et al.</t>
  </si>
  <si>
    <t>US-20210227863-A1</t>
  </si>
  <si>
    <t>HIGH INTENSITY SWEETENERS</t>
  </si>
  <si>
    <t>US-20210227856-A1</t>
  </si>
  <si>
    <t>COMPOSITION, ITS USE FOR THE PREPARATION OF SWEETENING SYRUPS AND BEVERAGES, AND PREPARATION OF BEVERAGES</t>
  </si>
  <si>
    <t>US-11071712-B2</t>
  </si>
  <si>
    <t>Method and system for drug delivery</t>
  </si>
  <si>
    <t>US-11071767-B2</t>
  </si>
  <si>
    <t>Dietary compositions for reducing blood glucose levels and for weight management</t>
  </si>
  <si>
    <t>Orlowski; Marek et al.</t>
  </si>
  <si>
    <t>US-11071707-B2</t>
  </si>
  <si>
    <t>Compositions for protecting skin comprising DNA repair enzymes and phycobiliprotein</t>
  </si>
  <si>
    <t>Ruiz Canovas; Eugenia et al.</t>
  </si>
  <si>
    <t>US-20210214740-A1</t>
  </si>
  <si>
    <t>US-20210214735-A9</t>
  </si>
  <si>
    <t>KWOK; SHING et al.</t>
  </si>
  <si>
    <t>US-20210212983-A1</t>
  </si>
  <si>
    <t>ORAL CANNABINOID DELIVERY FORMULATIONS WITH MOUTHFEEL EXPERIENCE ENHANCERS</t>
  </si>
  <si>
    <t>US-20210213083-A1</t>
  </si>
  <si>
    <t>WATER SOLUBLE CANNABINOID POWDERS</t>
  </si>
  <si>
    <t>Leuer; Emily et al.</t>
  </si>
  <si>
    <t>US-20210212950-A1</t>
  </si>
  <si>
    <t>ORALLY DELIVERABLE FORMULATION TO PREVENT ALL CAUSE MORTALITY AND CARDIOVASCULAR EVENTS</t>
  </si>
  <si>
    <t>Greenbaum; Eric</t>
  </si>
  <si>
    <t>US-20210212929-A1</t>
  </si>
  <si>
    <t>ORAL FORMULATIONS FOR MITIGATING ACUTE CANNABIS INTOXICATION</t>
  </si>
  <si>
    <t>US-20210207156-A1</t>
  </si>
  <si>
    <t>US-20210207157-A1</t>
  </si>
  <si>
    <t>US-20210205344-A1</t>
  </si>
  <si>
    <t>COMPOSITION CONTAINING FLAVONOID-CYCLODEXTRIN CLATHRATE COMPOUND</t>
  </si>
  <si>
    <t>MORIWAKI; Masamitsu et al.</t>
  </si>
  <si>
    <t>US-20210204560-A1</t>
  </si>
  <si>
    <t>Atomized Powder of Coca Leaf without Alkaloid for the Food Industry</t>
  </si>
  <si>
    <t>BEN-MOSHE; YANIV et al.</t>
  </si>
  <si>
    <t>US-20210205241-A1</t>
  </si>
  <si>
    <t>BETA-HYDROXYBUTYRIC ACID COMPOSITIONSAND METHODS FOR ORAL DELIVERY OF KETONE BODIES</t>
  </si>
  <si>
    <t>US-20210196674-A1</t>
  </si>
  <si>
    <t>Therapeutics for Malaria</t>
  </si>
  <si>
    <t>Thornthwaite; Jerry T.</t>
  </si>
  <si>
    <t>US-11040032-B2</t>
  </si>
  <si>
    <t>Pharmaceutical compositions and methods of using the same</t>
  </si>
  <si>
    <t>Moshal; Jeffrey M. et al.</t>
  </si>
  <si>
    <t>US-20210177786-A1</t>
  </si>
  <si>
    <t>RACEMIC AND NEAR RACEMIC BETA-HYDROXYBUTYRATE MIXED SALT-ACID COMPOSITIONS</t>
  </si>
  <si>
    <t>US-11034972-B2</t>
  </si>
  <si>
    <t>US-11028405-B2</t>
  </si>
  <si>
    <t>US-20210163374-A1</t>
  </si>
  <si>
    <t>METHODS AND COMPOSITIONS FOR IMPROVING ENGINEERED MICROBES</t>
  </si>
  <si>
    <t>US-20210161975-A1</t>
  </si>
  <si>
    <t>INACTIVATED BACILLUS COAGULANTS AND USES THEREOF FOR REDUCING STRESS</t>
  </si>
  <si>
    <t>Farmer; Sean et al.</t>
  </si>
  <si>
    <t>US-20210154242-A1</t>
  </si>
  <si>
    <t>INACTIVATED BACILLUS COAGULANS AND USES THEREOF FOR INCREASING PHYSICAL PERFORMANCE</t>
  </si>
  <si>
    <t>US-20210147463-A1</t>
  </si>
  <si>
    <t>Methods for Purifying Steviol Glycosides and Uses of the Same</t>
  </si>
  <si>
    <t>US-11008584-B2</t>
  </si>
  <si>
    <t>US-11007270-B2</t>
  </si>
  <si>
    <t>Polymer-semaxanib moiety conjugates</t>
  </si>
  <si>
    <t>Riggs-Sauthier; Jennifer et al.</t>
  </si>
  <si>
    <t>US-20210137124-A1</t>
  </si>
  <si>
    <t>FUSION PROTEINS AND METHODS FOR STIMULATING PLANT GROWTH, PROTECTING PLANTS, AND IMMOBILIZING BACILLUS SPORES ON PLANTS</t>
  </si>
  <si>
    <t>Thompson; Brian et al.</t>
  </si>
  <si>
    <t>US-20210137125-A1</t>
  </si>
  <si>
    <t>ASHBY; MATTHEW N. et al.</t>
  </si>
  <si>
    <t>US-11001854-B2</t>
  </si>
  <si>
    <t>US-11001852-B1</t>
  </si>
  <si>
    <t>Polynucleotide sequences and proteins encoded thereby useful for modifying plant characteristics</t>
  </si>
  <si>
    <t>US-11001849-B2</t>
  </si>
  <si>
    <t>Methods of increasing crop yield under abiotic stress</t>
  </si>
  <si>
    <t>Pennell; Roger I. et al.</t>
  </si>
  <si>
    <t>US-20210130841-A1</t>
  </si>
  <si>
    <t>US-20210127726-A1</t>
  </si>
  <si>
    <t>METHODS FOR IMPROVING THE SOLUBILITY OF STEVIOL GLYCOSIDE MIXTURES, AND USES</t>
  </si>
  <si>
    <t>US-10987347-B1</t>
  </si>
  <si>
    <t>US-20210115081-A1</t>
  </si>
  <si>
    <t>PROCESS FOR PREPARING CONCENTRATED SOLUTIONS OF STEVIOL GLYCOSIDES, AND USES</t>
  </si>
  <si>
    <t>Kriegel; Robert M. et al.</t>
  </si>
  <si>
    <t>US-10977968-B2</t>
  </si>
  <si>
    <t>Apparatus and methods for displaying and storing a banner or advertisement on a horizontal wind turbine</t>
  </si>
  <si>
    <t>Cleeves; Patrick V.</t>
  </si>
  <si>
    <t>US-10973811-B1</t>
  </si>
  <si>
    <t>US-10973792-B2</t>
  </si>
  <si>
    <t>Racemic beta-hydroxybutyrate mixed salt-acid compositions and methods of use</t>
  </si>
  <si>
    <t>US-10973786-B2</t>
  </si>
  <si>
    <t>R-beta-hydroxybutyrate, S-beta-hydroxybutyrate, and RS-beta-hydroxybutyrate mixed salt compositions</t>
  </si>
  <si>
    <t>US-20210095304-A1</t>
  </si>
  <si>
    <t>US-20210093724-A1</t>
  </si>
  <si>
    <t>TOPICAL ANTI-ACNE COMPOSITION</t>
  </si>
  <si>
    <t>LaRosa; Tony et al.</t>
  </si>
  <si>
    <t>US-20210087576-A1</t>
  </si>
  <si>
    <t>NUCLEOTIDE SEQUENCES AND CORRESPONDING POLYPEPTIDES CONFERRING MODIFIED PHENOTYPE CHARACTERISTICS IN PLANTS</t>
  </si>
  <si>
    <t>NADZAN; Gregory et al.</t>
  </si>
  <si>
    <t>US-20210079420-A1</t>
  </si>
  <si>
    <t>US-20210079413-A1</t>
  </si>
  <si>
    <t>METHODS AND MATERIALS FOR HIGH THROUGHPUT TESTING OF MUTAGENIZED ALLELE COMBINATIONS</t>
  </si>
  <si>
    <t>US-20210079416-A1</t>
  </si>
  <si>
    <t>US-20210081083-A1</t>
  </si>
  <si>
    <t>US-10947553-B2</t>
  </si>
  <si>
    <t>US-20210069173-A1</t>
  </si>
  <si>
    <t>PREPARATION OF (-)-COCAINE HYDROCHLORIDE</t>
  </si>
  <si>
    <t>Yao; Qingwei et al.</t>
  </si>
  <si>
    <t>US-10940173-B2</t>
  </si>
  <si>
    <t>Cannabis oil extracts and compositions</t>
  </si>
  <si>
    <t>US-20210059307-A1</t>
  </si>
  <si>
    <t>EVAPORATION DEVICES CONTAINING PLANT MATERIAL</t>
  </si>
  <si>
    <t>Engqvist; Hakan</t>
  </si>
  <si>
    <t>US-20210062203-A1</t>
  </si>
  <si>
    <t>METHODS FOR PLANT TRANSFORMATION</t>
  </si>
  <si>
    <t>ANAND; Ajith et al.</t>
  </si>
  <si>
    <t>US-10933060-B1</t>
  </si>
  <si>
    <t>US-20210051987-A1</t>
  </si>
  <si>
    <r>
      <t>Results for query </t>
    </r>
    <r>
      <rPr>
        <b/>
        <sz val="18"/>
        <color rgb="FF1B1B1B"/>
        <rFont val="Helvetica"/>
        <family val="2"/>
      </rPr>
      <t>"coca AND alkaloid"</t>
    </r>
  </si>
  <si>
    <t>Showing 1 to 50 of 390 records</t>
  </si>
  <si>
    <t>US-11583534-B2</t>
  </si>
  <si>
    <t>Enhanced caffeinated beverage composition</t>
  </si>
  <si>
    <t>Lopez; Hector L et al.</t>
  </si>
  <si>
    <t>US-20230037437-A1</t>
  </si>
  <si>
    <t>FORMULATIONS FOR USE IN THE TREATMENT OF DIFFERENT TYPES OF ADDICTIONS AND DEPENDENCE ON ADDICTIVE SUBSTANCES</t>
  </si>
  <si>
    <t>SELLES LEON; María Elena</t>
  </si>
  <si>
    <t>2018-2020</t>
  </si>
  <si>
    <t>Industria farmaceútica</t>
  </si>
  <si>
    <t>US-20220401437-A1</t>
  </si>
  <si>
    <t>LOBINALINE N-OXIDES AS POSITIVE ALLOSTERIC MODULATORS OF THE DOPAMINE TRANSPORTER WITH POTENTIAL VALUE IN THE TREATMENT OF SUBSTANCE ABUSE DISORDERS</t>
  </si>
  <si>
    <t>Littleton; John M. et al.</t>
  </si>
  <si>
    <t>2016-2018</t>
  </si>
  <si>
    <t>US-20220387306-A1</t>
  </si>
  <si>
    <t>COMPOSITIONS AND METHODS FOR THE TREATMENT OF OPIOID OVERDOSE</t>
  </si>
  <si>
    <t>CRYSTAL; Roger et al.</t>
  </si>
  <si>
    <t>2020-2022</t>
  </si>
  <si>
    <t>US-11458091-B2</t>
  </si>
  <si>
    <t>Compositions and methods for the treatment of opioid overdose</t>
  </si>
  <si>
    <t>Crystal; Roger et al.</t>
  </si>
  <si>
    <t>US-20220208539-A1</t>
  </si>
  <si>
    <t>METHOD AND APPARATUS FOR MASS SPECTROMETRY</t>
  </si>
  <si>
    <t>BADU-TAWIAH; Abraham et al.</t>
  </si>
  <si>
    <t>US-11364299-B2</t>
  </si>
  <si>
    <t>Non-addictive analgesic sustained-release drug delivery system and preparation method thereof</t>
  </si>
  <si>
    <t>Chen; Tao et al.</t>
  </si>
  <si>
    <t>US-11332366-B2</t>
  </si>
  <si>
    <t>Controlling reactability of water-reactive aluminum</t>
  </si>
  <si>
    <t>Slocum; Alexander H. et al.</t>
  </si>
  <si>
    <t>US-20220028674-A1</t>
  </si>
  <si>
    <t>ION GENERATION USING MODIFIED WETTED POROUS MATERIALS</t>
  </si>
  <si>
    <t>Cooks; Robert Graham et al.</t>
  </si>
  <si>
    <t>US-20210401827-A1</t>
  </si>
  <si>
    <t>METHODS, PARENTERAL PHARMACEUTICAL FORMULATIONS, AND DEVICES FOR THE PREVENTION OF OPIOID OVERDOSE</t>
  </si>
  <si>
    <t>US-20210393785-A1</t>
  </si>
  <si>
    <t>Nucleic acid nanocarrier drug and preparation method thereof</t>
  </si>
  <si>
    <t>WANG; Liyuan et al.</t>
  </si>
  <si>
    <t>US-20210346385-A1</t>
  </si>
  <si>
    <t>TASTE-MASKED DOSAGE FORMS</t>
  </si>
  <si>
    <t>Bains; Kenwaljit Singh</t>
  </si>
  <si>
    <t>US-11119081-B2</t>
  </si>
  <si>
    <t>Ion generation using modified wetted porous materials</t>
  </si>
  <si>
    <t>US-20210275444-A1</t>
  </si>
  <si>
    <t>US-20210220346-A1</t>
  </si>
  <si>
    <t>FORMULATIONS AND METHODS FOR THE PREVENTION OF OPIOID OVERDOSE</t>
  </si>
  <si>
    <t>US-20210137928-A1</t>
  </si>
  <si>
    <t>ENHANCED CAFFEINATED BEVERAGE COMPOSITION</t>
  </si>
  <si>
    <t>US-20210077382-A1</t>
  </si>
  <si>
    <t>COMPOSITIONS, DEVICES, AND METHODS FOR THE TREATMENT OF OPIOID-RECEPTOR-MEDIATED CONDITIONS</t>
  </si>
  <si>
    <t>US-20210046014-A1</t>
  </si>
  <si>
    <t>PHARMACEUTICAL ABUSE DETERRENT COMPOSITION CONSTRUCTED IN MORE THAN ONE STRENGTHS</t>
  </si>
  <si>
    <t>PATEL; Jayendrakumar Dasharathlal</t>
  </si>
  <si>
    <t>US-20210023316-A1</t>
  </si>
  <si>
    <t>METHOD AND INHALER FOR PROVIDING TWO OR MORE SUBSTANCES BY INHALATION</t>
  </si>
  <si>
    <t>SCHORR; Aaron et al.</t>
  </si>
  <si>
    <t>US-10874708-B2</t>
  </si>
  <si>
    <t>Jiménez del Rio; Miguel et al.</t>
  </si>
  <si>
    <t>US-20200383336-A1</t>
  </si>
  <si>
    <t>PLANT GROWTH-PROMOTING MICROBES AND USES THEREFOR</t>
  </si>
  <si>
    <t>Bullis; David T. et al.</t>
  </si>
  <si>
    <t>US-20200383349-A1</t>
  </si>
  <si>
    <t>HIGHLY CAFFEINATED COCOA-BASED COMPOSITION AND METHODS OF MAKING AND USING THEREOF</t>
  </si>
  <si>
    <t>Wan; Feng et al.</t>
  </si>
  <si>
    <t>US-20200368169-A1</t>
  </si>
  <si>
    <t>ABUSE-DETERRENT COMPOSITIONS</t>
  </si>
  <si>
    <t>Gosangari; Saujanya et al.</t>
  </si>
  <si>
    <t>US-10842784-B2</t>
  </si>
  <si>
    <t>Treatment of energy utilization disease</t>
  </si>
  <si>
    <t>Nash; Robert James et al.</t>
  </si>
  <si>
    <t>US-20200340004-A1</t>
  </si>
  <si>
    <t>REGULATING ALKALOIDS</t>
  </si>
  <si>
    <t>HASHIMOTO; Takashi et al.</t>
  </si>
  <si>
    <t>US-20200340962-A1</t>
  </si>
  <si>
    <t>US-10791689-B2</t>
  </si>
  <si>
    <r>
      <t>Hybrid plant products from </t>
    </r>
    <r>
      <rPr>
        <i/>
        <sz val="12"/>
        <color rgb="FF1B1B1B"/>
        <rFont val="Helvetica"/>
        <family val="2"/>
      </rPr>
      <t>Theobroma </t>
    </r>
    <r>
      <rPr>
        <sz val="12"/>
        <color rgb="FF1B1B1B"/>
        <rFont val="Helvetica"/>
        <family val="2"/>
      </rPr>
      <t>species and methods of making the same</t>
    </r>
  </si>
  <si>
    <t>Marelli; Jean-Philippe et al.</t>
  </si>
  <si>
    <t>US-20200305471-A1</t>
  </si>
  <si>
    <t>US-10772334-B2</t>
  </si>
  <si>
    <t>Plant growth-promoting microbes and uses therefor</t>
  </si>
  <si>
    <t>US-10772841-B2</t>
  </si>
  <si>
    <t>Opioid abuse-deterrent controlled release formulations</t>
  </si>
  <si>
    <t>US-10772842-B2</t>
  </si>
  <si>
    <t>Abuse-deterrent opioids</t>
  </si>
  <si>
    <t>US-20200277616-A1</t>
  </si>
  <si>
    <t>US-10731172-B2</t>
  </si>
  <si>
    <t>US-10732159-B2</t>
  </si>
  <si>
    <t>US-20200222644-A1</t>
  </si>
  <si>
    <t>METHODS AND DELIVERY DEVICES USING HERBAL EXTRACTS</t>
  </si>
  <si>
    <t>US-20200196649-A1</t>
  </si>
  <si>
    <t>IMPROVING THE TASTE OF CONSUMABLES</t>
  </si>
  <si>
    <t>MITCHELL; Shane et al.</t>
  </si>
  <si>
    <t>US-10689658-B2</t>
  </si>
  <si>
    <t>Nucleic acid encoding N-methylputrescine oxidase and uses thereof</t>
  </si>
  <si>
    <t>US-10668039-B2</t>
  </si>
  <si>
    <t>Methods for treatment of adenoid cystic carcinoma</t>
  </si>
  <si>
    <t>Zon; Leonard I. et al.</t>
  </si>
  <si>
    <t>US-10661036-B2</t>
  </si>
  <si>
    <t>US-20200060967-A1</t>
  </si>
  <si>
    <t>US-20200060312-A1</t>
  </si>
  <si>
    <t>NATURAL BEVERAGE COMPOSITION CONTAINING ARQIAT EXTRACT FREE FROM CAFFEINE AND PHOSPHORIC ACID</t>
  </si>
  <si>
    <t>QARSHI; Iqbal Ahmed et al.</t>
  </si>
  <si>
    <t>US-20200024535-A1</t>
  </si>
  <si>
    <t>SYSTEMS AND METHODS FOR COLLECTING, TRANSPORTING AND REPURPOSING OR DESTROYING UNUSED PHARMACEUTICALS</t>
  </si>
  <si>
    <t>Tusa; David P. et al.</t>
  </si>
  <si>
    <t>US-20190351000-A1</t>
  </si>
  <si>
    <t>COMPOSITIONS FOR REDUCING APPETITE AND CRAVING, INCREASING SATIETY, ENHANCING MOOD, AND REDUCING STRESS</t>
  </si>
  <si>
    <t>JIMÉNEZ del RÍO; Miguel et al.</t>
  </si>
  <si>
    <t>US-10478429-B2</t>
  </si>
  <si>
    <t>Abuse deterrent dosage forms</t>
  </si>
  <si>
    <t>Hughey; Justin et al.</t>
  </si>
  <si>
    <t>US-20190300896-A1</t>
  </si>
  <si>
    <t>US-10413512-B2</t>
  </si>
  <si>
    <t>Nicotine-containing granulate</t>
  </si>
  <si>
    <t>Roehrich; Tillmann</t>
  </si>
  <si>
    <t>US-20190262263-A1</t>
  </si>
  <si>
    <t>COMPOSITIONS, DEVICES AND METHODS FOR THE TREATMENT OF OPIOID-RECEPTOR-MEDIATED CONDITIONS</t>
  </si>
  <si>
    <t>US-10392371-B2</t>
  </si>
  <si>
    <t>Compounds useful as modulators of TRPM8</t>
  </si>
  <si>
    <t>Patron; Andrew P. et al.</t>
  </si>
  <si>
    <t>US-20190224184-A1</t>
  </si>
  <si>
    <t>US-20190224185-A1</t>
  </si>
  <si>
    <t>US-10335405-B1</t>
  </si>
  <si>
    <t>Non-burst releasing pharmaceutical composition</t>
  </si>
  <si>
    <t>Hughey; Justin R. et al.</t>
  </si>
  <si>
    <t>US-20190192468-A1</t>
  </si>
  <si>
    <t>METHODS FOR TREATMENT OF ADENOID CYSTIC CARCINOMA</t>
  </si>
  <si>
    <t>ZON; Leonard I. et al.</t>
  </si>
  <si>
    <t>US-20190177308-A9</t>
  </si>
  <si>
    <t>COMPOUNDS USEFUL AS MODULATORS OF TRPM8</t>
  </si>
  <si>
    <t>US-10287596-B2</t>
  </si>
  <si>
    <t>US-10278416-B2</t>
  </si>
  <si>
    <t>Freeze dried oral smokeless tobacco snuff or non-tobacco snuff product and method of manufacturing thereof</t>
  </si>
  <si>
    <t>Kindvall; Mårten et al.</t>
  </si>
  <si>
    <t>US-10226432-B2</t>
  </si>
  <si>
    <t>Enteric soft capsule compositions</t>
  </si>
  <si>
    <t>Teles; Helena Maria de Albuquerque Ferreira et al.</t>
  </si>
  <si>
    <t>US-20190072493-A1</t>
  </si>
  <si>
    <t>DEVICE AND METHOD FOR ON-CHIP CHEMICAL SEPARATION AND DETECTION</t>
  </si>
  <si>
    <t>Wang; Alan X. et al.</t>
  </si>
  <si>
    <t>US-20190032069-A1</t>
  </si>
  <si>
    <t>PAGE; JONATHAN E. et al.</t>
  </si>
  <si>
    <t>US-10182992-B2</t>
  </si>
  <si>
    <t>Abuse-deterrent controlled release formulations</t>
  </si>
  <si>
    <t>Vamvakas; George et al.</t>
  </si>
  <si>
    <t>US-20190015382-A1</t>
  </si>
  <si>
    <t>LOW DOSE THERAPEUTIC TREATMENT</t>
  </si>
  <si>
    <t>US-20190008158-A1</t>
  </si>
  <si>
    <t>ENDOPHYTE COMPOSITIONS AND METHODS FOR IMPROVEMENT OF PLANT TRAITS IN PLANTS OF AGRONOMIC IMPORTANCE</t>
  </si>
  <si>
    <t>VON MALTZAHN; Geoffrey</t>
  </si>
  <si>
    <t>US-20190001087-A1</t>
  </si>
  <si>
    <t>PERSONAL VAPORIZING DEVICE</t>
  </si>
  <si>
    <t>US-20180372699-A1</t>
  </si>
  <si>
    <t>US-10150971-B2</t>
  </si>
  <si>
    <t>US-20180318529-A1</t>
  </si>
  <si>
    <t>US-10118006-B2</t>
  </si>
  <si>
    <t>US-20180303143-A1</t>
  </si>
  <si>
    <t>TASTE QUALITY IMPROVING AGENT</t>
  </si>
  <si>
    <t>Taguchi; Jo</t>
  </si>
  <si>
    <t>US-10105321-B2</t>
  </si>
  <si>
    <t>Pharmaceutical compositions resistant to abuse</t>
  </si>
  <si>
    <t>Tygesen; Peter Holm et al.</t>
  </si>
  <si>
    <t>US-10088461-B2</t>
  </si>
  <si>
    <t>US-20180273967-A1</t>
  </si>
  <si>
    <t>US-20180273517-A1</t>
  </si>
  <si>
    <t>US-10041084-B2</t>
  </si>
  <si>
    <t>US-10028990-B2</t>
  </si>
  <si>
    <t>Functional foods and beverages with synergistic properties to promote homeostasis</t>
  </si>
  <si>
    <t>Chabot; Sophie</t>
  </si>
  <si>
    <t>US-20180193400-A1</t>
  </si>
  <si>
    <t>del RIO; Miguel Jimenez et al.</t>
  </si>
  <si>
    <t>US-9994860-B2</t>
  </si>
  <si>
    <t>US-9943513-B1</t>
  </si>
  <si>
    <t>Opioid abuse deterrent dosage forms</t>
  </si>
  <si>
    <t>US-20180071278-A1</t>
  </si>
  <si>
    <t>ANTI-OVERINGESTION DOSAGE FORMS</t>
  </si>
  <si>
    <t>Yang; Chue Hue et al.</t>
  </si>
  <si>
    <t>US-20180064116-A1</t>
  </si>
  <si>
    <t>US-20180064817-A1</t>
  </si>
  <si>
    <t>Tamper Resistant Pharmaceutical Composition</t>
  </si>
  <si>
    <t>Patel; Jayendrakumar Dasharathlal et al.</t>
  </si>
  <si>
    <t>US-20180055897-A1</t>
  </si>
  <si>
    <t>FUNCTIONAL FOODS AND BEVERAGES WITH SYNERGISTIC PROPERTIES TO PROMOTE HOMEOSTASIS</t>
  </si>
  <si>
    <t>US-20180055837-A1</t>
  </si>
  <si>
    <t>ABUSE DETERRENT DOSAGE FORMS</t>
  </si>
  <si>
    <t>US-20180017535-A1</t>
  </si>
  <si>
    <t>US-20180015046-A1</t>
  </si>
  <si>
    <t>ENTERIC SOFT CAPSULE COMPOSITIONS</t>
  </si>
  <si>
    <t>US-9861629-B1</t>
  </si>
  <si>
    <t>US-20170369540-A1</t>
  </si>
  <si>
    <t>NUCLEOTIDE SEQUENCES AND CORRESPONDING POLYPEPTIDES CONFERRING MODULATED PLANT CHARACTERISTICS</t>
  </si>
  <si>
    <t>Troukhan; Maxim et al.</t>
  </si>
  <si>
    <t>US-20170367367-A1</t>
  </si>
  <si>
    <t>HYBRID PLANT PRODUCTS FROM THEOBROMA SPECIES AND METHODS OF MAKING THE SAME</t>
  </si>
  <si>
    <t>US-9849125-B1</t>
  </si>
  <si>
    <t>Anti-overingestion dosage forms</t>
  </si>
  <si>
    <t>US-20170362616-A1</t>
  </si>
  <si>
    <t>BIOSYNTHETIC PRODUCTION OF CAFFEINE</t>
  </si>
  <si>
    <t>Vroom; Jonathan et al.</t>
  </si>
  <si>
    <t>US-9839241-B2</t>
  </si>
  <si>
    <t>US-20170333354-A9</t>
  </si>
  <si>
    <t>ABUSE DETERRENT PHARMACEUTICAL COMPOSITIONS FOR CONTROLLED RELEASE</t>
  </si>
  <si>
    <t>US-20170325494-A1</t>
  </si>
  <si>
    <t>LIQUID COMPOSITION CONTAINING NICOTINE FROM NON-TOBACCO SOURCE FOR USE WITH ELECTRONIC VAPORIZING DEVICES</t>
  </si>
  <si>
    <t>Cameron; John David et al.</t>
  </si>
  <si>
    <t>US-20170312226-A1</t>
  </si>
  <si>
    <t>PHARMACEUTICAL DOSAGE FORMS</t>
  </si>
  <si>
    <t>Gumudavelli; Sridhar et al.</t>
  </si>
  <si>
    <t>US-20170304150-A1</t>
  </si>
  <si>
    <t>STABLE PACKAGING SYSTEM FOR MOISTURE AND OXYGEN SENSITIVE PHARMACEUTICAL DOSAGE FORMS</t>
  </si>
  <si>
    <t>US-9797872-B2</t>
  </si>
  <si>
    <t>US-9777039-B2</t>
  </si>
  <si>
    <t>Somatostatin analogs and dimers thereof</t>
  </si>
  <si>
    <t>Dong; Zheng Xin et al.</t>
  </si>
  <si>
    <t>US-9775814-B2</t>
  </si>
  <si>
    <t>US-9770476-B2</t>
  </si>
  <si>
    <t>US-20170231248-A1</t>
  </si>
  <si>
    <t>Aharonian; Gregory</t>
  </si>
  <si>
    <t>US-9731027-B2</t>
  </si>
  <si>
    <t>Somatostatin-dopamine chimeric analogs</t>
  </si>
  <si>
    <t>US-9732071-B2</t>
  </si>
  <si>
    <t>US-9701726-B2</t>
  </si>
  <si>
    <t>Nucleotide sequences and corresponding polypeptides conferring modulated plant characteristics</t>
  </si>
  <si>
    <t>US-20170181974-A1</t>
  </si>
  <si>
    <t>US-9687000-B2</t>
  </si>
  <si>
    <t>US-20170168032-A1</t>
  </si>
  <si>
    <t>US-20170157055-A1</t>
  </si>
  <si>
    <t>PHARMACEUTICAL ABUSE DETERRENT COMPOSITION</t>
  </si>
  <si>
    <t>US-20170157343-A1</t>
  </si>
  <si>
    <t>US-20170127727-A1</t>
  </si>
  <si>
    <t>US-20170100341-A1</t>
  </si>
  <si>
    <t>PHARMACEUTICAL COMPOSITIONS RESISTANT TO ABUSE</t>
  </si>
  <si>
    <t>US-20170096418-A1</t>
  </si>
  <si>
    <t>US-20170087199-A1</t>
  </si>
  <si>
    <t>COMPOSITIONS FOR DELIVERING A COOLING SENSATION</t>
  </si>
  <si>
    <t>US-9603942-B2</t>
  </si>
  <si>
    <t>US-9585967-B2</t>
  </si>
  <si>
    <t>Nicotine-containing product</t>
  </si>
  <si>
    <t>Franz; Alexander</t>
  </si>
  <si>
    <t>US-20170044564-A1</t>
  </si>
  <si>
    <t>US-9549899-B2</t>
  </si>
  <si>
    <t>Abuse deterrent pharmaceutical compositions for controlled release</t>
  </si>
  <si>
    <t>US-20160376263-A1</t>
  </si>
  <si>
    <t>BITTER TASTE MODIFIERS INCLUDING SUBSTITUTED 1-BENZYL-3-(1-(ISOXAZOL-4-YLMETHYL)-1H-PYRAZOL-4-YL)IMIDAZOLIDINE-2,4-DIONES AND COMPOSITIONS THEREOF</t>
  </si>
  <si>
    <t>PATRON; Andrew et al.</t>
  </si>
  <si>
    <t>US-9498446-B2</t>
  </si>
  <si>
    <t>US-9500630-B2</t>
  </si>
  <si>
    <t>US-20160319295-A1</t>
  </si>
  <si>
    <t>BROVER; Vyacheslav et al.</t>
  </si>
  <si>
    <t>US-20160310684-A1</t>
  </si>
  <si>
    <t>US-9470693-B2</t>
  </si>
  <si>
    <t>Method for quantifying proteins and isoforms thereof</t>
  </si>
  <si>
    <t>Shabb; John B. et al.</t>
  </si>
  <si>
    <t>US-9422532-B2</t>
  </si>
  <si>
    <t>US-9422533-B2</t>
  </si>
  <si>
    <t>US-9421266-B2</t>
  </si>
  <si>
    <t>Safety of pseudoephedrine drug products</t>
  </si>
  <si>
    <t>King; Clifford Riley et al.</t>
  </si>
  <si>
    <t>US-20160199368-A1</t>
  </si>
  <si>
    <t>ABUSE-DETERRENT OPIOIDS</t>
  </si>
  <si>
    <t>US-9358295-B2</t>
  </si>
  <si>
    <t>Immediate release composition resistant to abuse by intake of alcohol</t>
  </si>
  <si>
    <t>US-20160151341-A1</t>
  </si>
  <si>
    <t>TREATMENT OF ENERGY UTILIZATION DISEASE</t>
  </si>
  <si>
    <t>NASH; Robert James et al.</t>
  </si>
  <si>
    <t>US-20160131621-A1</t>
  </si>
  <si>
    <t>US-9309573-B2</t>
  </si>
  <si>
    <t>US-20160074332-A1</t>
  </si>
  <si>
    <t>US-9284570-B2</t>
  </si>
  <si>
    <t>Microbial production of natural sweeteners, diterpenoid steviol glycosides</t>
  </si>
  <si>
    <t>Stephanopoulos; Gregory et al.</t>
  </si>
  <si>
    <t>US-20160032298-A1</t>
  </si>
  <si>
    <t>US-20160032299-A1</t>
  </si>
  <si>
    <t>US-20160021906-A1</t>
  </si>
  <si>
    <t>US-9230792-B2</t>
  </si>
  <si>
    <t>US-20150366815-A1</t>
  </si>
  <si>
    <t>US-20150359891-A1</t>
  </si>
  <si>
    <t>NON-ADDICTIVE ANALGESIC SUSTAINED-RELEASE DRUG DELIVERY SYSTEM AND PREPARATION METHOD THEREOF</t>
  </si>
  <si>
    <t>US-9180124-B2</t>
  </si>
  <si>
    <t>Nicotine containing formulation</t>
  </si>
  <si>
    <t>Mehta; Bharat Pravinchandra et al.</t>
  </si>
  <si>
    <t>US-20150313997-A1</t>
  </si>
  <si>
    <t>IMMEDIATE RELEASE COMPOSITION RESISTANT TO ABUSE BY INTAKE OF ALCOHOL</t>
  </si>
  <si>
    <t>US-9168228-B2</t>
  </si>
  <si>
    <t>US-20150283087-A1</t>
  </si>
  <si>
    <t>ABUSE-DETERRENT CONTROLLED RELEASE FORMULATIONS</t>
  </si>
  <si>
    <t>US-20150283088-A1</t>
  </si>
  <si>
    <t>OPIOID ABUSE-DETERRENT CONTROLLED RELEASE FORMULATIONS</t>
  </si>
  <si>
    <t>US-20150250714-A1</t>
  </si>
  <si>
    <t>PHARMACEUTICAL COMPOSITIONS AND DELIVERY DEVICES COMPRISING STINGING CELLS OR CAPSULES</t>
  </si>
  <si>
    <t>Eckhouse; Shimon et al.</t>
  </si>
  <si>
    <t>US-9102948-B2</t>
  </si>
  <si>
    <t>US-20150216237-A1</t>
  </si>
  <si>
    <t>METHODS AND DEVICES FOR SMOKING URGE RELIEF</t>
  </si>
  <si>
    <t>Wensley; Martin et al.</t>
  </si>
  <si>
    <t>US-20150150812-A1</t>
  </si>
  <si>
    <t>CONTROLLED RELEASE FORMULATIONS WITH CONTINUOUS EFFICACY</t>
  </si>
  <si>
    <t>Andersen; Christine et al.</t>
  </si>
  <si>
    <t>US-20150152348-A1</t>
  </si>
  <si>
    <t>US-9044402-B2</t>
  </si>
  <si>
    <t>Abuse-deterrent pharmaceutical compositions for controlled release</t>
  </si>
  <si>
    <t>US-20150126402-A1</t>
  </si>
  <si>
    <t>Method for Quantifying Proteins and Isoforms Thereof</t>
  </si>
  <si>
    <t>US-9023394-B2</t>
  </si>
  <si>
    <t>Formulations and methods for the controlled release of active drug substances</t>
  </si>
  <si>
    <t>US-9005660-B2</t>
  </si>
  <si>
    <t>US-8962682-B2</t>
  </si>
  <si>
    <t>Jelly composition</t>
  </si>
  <si>
    <t>Ueshima; Hiroki et al.</t>
  </si>
  <si>
    <t>US-20150041638-A1</t>
  </si>
  <si>
    <t>US-8952128-B2</t>
  </si>
  <si>
    <t>US-20150017203-A1</t>
  </si>
  <si>
    <t>COMBINATION PRODUCT FOR TREATING EXCESS WEIGHT AND/OR FOR IMPROVING THE FIGURE</t>
  </si>
  <si>
    <t>Morio-Liondore; Beatrice et al.</t>
  </si>
  <si>
    <t>US-20150013693-A1</t>
  </si>
  <si>
    <t>Methods, Devices and Compositions to Enable to Flavor of Smoking Articles Including Tobacco and Marijuana</t>
  </si>
  <si>
    <t>Fuisz; Richard C. et al.</t>
  </si>
  <si>
    <t>US-8916552-B2</t>
  </si>
  <si>
    <t>Pharmaceutical combinations</t>
  </si>
  <si>
    <t>Gallagher; Neil James et al.</t>
  </si>
  <si>
    <t>US-8895918-B2</t>
  </si>
  <si>
    <t>US-20140342905-A1</t>
  </si>
  <si>
    <t>US-8883790-B2</t>
  </si>
  <si>
    <t>US-8859622-B1</t>
  </si>
  <si>
    <t>Salts of physiologically active and psychoactive alkaloids and amines simultaneously exhibiting bioavailability and abuse resistance</t>
  </si>
  <si>
    <t>Bristol; David William et al.</t>
  </si>
  <si>
    <t>US-20140220126-A1</t>
  </si>
  <si>
    <t>ABUSE-DETERRENT PHARMACEUTICAL COMPOSITIONS FOR CONTROLLED RELEASE</t>
  </si>
  <si>
    <t>US-20140190496-A1</t>
  </si>
  <si>
    <t>METHODS AND DEVICES FOR COMPOUND DELIVERY</t>
  </si>
  <si>
    <t>US-20140183351-A1</t>
  </si>
  <si>
    <t>Cooks; Robert G. et al.</t>
  </si>
  <si>
    <t>US-20140178480-A1</t>
  </si>
  <si>
    <t>SAFETY OF PSUEDOEPHEDRINE DRUG PRODUCTS</t>
  </si>
  <si>
    <t>US-20140144429-A1</t>
  </si>
  <si>
    <t>US-20140050787-A1</t>
  </si>
  <si>
    <t>US-8648090-B2</t>
  </si>
  <si>
    <t>Indole alkaloid derivatives having opioid receptor agonistic effect, and therapeutic compositions and methods relating to same</t>
  </si>
  <si>
    <t>Takayama; Hiromitsu et al.</t>
  </si>
  <si>
    <t>US-20140011841-A1</t>
  </si>
  <si>
    <t>US-20140010873-A1</t>
  </si>
  <si>
    <t>US-8603526-B2</t>
  </si>
  <si>
    <t>US-20130318661-A1</t>
  </si>
  <si>
    <t>US-20130309749-A1</t>
  </si>
  <si>
    <t>US-20130310449-A1</t>
  </si>
  <si>
    <t>US-8575151-B1</t>
  </si>
  <si>
    <t>US-20130287849-A1</t>
  </si>
  <si>
    <t>FORMULATIONS AND METHODS FOR THE CONTROLLED RELEASE OF ACTIVE DRUG SUBSTANCES</t>
  </si>
  <si>
    <t>US-20130287850-A1</t>
  </si>
  <si>
    <t>US-8563038-B2</t>
  </si>
  <si>
    <t>RELACIÓN DE DATOS DE COMPRA POR PARTE DE EMPRESAS PRIVADAS EN PERÚ</t>
  </si>
  <si>
    <t>710.63</t>
  </si>
  <si>
    <t>709.38</t>
  </si>
  <si>
    <t>686.43</t>
  </si>
  <si>
    <t>606.03</t>
  </si>
  <si>
    <t>589.32</t>
  </si>
  <si>
    <t>553.30</t>
  </si>
  <si>
    <t>524.50</t>
  </si>
  <si>
    <t>410.85</t>
  </si>
  <si>
    <t>391.75</t>
  </si>
  <si>
    <t>385.53</t>
  </si>
  <si>
    <t>362.50</t>
  </si>
  <si>
    <t>338.78</t>
  </si>
  <si>
    <t>305.40</t>
  </si>
  <si>
    <t>271.04</t>
  </si>
  <si>
    <t>262.50</t>
  </si>
  <si>
    <t>257.50</t>
  </si>
  <si>
    <t>246.30</t>
  </si>
  <si>
    <t>233.13</t>
  </si>
  <si>
    <t>223.75</t>
  </si>
  <si>
    <t>216.84</t>
  </si>
  <si>
    <t>200.00</t>
  </si>
  <si>
    <t>194.63</t>
  </si>
  <si>
    <t>187.50</t>
  </si>
  <si>
    <t>183.40</t>
  </si>
  <si>
    <t>178.48</t>
  </si>
  <si>
    <t>174.68</t>
  </si>
  <si>
    <t>169.38</t>
  </si>
  <si>
    <t>167.99</t>
  </si>
  <si>
    <t>164.33</t>
  </si>
  <si>
    <t>137.50</t>
  </si>
  <si>
    <t>131.42</t>
  </si>
  <si>
    <t>129.31</t>
  </si>
  <si>
    <t>129.22</t>
  </si>
  <si>
    <t>129.00</t>
  </si>
  <si>
    <t>125.00</t>
  </si>
  <si>
    <t>124.00</t>
  </si>
  <si>
    <t>122.15</t>
  </si>
  <si>
    <t>112.70</t>
  </si>
  <si>
    <t>100.85</t>
  </si>
  <si>
    <t>740.79</t>
  </si>
  <si>
    <t>740.46</t>
  </si>
  <si>
    <t>246.51</t>
  </si>
  <si>
    <t>TONELADAS MÉTRICAS PARA VENTA</t>
  </si>
  <si>
    <t>ALCALOÍDE DE COCAÍNA</t>
  </si>
  <si>
    <t>ENACO PERÚ</t>
  </si>
  <si>
    <t>Proyección de venta</t>
  </si>
  <si>
    <t>Cantidad. TN/M /H.C.</t>
  </si>
  <si>
    <t>(%)</t>
  </si>
  <si>
    <t>Cantidad total de hoja con producción de alcaloíde</t>
  </si>
  <si>
    <t xml:space="preserve">(%) H.C. utilizada frente a TM </t>
  </si>
  <si>
    <t>Proyección de venta (kg)</t>
  </si>
  <si>
    <t>Cantidad de hojas necesaria (por ha)</t>
  </si>
  <si>
    <t>Rendimiento de hoja colombiana según UNDOC (7,9 kg/ ha por año9</t>
  </si>
  <si>
    <t>Años</t>
  </si>
  <si>
    <t>Precio</t>
  </si>
  <si>
    <t>Moneda</t>
  </si>
  <si>
    <t>Medida</t>
  </si>
  <si>
    <t>2000-2020</t>
  </si>
  <si>
    <t>Sol</t>
  </si>
  <si>
    <t>Promedio</t>
  </si>
  <si>
    <t>Pesos</t>
  </si>
  <si>
    <t>Kg</t>
  </si>
  <si>
    <t>Potencial TM / colombia</t>
  </si>
  <si>
    <t xml:space="preserve">(%) </t>
  </si>
  <si>
    <t xml:space="preserve">Proceso </t>
  </si>
  <si>
    <t>Línea comercial</t>
  </si>
  <si>
    <t>Comprador potencial nacional</t>
  </si>
  <si>
    <t>Comprador internacional</t>
  </si>
  <si>
    <t>Descripción de línea comercial</t>
  </si>
  <si>
    <t>Descocainización (lexiviación)</t>
  </si>
  <si>
    <t>Venta de hoja de coca descocainizada</t>
  </si>
  <si>
    <t>Industria alimentaria</t>
  </si>
  <si>
    <t>Industria de cométicos</t>
  </si>
  <si>
    <t>Venta de  hoja descocainizada para compradores nacionales e internacionales. La medida de venta para la hoja corresponderá a las toneladas métricas.</t>
  </si>
  <si>
    <t xml:space="preserve">Industria de procesados </t>
  </si>
  <si>
    <t>Industria de bebidas</t>
  </si>
  <si>
    <t>Industria licorera</t>
  </si>
  <si>
    <t>Industria de materiales</t>
  </si>
  <si>
    <t>No descocainización</t>
  </si>
  <si>
    <t>Venta de hoja sin descocainizar</t>
  </si>
  <si>
    <t>Venta de hoja sin descocainizar para compradores nacionales e internacionales. La medida de venta para la hoja corresponderá a las toneladas métricas.</t>
  </si>
  <si>
    <t>Industria química</t>
  </si>
  <si>
    <t>Industria bio química</t>
  </si>
  <si>
    <t>Industria materiales</t>
  </si>
  <si>
    <t>Lexiviación</t>
  </si>
  <si>
    <t xml:space="preserve">Venta de alkaloide por kg </t>
  </si>
  <si>
    <t>Venta del alcaloide de cocaína con fines farmaceúticos bajo la medida "kilogramo"</t>
  </si>
  <si>
    <t>I+D+i</t>
  </si>
  <si>
    <t>Desarrollo de patentes</t>
  </si>
  <si>
    <t>Desarrollo de patentes científicas en sectores múltiples, para la comercialización de conocimiento, trabajo conjunto o desarrollo de productos y servicios entre la empresa y el sector privado</t>
  </si>
  <si>
    <t>Validación</t>
  </si>
  <si>
    <t>Objetivo de mercado nº 1 – fase 1 – Descocainización</t>
  </si>
  <si>
    <t>Fase 1 - descocainización</t>
  </si>
  <si>
    <t>Fase 2- descocainización</t>
  </si>
  <si>
    <t>Fase 3 - descocainización</t>
  </si>
  <si>
    <t>Descripción</t>
  </si>
  <si>
    <t>Tarea clave 1</t>
  </si>
  <si>
    <t>Tarea clave 2</t>
  </si>
  <si>
    <t>Tarea clave 3</t>
  </si>
  <si>
    <t>Concertación de alianza estratégica con el Ministerio de Ciencia y Tecnología para la difunsión mediática del proyecto CRL</t>
  </si>
  <si>
    <t>Concertación de alianza estratégica con en Observatorio de Drogas de Colombia para difusión mediática del proyecto</t>
  </si>
  <si>
    <t>Concertación de alianzas estratégicas con en Ministrio de Justicia y del Derecho para adaptación jurídica del proyecto a normatividad vigente en el marco de la nueva política de drogas propues por en gobierno nacional</t>
  </si>
  <si>
    <t>Acuerdo de cooperación para investigación conjunta con labortorio Novartis Colombia</t>
  </si>
  <si>
    <t>Acuedro de compra de alcaloíde de cocaína con laboratorio Pfizer SAS Colombia</t>
  </si>
  <si>
    <t>Acuerdo de comercialización y compra de alcaloíde de cocaína con Sanofi-Aventis De Colombia</t>
  </si>
  <si>
    <t>Tarea clave 4</t>
  </si>
  <si>
    <t>Difusión mediática de acuerdos con mesdios de comunicación digital de hipermediatización alta a través de el área de comunicaciones estratégicas del sector GSED</t>
  </si>
  <si>
    <t>Acurdo de comercialización de alcaloíde de cocaína con Pfizer Internacional</t>
  </si>
  <si>
    <t>Acerdo de comercialización de alcaloíde de cocaína con GSK</t>
  </si>
  <si>
    <t>Acuerdo de comercialización y compra de alcaloíde de cocaína con Abbie</t>
  </si>
  <si>
    <t xml:space="preserve">Desarrollar procesos de descocainización con el equipo científico de CRL durante el primer año, tomando como actor comercial primario los laboratorios farmacéuticos colombianos. El fin es establecer, con la venta, reclamación y corrección de procesos químicos no apropiados, correlacionados a un mercado nacional que apruebe la utilización del alcaloide con fines científicos.  </t>
  </si>
  <si>
    <t>Objetivo de mercado nº 2 – fase 1 – hoja de coca.</t>
  </si>
  <si>
    <t>Fase 1</t>
  </si>
  <si>
    <t>Acuerdo de comercialización de hoja de coca con lixiviación terminada entre CRL y Grupo Bavaria</t>
  </si>
  <si>
    <t>Acuerdo de comercialización de hoja de coca con lixiviación terminada entre CRL y Grupo Nutresa</t>
  </si>
  <si>
    <t>Acuerdo de comercialización de hoja de coca lixiviada entre CRL y empresa Industria Alimenticia de Colombia</t>
  </si>
  <si>
    <t xml:space="preserve">Consolidar un mercado de comercialización de hoja coca para fines industriales en Colombia. </t>
  </si>
  <si>
    <t xml:space="preserve">Objetivo de mercado nº 3 – I+D+i. </t>
  </si>
  <si>
    <t xml:space="preserve">Fase nº 2 </t>
  </si>
  <si>
    <t xml:space="preserve">Fase nº 1 </t>
  </si>
  <si>
    <t xml:space="preserve">Producción de patentes para la comercialización. </t>
  </si>
  <si>
    <t>Realización de acuerdo de cooperación con Steppan Company para desarrollo de patentes conjuntas</t>
  </si>
  <si>
    <t xml:space="preserve">Realización de acuerdo para en desarrollo y comercialización de patentes con Bld Lab. </t>
  </si>
  <si>
    <t>Realizació de acuerdo de cooperación para en diseño de patentes conjuntas con en Laboratorio Gen Lab</t>
  </si>
  <si>
    <t>Número de toneladas vendidas por ENACO</t>
  </si>
  <si>
    <t>Cantidad. TN/M/HC</t>
  </si>
  <si>
    <t>Cantidad total de hoja con producción de alcaloide</t>
  </si>
  <si>
    <t>Rendimiento de hoja colombiana según UNDOC (7,9 kg/ ha por año)</t>
  </si>
  <si>
    <t> 0</t>
  </si>
  <si>
    <t>Año productivo</t>
  </si>
  <si>
    <t>Costo de adquisición de HC</t>
  </si>
  <si>
    <t>Cantidad en kilogramos</t>
  </si>
  <si>
    <t>Costo de adquisición anual (COP)</t>
  </si>
  <si>
    <t>Costo de adquisición (USD)</t>
  </si>
  <si>
    <t>Costos de adquisición de insumos / por mes funcional</t>
  </si>
  <si>
    <t>Insumos de procesamiento químico</t>
  </si>
  <si>
    <t>Indumentaria química</t>
  </si>
  <si>
    <t>Variable</t>
  </si>
  <si>
    <t>Costos de adquisición por año</t>
  </si>
  <si>
    <t>Total mes / año</t>
  </si>
  <si>
    <t>Total año el USD</t>
  </si>
  <si>
    <t>Talento humano</t>
  </si>
  <si>
    <t xml:space="preserve">Director de la planta </t>
  </si>
  <si>
    <t>Gerente público de la empresa</t>
  </si>
  <si>
    <t>Jefe de área - proceso nº 1</t>
  </si>
  <si>
    <t>Jefe del área de recepción de materia prima</t>
  </si>
  <si>
    <t>Jefe de área - proceso nº 2</t>
  </si>
  <si>
    <t>Jefe del área de procesamiento</t>
  </si>
  <si>
    <t>Jefe de área - proceso nº 3</t>
  </si>
  <si>
    <t>Jefe del área comercial</t>
  </si>
  <si>
    <t>Botánico - científico 1</t>
  </si>
  <si>
    <t>Equipo científico</t>
  </si>
  <si>
    <t>Biólogo - científico 2</t>
  </si>
  <si>
    <t>Ingeniero químico - científico 3</t>
  </si>
  <si>
    <t>Ingeniero químico - científico 4</t>
  </si>
  <si>
    <t xml:space="preserve">Ingeniero industrial </t>
  </si>
  <si>
    <t>Ingeniero farmacéutico - científico 5</t>
  </si>
  <si>
    <t>Ingeniero farmacéutico - científico 6</t>
  </si>
  <si>
    <t>Ingeniero de datos - científico 7</t>
  </si>
  <si>
    <t>Auxiliar administrativo nº 1</t>
  </si>
  <si>
    <t>Auxiliar administrativo nº 2</t>
  </si>
  <si>
    <t>Auxiliar administrativo nº 3</t>
  </si>
  <si>
    <t>Contador</t>
  </si>
  <si>
    <t>Auxiliar de contaduría</t>
  </si>
  <si>
    <t>Costo mensual</t>
  </si>
  <si>
    <t>Gasto nominal mensual</t>
  </si>
  <si>
    <t>Gasto nominal anual</t>
  </si>
  <si>
    <t>Gasto en USD</t>
  </si>
  <si>
    <t>Recursos Humanos</t>
  </si>
  <si>
    <t>Costos fijos</t>
  </si>
  <si>
    <t>Arrendamiento sede física</t>
  </si>
  <si>
    <t>Costos totales para un año operativo</t>
  </si>
  <si>
    <t>Servicios públicos</t>
  </si>
  <si>
    <t>Telefonía móvil</t>
  </si>
  <si>
    <t>Internet</t>
  </si>
  <si>
    <t>Total año en USD</t>
  </si>
  <si>
    <t>Costos totales mes</t>
  </si>
  <si>
    <t>Costos de producción final</t>
  </si>
  <si>
    <t>Cantidad mensual (TM-HA)</t>
  </si>
  <si>
    <t>Costos</t>
  </si>
  <si>
    <t>TM HC (1)</t>
  </si>
  <si>
    <t>Anual USD</t>
  </si>
  <si>
    <t>Mensual USD ™</t>
  </si>
  <si>
    <t>Costos totales mes sin valor de adquisición de hoja (USD)</t>
  </si>
  <si>
    <t xml:space="preserve">Alcaloíde de cocaína </t>
  </si>
  <si>
    <t>COP /mensual)</t>
  </si>
  <si>
    <t>Precio para clientes</t>
  </si>
  <si>
    <t>Cantidad anual de T.H. / necesaria</t>
  </si>
  <si>
    <t>Cantidad hectáreas y toneladas métricas anuales (COP $ 2.100)</t>
  </si>
  <si>
    <t>Costo de aquisición mensual USD</t>
  </si>
  <si>
    <t>Una tonelada métrica son 1000 kg</t>
  </si>
  <si>
    <t>Hectáreas compradas</t>
  </si>
  <si>
    <t>Hectáreas por año</t>
  </si>
  <si>
    <t>Precio final a clientes</t>
  </si>
  <si>
    <t>Alcaloide de cocaína</t>
  </si>
  <si>
    <t>Utilidad por producto TM HC (1)</t>
  </si>
  <si>
    <t>Utilidad por producto Alcaloíde de Cocaína</t>
  </si>
  <si>
    <t>Objetivo nº 1</t>
  </si>
  <si>
    <t>Objetivo nº 2</t>
  </si>
  <si>
    <t>Objetivo nº 3</t>
  </si>
  <si>
    <t>Estrategia nº 1</t>
  </si>
  <si>
    <t>Estrategia nº 2</t>
  </si>
  <si>
    <t>Estrategia nº 3</t>
  </si>
  <si>
    <t>Difusión mediática a través del grupo de comunicaciones estratégicas del GSED</t>
  </si>
  <si>
    <t xml:space="preserve">Publicación de investigaciones nacionales asociadas al uso alterno de hoja de coca. Es fundamental que las universidad públicas y privadas establezcan una línea de investigación acerca del uso alterno de la hoja de coca. </t>
  </si>
  <si>
    <t>Simposios cintíficos nacionales e internacionales para demostrar cuán efectiva es la hoja de coca para el sector industrial y de comestibles</t>
  </si>
  <si>
    <t xml:space="preserve">Acuerdos para la comercialización de hoja de coca con en sector privado </t>
  </si>
  <si>
    <t>Producción de las primeras líneas comerciales industriales basadas en hoja de coca</t>
  </si>
  <si>
    <t>Exportación de los primeros productos hecho a base de coca</t>
  </si>
  <si>
    <t>Se diseño en el punto 2.3 de la naturaleza del proyecto</t>
  </si>
  <si>
    <t>Ficha técnica</t>
  </si>
  <si>
    <t>Descripción del producto</t>
  </si>
  <si>
    <t>Marco jurídico regulatorio</t>
  </si>
  <si>
    <t>Imagen de materia prima</t>
  </si>
  <si>
    <t xml:space="preserve">Alcaloíde de cocaína con fines científicos - farmaceúticos </t>
  </si>
  <si>
    <t xml:space="preserve">Base jurídica sustanciada en C-176 - 94 </t>
  </si>
  <si>
    <t>Empleos / usos</t>
  </si>
  <si>
    <t xml:space="preserve">Alcaloíde de cocaína con 100% de pureza, extraído con la técnica Lixiviación. </t>
  </si>
  <si>
    <t>Unidad de venta</t>
  </si>
  <si>
    <t>Kilogramo</t>
  </si>
  <si>
    <t xml:space="preserve">Un éster alcaloide extraído de las hojas de las plantas de coca, es un anestésico local y vasoconstrictor y se usa clínicamente para ese propósito, particularmente en ojos, oídos, nariz y garganta. </t>
  </si>
  <si>
    <t>Cantidad de toneladas diarías / alcaloíde de cocaína</t>
  </si>
  <si>
    <t>Diario (TN/ HA)</t>
  </si>
  <si>
    <t>Mes (TN/ HA)</t>
  </si>
  <si>
    <t>Mes (A/C)</t>
  </si>
  <si>
    <t>Diario (A/C)</t>
  </si>
  <si>
    <t>Tiempo por (TN /HA) - hora labor</t>
  </si>
  <si>
    <t>Tiempo por (A/C) - hora labor</t>
  </si>
  <si>
    <t>Necesidad</t>
  </si>
  <si>
    <t>Cantidad mensual</t>
  </si>
  <si>
    <t>Sales de lixiviación</t>
  </si>
  <si>
    <t>2500 kg</t>
  </si>
  <si>
    <t>Sales de oxidaciónn</t>
  </si>
  <si>
    <t>Nitratos de extracción</t>
  </si>
  <si>
    <t>Sales clorhídricas</t>
  </si>
  <si>
    <t>Reactivo de Mayer</t>
  </si>
  <si>
    <t>Reactivo de Dragendorff</t>
  </si>
  <si>
    <t>Reactivo de Bouchardat</t>
  </si>
  <si>
    <t>Recipiente para desechos químicos</t>
  </si>
  <si>
    <t xml:space="preserve">Indumentaria química </t>
  </si>
  <si>
    <t>Producción mensual - semestral  A/C</t>
  </si>
  <si>
    <t>balón de 500 mL y equipo soxhlet</t>
  </si>
  <si>
    <t>condensador de bolas y estufa eléctrica</t>
  </si>
  <si>
    <t>probeta 50 mL</t>
  </si>
  <si>
    <t>erlenmeyer 150 mL</t>
  </si>
  <si>
    <t>pera succionadora</t>
  </si>
  <si>
    <t>erlenmeyer 50 mL</t>
  </si>
  <si>
    <t>equipo para filtración al vacío</t>
  </si>
  <si>
    <t>pipeta de 5 mL graduada</t>
  </si>
  <si>
    <t>pipeta de 10 mL graduada</t>
  </si>
  <si>
    <t>embudo de separación de 500 mL.</t>
  </si>
  <si>
    <t>pinza y su nuez</t>
  </si>
  <si>
    <t>aro para fijar el embudo de separación</t>
  </si>
  <si>
    <t>espátula metálica</t>
  </si>
  <si>
    <t>equipo rotaevaporador</t>
  </si>
  <si>
    <t>frasco lavador</t>
  </si>
  <si>
    <t>carbonato de calcio</t>
  </si>
  <si>
    <t>Éter de petróleo</t>
  </si>
  <si>
    <t>EtOH al 95% rectificado</t>
  </si>
  <si>
    <t>HCl [concentrado] y diluido</t>
  </si>
  <si>
    <t>diclorometano</t>
  </si>
  <si>
    <t>Unidades</t>
  </si>
  <si>
    <t>Equipo administrativo</t>
  </si>
  <si>
    <t>Operador 1</t>
  </si>
  <si>
    <t>Operador 2</t>
  </si>
  <si>
    <t>Operador 3</t>
  </si>
  <si>
    <t>Operador 4</t>
  </si>
  <si>
    <t>Operador 5</t>
  </si>
  <si>
    <t>Operador 6</t>
  </si>
  <si>
    <t>Operador 7</t>
  </si>
  <si>
    <t>Operador 8</t>
  </si>
  <si>
    <t>Operador 9</t>
  </si>
  <si>
    <t>Operador 10</t>
  </si>
  <si>
    <t>Operador 11</t>
  </si>
  <si>
    <t>Operador 12</t>
  </si>
  <si>
    <t>Operador 13</t>
  </si>
  <si>
    <t>Operador 14</t>
  </si>
  <si>
    <t>Operador 15</t>
  </si>
  <si>
    <t>Equipo técnico</t>
  </si>
  <si>
    <t>Necesidad de ENACO</t>
  </si>
  <si>
    <t>20% sobre proyección</t>
  </si>
  <si>
    <t>Año de proyección</t>
  </si>
  <si>
    <t>Cantidad. TN/M /H.C. CRL</t>
  </si>
  <si>
    <t>(%) crecimiento CRL</t>
  </si>
  <si>
    <t xml:space="preserve"> Actores de gestión de conocimiento</t>
  </si>
  <si>
    <t>Universiad Nacional de Colombia</t>
  </si>
  <si>
    <t>Instituto VonHumboldt</t>
  </si>
  <si>
    <t>Escuela de Guerra de las Fuerzas Militares</t>
  </si>
  <si>
    <t>GSED</t>
  </si>
  <si>
    <t>Función</t>
  </si>
  <si>
    <t xml:space="preserve">Obligaciones </t>
  </si>
  <si>
    <t>Desarrollo de línea de investigación para la búsqueda de usos farmacéuticos de alcaloíde de cocaína</t>
  </si>
  <si>
    <t>Desarrollo de línea de investigación para la búsqeuda de usos alternativos para el empleo alimenticio de hoja de coca</t>
  </si>
  <si>
    <t>Construcción de patentes conjuntas a través de convenio de cooperación científica con CRL</t>
  </si>
  <si>
    <t>Desarrollo de investigación científica con universidad pública y CRL para el estudio profundo de la fisiología aventajada de la hoja</t>
  </si>
  <si>
    <t>Línea de investigación científica para en uso alternativo de la hoja de coca</t>
  </si>
  <si>
    <t xml:space="preserve">Conformación de comité científico para la construcción de estratégias comrciales con empresa privadas y públicas  </t>
  </si>
  <si>
    <t>Costrucción conjunta de patentes  a través de convenio inter-institucional entre CRL y laboratorios asociados</t>
  </si>
  <si>
    <t>Investigación biológica conjunta con el Centro de Investigación de las FFMM</t>
  </si>
  <si>
    <t>Investigació conjunta con universidades civiles y militares</t>
  </si>
  <si>
    <t>Alianzas inter institucionales para la construcció de patentes conjuntas</t>
  </si>
  <si>
    <t xml:space="preserve"> </t>
  </si>
  <si>
    <t>Servicio articulado</t>
  </si>
  <si>
    <t>Costo promedio para Ecoguaviare</t>
  </si>
  <si>
    <t>Estadía</t>
  </si>
  <si>
    <t>Alimentación (tres accesos)</t>
  </si>
  <si>
    <t>Transporte (municipal)</t>
  </si>
  <si>
    <t>Transporte (intermunicipal)</t>
  </si>
  <si>
    <t>Guía turística</t>
  </si>
  <si>
    <t>Total</t>
  </si>
  <si>
    <t>Precio ofrecido por Eco Guaviare con utilidad</t>
  </si>
  <si>
    <t>Utilidad programada por Eco Guaviare</t>
  </si>
  <si>
    <t>Utilidad aproximada por persona</t>
  </si>
  <si>
    <t>Concepto de inversión</t>
  </si>
  <si>
    <t>Valor mensual</t>
  </si>
  <si>
    <t>Valor anual</t>
  </si>
  <si>
    <t xml:space="preserve">Marketing digital </t>
  </si>
  <si>
    <t>Estrategia mensual de marketing digital a través de redes sociales y puntos online con alta convergencia de ciber usuarios</t>
  </si>
  <si>
    <t>Referencia</t>
  </si>
  <si>
    <t xml:space="preserve">1. </t>
  </si>
  <si>
    <t xml:space="preserve">1.1. </t>
  </si>
  <si>
    <t xml:space="preserve">Difusión viral de reels </t>
  </si>
  <si>
    <t xml:space="preserve">Hipermediatizacicón </t>
  </si>
  <si>
    <t>Brand Pos.</t>
  </si>
  <si>
    <t>Posicionamiento de marca con B.Google</t>
  </si>
  <si>
    <t>Difusión mediática inter</t>
  </si>
  <si>
    <t>Segmentación de búsquedas por click´s</t>
  </si>
  <si>
    <t>1.2.</t>
  </si>
  <si>
    <t>1.3.</t>
  </si>
  <si>
    <t>1.4.</t>
  </si>
  <si>
    <t>Acto jurídico</t>
  </si>
  <si>
    <t>Ley 11 de 1920</t>
  </si>
  <si>
    <t>Se autoriza la siembra de coca con restricción de cantidad.</t>
  </si>
  <si>
    <t>Convención de la ONU de Viena</t>
  </si>
  <si>
    <t xml:space="preserve">Se estableceun espacio de legalidad para en cultivo de hoja de coca. </t>
  </si>
  <si>
    <t>Ley 397 d 1997</t>
  </si>
  <si>
    <t>Se permite en consumo de hoja de coca como factor conexo al patrimonio cultural</t>
  </si>
  <si>
    <t>Código penal de 2000</t>
  </si>
  <si>
    <t>Establece las sanciones pertinentes para restringir en cultivo insdustrial ilegal de hoja coca</t>
  </si>
  <si>
    <t>Resolución 1478 del Ministerio de Protección Social (2006)</t>
  </si>
  <si>
    <t>Con la cual se incluye la hoja de coca a la lista de objetos del monopolio del Estado así como también sus derivados industrials</t>
  </si>
  <si>
    <t>Convenio 169 de la OIT</t>
  </si>
  <si>
    <t>Con en cual se protege en patrimonio histórico, lo que constituye constumbres nacionales asociadas con el uso alterno de hoja de coca</t>
  </si>
  <si>
    <t>Costos totales mes (COP)- convertido a dólares</t>
  </si>
  <si>
    <t>Gasto anual en capital humano</t>
  </si>
  <si>
    <t>Adquisición de materias prima (TM/hc)</t>
  </si>
  <si>
    <t>Costo anual de insumos químicos</t>
  </si>
  <si>
    <t>Costos fijos (básicos)</t>
  </si>
  <si>
    <t>Costos de mercadeo anual</t>
  </si>
  <si>
    <t>Otros gastos</t>
  </si>
  <si>
    <t>Anual</t>
  </si>
  <si>
    <t>Mensual</t>
  </si>
  <si>
    <t>Gastos fijos</t>
  </si>
  <si>
    <t>Inversión mercadeo anual</t>
  </si>
  <si>
    <t>Inversiones anuales fijas</t>
  </si>
  <si>
    <t>GASTOS  E INVERSIONES ANUALES</t>
  </si>
  <si>
    <t>Proyección de gastos a cinco años</t>
  </si>
  <si>
    <t>ESTADO DE RESULTADOS</t>
  </si>
  <si>
    <t>VENTAS</t>
  </si>
  <si>
    <t>COSTO VENTAS</t>
  </si>
  <si>
    <t>UTILIDAD BRUTA</t>
  </si>
  <si>
    <t>GASTOS ADTIVOS Y VTAS</t>
  </si>
  <si>
    <t>GASTOS FIJOS DEL PERIODO</t>
  </si>
  <si>
    <t>OTROS GASTOS</t>
  </si>
  <si>
    <t>DEPRECIACIÓN</t>
  </si>
  <si>
    <t>UTILIDAD OPERATIVA</t>
  </si>
  <si>
    <t>Estados financieros</t>
  </si>
  <si>
    <t>GASTOS FINACIEROS</t>
  </si>
  <si>
    <t>UTILIDAD ANTES DE IMPTOS</t>
  </si>
  <si>
    <t>IMPUESTOS</t>
  </si>
  <si>
    <t>UTILIDAD NETA</t>
  </si>
  <si>
    <t>BALANCE</t>
  </si>
  <si>
    <t>AÑO 0</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</si>
  <si>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</si>
  <si>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</si>
  <si>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</si>
  <si>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</si>
  <si>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</si>
  <si>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</si>
  <si>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</si>
  <si>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</si>
  <si>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</si>
  <si>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</si>
  <si>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</si>
  <si>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</si>
  <si>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</si>
  <si>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</si>
  <si>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</si>
  <si>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</si>
  <si>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FLUJO DE CAJA DEL PROYECTO:</t>
  </si>
  <si>
    <t>CAPITAL INVERTIDO</t>
  </si>
  <si>
    <t>Activos Corrientes</t>
  </si>
  <si>
    <t>Pasivos Corrientes</t>
  </si>
  <si>
    <t>KTNO</t>
  </si>
  <si>
    <t>Activo Fijo Neto</t>
  </si>
  <si>
    <t>Depreciación Acumulada</t>
  </si>
  <si>
    <t>Activo Fijo Bruto</t>
  </si>
  <si>
    <t>Total Capital Operativo Neto</t>
  </si>
  <si>
    <t>PUNTO DE EQULIBRIO</t>
  </si>
  <si>
    <t>NOMBRE DEL PRODUCTO O SERVICIO</t>
  </si>
  <si>
    <t>MARGEN DE CONTRIBUCIÓN UNITARIO</t>
  </si>
  <si>
    <t>PARTICIPACIÓN % EN VENTAS TOTALES</t>
  </si>
  <si>
    <t>MARGEN DE CONTRIBUCIÓN PONDERADO</t>
  </si>
  <si>
    <t>PTO EQUILIBRIO POR REFERENCIA DE PDTO O SERVICIO</t>
  </si>
  <si>
    <t>Tonelada métrica de Hoja de coca</t>
  </si>
  <si>
    <t>UNIDADES</t>
  </si>
  <si>
    <t>Kilogramo de alcaloíde cocaína</t>
  </si>
  <si>
    <t>TOTAL MARGEN DE CONTRIBUCIÓN PROMEDIO PONDERADO  =</t>
  </si>
  <si>
    <t>PUNTO DE EQULIBRIO EN PESOS (VALOR VENTAS MÍNIMAS EN TOTAL SIN IVA)</t>
  </si>
  <si>
    <t>PUNTO DE EQULIBRIO = COSTOS Y GTOS FIJO/MCPP    = unidades</t>
  </si>
  <si>
    <t>2.684,09 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</si>
</sst>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2" formatCode="_-&quot;$&quot;* #,##0_-;\-&quot;$&quot;* #,##0_-;_-&quot;$&quot;* &quot;-&quot;_-;_-@_-"/>
    <numFmt numFmtId="44" formatCode="_-&quot;$&quot;* #,##0.00_-;\-&quot;$&quot;* #,##0.00_-;_-&quot;$&quot;* &quot;-&quot;??_-;_-@_-"/>
    <numFmt numFmtId="43" formatCode="_-* #,##0.00_-;\-* #,##0.00_-;_-* &quot;-&quot;??_-;_-@_-"/>
    <numFmt numFmtId="164" formatCode="&quot;$&quot;#,##0"/>
    <numFmt numFmtId="165" formatCode="_(&quot;$&quot;\ * #,##0.00_);_(&quot;$&quot;\ * \(#,##0.00\);_(&quot;$&quot;\ * &quot;-&quot;??_);_(@_)"/>
    <numFmt numFmtId="166" formatCode="_(&quot;$&quot;\ * #,##0.0_);_(&quot;$&quot;\ * \(#,##0.0\);_(&quot;$&quot;\ * &quot;-&quot;??_);_(@_)"/>
    <numFmt numFmtId="167" formatCode="_(&quot;$&quot;\ * #,##0.0_);_(&quot;$&quot;\ * \(#,##0.0\);_(&quot;$&quot;\ * &quot;-&quot;?_);_(@_)"/>
    <numFmt numFmtId="168" formatCode="_(* #,##0.00_);_(* \(#,##0.00\);_(* &quot;-&quot;??_);_(@_)"/>
    <numFmt numFmtId="169" formatCode="_(* #,##0_);_(* \(#,##0\);_(* &quot;-&quot;??_);_(@_)"/>
    <numFmt numFmtId="170" formatCode="_ &quot;$&quot;\ * #,##0_ ;_ &quot;$&quot;\ * \-#,##0_ ;_ &quot;$&quot;\ * &quot;-&quot;??_ ;_ @_ "/>
  </numFmts>
  <fonts count="50">
    <font>
      <sz val="12"/>
      <color theme="1"/>
      <name val="Calibri"/>
      <family val="2"/>
      <scheme val="minor"/>
    </font>
    <font>
      <sz val="12"/>
      <color rgb="FFFF0000"/>
      <name val="Calibri"/>
      <family val="2"/>
      <scheme val="minor"/>
    </font>
    <font>
      <b/>
      <sz val="12"/>
      <color theme="1"/>
      <name val="Calibri"/>
      <family val="2"/>
      <scheme val="minor"/>
    </font>
    <font>
      <sz val="11"/>
      <color theme="1"/>
      <name val="Arial"/>
      <family val="2"/>
    </font>
    <font>
      <b/>
      <sz val="12"/>
      <color rgb="FFFF0000"/>
      <name val="Calibri"/>
      <family val="2"/>
      <scheme val="minor"/>
    </font>
    <font>
      <u/>
      <sz val="12"/>
      <color theme="10"/>
      <name val="Calibri"/>
      <family val="2"/>
      <scheme val="minor"/>
    </font>
    <font>
      <b/>
      <sz val="18"/>
      <color rgb="FF1B1B1B"/>
      <name val="Georgia"/>
      <family val="1"/>
    </font>
    <font>
      <sz val="18"/>
      <color rgb="FF1B1B1B"/>
      <name val="Helvetica"/>
      <family val="2"/>
    </font>
    <font>
      <b/>
      <sz val="18"/>
      <color rgb="FF1B1B1B"/>
      <name val="Helvetica"/>
      <family val="2"/>
    </font>
    <font>
      <b/>
      <sz val="12"/>
      <color rgb="FF1B1B1B"/>
      <name val="Helvetica"/>
      <family val="2"/>
    </font>
    <font>
      <sz val="12"/>
      <color rgb="FF1B1B1B"/>
      <name val="Helvetica"/>
      <family val="2"/>
    </font>
    <font>
      <i/>
      <sz val="12"/>
      <color rgb="FF1B1B1B"/>
      <name val="Helvetica"/>
      <family val="2"/>
    </font>
    <font>
      <b/>
      <sz val="22"/>
      <color rgb="FF1B1B1B"/>
      <name val="Georgia"/>
      <family val="1"/>
    </font>
    <font>
      <sz val="22"/>
      <color rgb="FF1B1B1B"/>
      <name val="Helvetica"/>
      <family val="2"/>
    </font>
    <font>
      <b/>
      <sz val="22"/>
      <color rgb="FF1B1B1B"/>
      <name val="Helvetica"/>
      <family val="2"/>
    </font>
    <font>
      <b/>
      <sz val="12"/>
      <color rgb="FFFF0000"/>
      <name val="Helvetica"/>
      <family val="2"/>
    </font>
    <font>
      <b/>
      <u/>
      <sz val="12"/>
      <color rgb="FFFF0000"/>
      <name val="Calibri"/>
      <family val="2"/>
      <scheme val="minor"/>
    </font>
    <font>
      <sz val="10"/>
      <color theme="1"/>
      <name val="Helvetica"/>
      <family val="2"/>
    </font>
    <font>
      <b/>
      <sz val="18"/>
      <color theme="1"/>
      <name val="Calibri"/>
      <family val="2"/>
      <scheme val="minor"/>
    </font>
    <font>
      <sz val="12"/>
      <color theme="1"/>
      <name val="Arial"/>
      <family val="2"/>
    </font>
    <font>
      <sz val="12"/>
      <color theme="1"/>
      <name val="Calibri"/>
      <family val="2"/>
      <scheme val="minor"/>
    </font>
    <font>
      <sz val="8"/>
      <name val="Calibri"/>
      <family val="2"/>
      <scheme val="minor"/>
    </font>
    <font>
      <b/>
      <sz val="14"/>
      <color theme="1"/>
      <name val="Calibri"/>
      <family val="2"/>
      <scheme val="minor"/>
    </font>
    <font>
      <b/>
      <sz val="16"/>
      <color theme="1"/>
      <name val="Calibri"/>
      <family val="2"/>
      <scheme val="minor"/>
    </font>
    <font>
      <b/>
      <sz val="12"/>
      <color rgb="FF000000"/>
      <name val="Arial"/>
      <family val="2"/>
    </font>
    <font>
      <sz val="12"/>
      <color rgb="FF000000"/>
      <name val="Arial"/>
      <family val="2"/>
    </font>
    <font>
      <b/>
      <sz val="20"/>
      <color theme="1"/>
      <name val="Calibri"/>
      <family val="2"/>
      <scheme val="minor"/>
    </font>
    <font>
      <sz val="10"/>
      <color rgb="FF000000"/>
      <name val="Tahoma"/>
      <family val="2"/>
    </font>
    <font>
      <b/>
      <sz val="10"/>
      <color rgb="FF000000"/>
      <name val="Tahoma"/>
      <family val="2"/>
    </font>
    <font>
      <b/>
      <sz val="11"/>
      <color rgb="FF000000"/>
      <name val="Arial"/>
      <family val="2"/>
    </font>
    <font>
      <sz val="11"/>
      <color rgb="FF000000"/>
      <name val="Arial"/>
      <family val="2"/>
    </font>
    <font>
      <sz val="16"/>
      <color rgb="FF171717"/>
      <name val="Arial"/>
      <family val="2"/>
    </font>
    <font>
      <b/>
      <sz val="14"/>
      <color rgb="FFFF0000"/>
      <name val="Calibri"/>
      <family val="2"/>
      <scheme val="minor"/>
    </font>
    <font>
      <b/>
      <sz val="16"/>
      <color rgb="FFFF0000"/>
      <name val="Calibri"/>
      <family val="2"/>
      <scheme val="minor"/>
    </font>
    <font>
      <b/>
      <sz val="18"/>
      <color rgb="FFFF0000"/>
      <name val="Calibri"/>
      <family val="2"/>
      <scheme val="minor"/>
    </font>
    <font>
      <b/>
      <sz val="12"/>
      <color theme="1"/>
      <name val="Aharoni"/>
      <charset val="177"/>
    </font>
    <font>
      <sz val="18"/>
      <color theme="1"/>
      <name val="Aharoni"/>
      <charset val="177"/>
    </font>
    <font>
      <b/>
      <sz val="11"/>
      <color theme="1"/>
      <name val="Calibri"/>
      <family val="2"/>
      <scheme val="minor"/>
    </font>
    <font>
      <sz val="14"/>
      <color theme="1"/>
      <name val="Aharoni"/>
      <charset val="177"/>
    </font>
    <font>
      <sz val="10"/>
      <name val="Arial"/>
      <family val="2"/>
    </font>
    <font>
      <sz val="10"/>
      <color theme="1"/>
      <name val="Arial"/>
      <family val="2"/>
    </font>
    <font>
      <sz val="11"/>
      <name val="Arial"/>
      <family val="2"/>
    </font>
    <font>
      <b/>
      <sz val="11"/>
      <name val="Arial"/>
      <family val="2"/>
    </font>
    <font>
      <b/>
      <sz val="10"/>
      <name val="Arial"/>
      <family val="2"/>
    </font>
    <font>
      <b/>
      <sz val="9"/>
      <name val="Arial"/>
      <family val="2"/>
    </font>
    <font>
      <b/>
      <sz val="14"/>
      <color theme="1"/>
      <name val="Aharoni"/>
      <charset val="177"/>
    </font>
    <font>
      <sz val="9"/>
      <color theme="1"/>
      <name val="Aharoni"/>
      <charset val="177"/>
    </font>
    <font>
      <sz val="11"/>
      <color theme="0"/>
      <name val="Calibri"/>
      <family val="2"/>
      <scheme val="minor"/>
    </font>
    <font>
      <b/>
      <sz val="20"/>
      <color theme="1"/>
      <name val="Aharoni"/>
      <charset val="177"/>
    </font>
    <font>
      <b/>
      <sz val="11"/>
      <color theme="1"/>
      <name val="Aharoni"/>
      <charset val="177"/>
    </font>
  </fonts>
  <fills count="10">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rgb="FF00000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right/>
      <top style="thin">
        <color indexed="64"/>
      </top>
      <bottom style="medium">
        <color indexed="64"/>
      </bottom>
      <diagonal/>
    </border>
    <border>
      <left/>
      <right/>
      <top style="double">
        <color indexed="64"/>
      </top>
      <bottom/>
      <diagonal/>
    </border>
    <border>
      <left/>
      <right/>
      <top/>
      <bottom style="double">
        <color indexed="64"/>
      </bottom>
      <diagonal/>
    </border>
  </borders>
  <cellStyleXfs count="7">
    <xf numFmtId="0" fontId="0" fillId="0" borderId="0"/>
    <xf numFmtId="0" fontId="5" fillId="0" borderId="0" applyNumberFormat="0" applyFill="0" applyBorder="0" applyAlignment="0" applyProtection="0"/>
    <xf numFmtId="9"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8" fontId="39" fillId="0" borderId="0" applyFont="0" applyFill="0" applyBorder="0" applyAlignment="0" applyProtection="0"/>
  </cellStyleXfs>
  <cellXfs count="239">
    <xf numFmtId="0" fontId="0" fillId="0" borderId="0" xfId="0"/>
    <xf numFmtId="0" fontId="2" fillId="0" borderId="0" xfId="0" applyFont="1" applyAlignment="1">
      <alignment horizontal="center"/>
    </xf>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0" fillId="2" borderId="0" xfId="0" applyFill="1"/>
    <xf numFmtId="0" fontId="2" fillId="0" borderId="0" xfId="0" applyFont="1"/>
    <xf numFmtId="0" fontId="6" fillId="0" borderId="0" xfId="0" applyFont="1"/>
    <xf numFmtId="0" fontId="7" fillId="0" borderId="0" xfId="0" applyFont="1"/>
    <xf numFmtId="0" fontId="9" fillId="0" borderId="0" xfId="0" applyFont="1"/>
    <xf numFmtId="0" fontId="10" fillId="0" borderId="0" xfId="0" applyFont="1"/>
    <xf numFmtId="0" fontId="5" fillId="0" borderId="0" xfId="1"/>
    <xf numFmtId="14" fontId="10" fillId="0" borderId="0" xfId="0" applyNumberFormat="1" applyFont="1"/>
    <xf numFmtId="0" fontId="15" fillId="3" borderId="0" xfId="0" applyFont="1" applyFill="1"/>
    <xf numFmtId="0" fontId="16" fillId="3" borderId="0" xfId="1" applyFont="1" applyFill="1"/>
    <xf numFmtId="14" fontId="15" fillId="3" borderId="0" xfId="0" applyNumberFormat="1" applyFont="1" applyFill="1"/>
    <xf numFmtId="0" fontId="9" fillId="0" borderId="0" xfId="0" applyFont="1" applyAlignment="1">
      <alignment horizontal="center" vertical="center"/>
    </xf>
    <xf numFmtId="0" fontId="2" fillId="0" borderId="5" xfId="0" applyFont="1" applyBorder="1" applyAlignment="1">
      <alignment horizontal="center" vertical="center"/>
    </xf>
    <xf numFmtId="9" fontId="0" fillId="0" borderId="5" xfId="0" applyNumberFormat="1" applyBorder="1" applyAlignment="1">
      <alignment horizontal="center" vertical="center"/>
    </xf>
    <xf numFmtId="0" fontId="0" fillId="0" borderId="5" xfId="0" applyBorder="1" applyAlignment="1">
      <alignment horizontal="center" vertical="center"/>
    </xf>
    <xf numFmtId="0" fontId="17" fillId="0" borderId="0" xfId="0" applyFont="1"/>
    <xf numFmtId="1" fontId="17" fillId="0" borderId="0" xfId="0" applyNumberFormat="1" applyFont="1"/>
    <xf numFmtId="1" fontId="0" fillId="0" borderId="0" xfId="0" applyNumberFormat="1"/>
    <xf numFmtId="0" fontId="0" fillId="0" borderId="0" xfId="0"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1" fontId="0" fillId="0" borderId="0" xfId="0" applyNumberFormat="1" applyAlignment="1">
      <alignment horizontal="center"/>
    </xf>
    <xf numFmtId="1" fontId="19" fillId="0" borderId="0" xfId="0" applyNumberFormat="1" applyFont="1" applyAlignment="1">
      <alignment horizontal="center"/>
    </xf>
    <xf numFmtId="0" fontId="0" fillId="2" borderId="0" xfId="0" applyFill="1" applyAlignment="1">
      <alignment horizontal="center"/>
    </xf>
    <xf numFmtId="9" fontId="0" fillId="0" borderId="0" xfId="2" applyFont="1" applyFill="1" applyAlignment="1">
      <alignment horizontal="center"/>
    </xf>
    <xf numFmtId="0" fontId="2" fillId="0" borderId="0" xfId="0" applyFont="1" applyAlignment="1">
      <alignment horizontal="center" wrapText="1"/>
    </xf>
    <xf numFmtId="0" fontId="0" fillId="0" borderId="0" xfId="0" applyAlignment="1">
      <alignment horizontal="center" wrapText="1"/>
    </xf>
    <xf numFmtId="0" fontId="2" fillId="0" borderId="0" xfId="0" applyFont="1" applyAlignment="1">
      <alignment horizontal="center" vertical="center"/>
    </xf>
    <xf numFmtId="0" fontId="2" fillId="0" borderId="0" xfId="0" applyFont="1" applyAlignment="1">
      <alignment vertical="center" wrapText="1"/>
    </xf>
    <xf numFmtId="1" fontId="23" fillId="0" borderId="0" xfId="0" applyNumberFormat="1" applyFont="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4" borderId="11" xfId="0" applyFont="1" applyFill="1" applyBorder="1" applyAlignment="1">
      <alignment horizontal="center" vertical="center"/>
    </xf>
    <xf numFmtId="42" fontId="0" fillId="0" borderId="0" xfId="3" applyFont="1"/>
    <xf numFmtId="42" fontId="0" fillId="0" borderId="0" xfId="0" applyNumberFormat="1"/>
    <xf numFmtId="0" fontId="24" fillId="0" borderId="5" xfId="0" applyFont="1" applyBorder="1" applyAlignment="1">
      <alignment horizontal="center" vertical="center"/>
    </xf>
    <xf numFmtId="0" fontId="0" fillId="0" borderId="5" xfId="0" applyBorder="1"/>
    <xf numFmtId="0" fontId="25" fillId="0" borderId="5" xfId="0" applyFont="1" applyBorder="1" applyAlignment="1">
      <alignment vertical="center"/>
    </xf>
    <xf numFmtId="42" fontId="0" fillId="0" borderId="5" xfId="3" applyFont="1" applyBorder="1"/>
    <xf numFmtId="0" fontId="2" fillId="0" borderId="5" xfId="0" applyFont="1" applyBorder="1" applyAlignment="1">
      <alignment horizontal="center"/>
    </xf>
    <xf numFmtId="0" fontId="2" fillId="0" borderId="5" xfId="0" applyFont="1" applyBorder="1" applyAlignment="1">
      <alignment horizontal="center" vertical="center" wrapText="1"/>
    </xf>
    <xf numFmtId="0" fontId="0" fillId="0" borderId="5" xfId="0" applyBorder="1" applyAlignment="1">
      <alignment horizontal="center" wrapText="1"/>
    </xf>
    <xf numFmtId="42" fontId="0" fillId="0" borderId="5" xfId="3" applyFont="1" applyBorder="1" applyAlignment="1">
      <alignment vertical="center"/>
    </xf>
    <xf numFmtId="42" fontId="0" fillId="0" borderId="5" xfId="0" applyNumberFormat="1" applyBorder="1" applyAlignment="1">
      <alignment vertical="center"/>
    </xf>
    <xf numFmtId="0" fontId="2" fillId="0" borderId="0" xfId="0" applyFont="1" applyAlignment="1">
      <alignment wrapText="1"/>
    </xf>
    <xf numFmtId="1" fontId="25" fillId="0" borderId="5" xfId="0" applyNumberFormat="1" applyFont="1" applyBorder="1" applyAlignment="1">
      <alignment horizontal="center" vertical="center"/>
    </xf>
    <xf numFmtId="1" fontId="0" fillId="0" borderId="5" xfId="0" applyNumberFormat="1" applyBorder="1" applyAlignment="1">
      <alignment horizontal="center" vertical="center"/>
    </xf>
    <xf numFmtId="1" fontId="0" fillId="0" borderId="5" xfId="3" applyNumberFormat="1" applyFont="1" applyBorder="1"/>
    <xf numFmtId="164" fontId="0" fillId="0" borderId="5" xfId="0" applyNumberFormat="1" applyBorder="1"/>
    <xf numFmtId="42" fontId="2" fillId="0" borderId="0" xfId="0" applyNumberFormat="1" applyFont="1" applyAlignment="1">
      <alignment horizontal="center" vertical="center"/>
    </xf>
    <xf numFmtId="0" fontId="0" fillId="5" borderId="0" xfId="0" applyFill="1"/>
    <xf numFmtId="42" fontId="0" fillId="0" borderId="5" xfId="3" applyFont="1" applyBorder="1" applyAlignment="1">
      <alignment horizontal="center" vertical="center"/>
    </xf>
    <xf numFmtId="42" fontId="20" fillId="0" borderId="5" xfId="3" applyFont="1" applyBorder="1" applyAlignment="1">
      <alignment horizontal="center"/>
    </xf>
    <xf numFmtId="42" fontId="0" fillId="0" borderId="5" xfId="0" applyNumberFormat="1" applyBorder="1"/>
    <xf numFmtId="42" fontId="2" fillId="0" borderId="0" xfId="3" applyFont="1" applyAlignment="1">
      <alignment horizontal="center" vertical="center"/>
    </xf>
    <xf numFmtId="0" fontId="2" fillId="5" borderId="0" xfId="0" applyFont="1" applyFill="1"/>
    <xf numFmtId="0" fontId="2" fillId="5" borderId="0" xfId="0" applyFont="1" applyFill="1" applyAlignment="1">
      <alignment horizontal="center"/>
    </xf>
    <xf numFmtId="0" fontId="2" fillId="5" borderId="0" xfId="0" applyFont="1" applyFill="1" applyAlignment="1">
      <alignment horizontal="center" vertical="center" wrapText="1"/>
    </xf>
    <xf numFmtId="42" fontId="0" fillId="5" borderId="0" xfId="3" applyFont="1" applyFill="1" applyAlignment="1">
      <alignment horizontal="center" vertical="center"/>
    </xf>
    <xf numFmtId="0" fontId="0" fillId="7" borderId="0" xfId="0" applyFill="1"/>
    <xf numFmtId="0" fontId="0" fillId="0" borderId="4" xfId="0" applyBorder="1" applyAlignment="1">
      <alignment vertical="center" wrapText="1"/>
    </xf>
    <xf numFmtId="42" fontId="0" fillId="0" borderId="4" xfId="3" applyFont="1" applyBorder="1" applyAlignment="1">
      <alignment vertical="center" wrapText="1"/>
    </xf>
    <xf numFmtId="0" fontId="2" fillId="0" borderId="2" xfId="0" applyFont="1" applyBorder="1"/>
    <xf numFmtId="0" fontId="18" fillId="6" borderId="5" xfId="0" applyFont="1" applyFill="1" applyBorder="1"/>
    <xf numFmtId="0" fontId="2" fillId="0" borderId="0" xfId="0" applyFont="1" applyAlignment="1">
      <alignment vertical="center"/>
    </xf>
    <xf numFmtId="0" fontId="2" fillId="0" borderId="0" xfId="0" applyFont="1" applyAlignment="1">
      <alignment horizontal="center" vertical="top" wrapText="1"/>
    </xf>
    <xf numFmtId="0" fontId="0" fillId="0" borderId="0" xfId="0" applyAlignment="1">
      <alignment vertical="top" wrapText="1"/>
    </xf>
    <xf numFmtId="0" fontId="30" fillId="0" borderId="9" xfId="0" applyFont="1" applyBorder="1" applyAlignment="1">
      <alignment horizontal="justify" vertical="center"/>
    </xf>
    <xf numFmtId="0" fontId="30" fillId="0" borderId="11" xfId="0" applyFont="1" applyBorder="1" applyAlignment="1">
      <alignment horizontal="justify" vertical="center"/>
    </xf>
    <xf numFmtId="0" fontId="30" fillId="0" borderId="11" xfId="0" applyFont="1" applyBorder="1" applyAlignment="1">
      <alignment vertical="top"/>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top"/>
    </xf>
    <xf numFmtId="0" fontId="30" fillId="0" borderId="0" xfId="0" applyFont="1" applyAlignment="1">
      <alignment horizontal="justify" vertical="center"/>
    </xf>
    <xf numFmtId="1" fontId="0" fillId="0" borderId="0" xfId="0" applyNumberFormat="1" applyAlignment="1">
      <alignment horizontal="center" vertical="center"/>
    </xf>
    <xf numFmtId="0" fontId="31" fillId="0" borderId="0" xfId="0" applyFont="1"/>
    <xf numFmtId="0" fontId="25" fillId="0" borderId="15" xfId="0" applyFont="1" applyBorder="1" applyAlignment="1">
      <alignment vertical="center"/>
    </xf>
    <xf numFmtId="0" fontId="25" fillId="0" borderId="4" xfId="0" applyFont="1" applyBorder="1" applyAlignment="1">
      <alignment vertical="center"/>
    </xf>
    <xf numFmtId="0" fontId="25" fillId="0" borderId="5" xfId="0" applyFont="1" applyBorder="1" applyAlignment="1">
      <alignment vertical="center" wrapText="1"/>
    </xf>
    <xf numFmtId="0" fontId="0" fillId="5" borderId="14" xfId="0" applyFill="1" applyBorder="1"/>
    <xf numFmtId="0" fontId="0" fillId="0" borderId="0" xfId="0" applyAlignment="1">
      <alignment vertical="center" wrapText="1"/>
    </xf>
    <xf numFmtId="0" fontId="24" fillId="0" borderId="6" xfId="0" applyFont="1" applyBorder="1" applyAlignment="1">
      <alignment horizontal="center" vertical="center" wrapText="1"/>
    </xf>
    <xf numFmtId="0" fontId="24" fillId="0" borderId="9" xfId="0" applyFont="1" applyBorder="1" applyAlignment="1">
      <alignment horizontal="center" vertical="center" wrapText="1"/>
    </xf>
    <xf numFmtId="6" fontId="0" fillId="0" borderId="0" xfId="0" applyNumberFormat="1"/>
    <xf numFmtId="6" fontId="25" fillId="0" borderId="11" xfId="0" applyNumberFormat="1" applyFont="1" applyBorder="1" applyAlignment="1">
      <alignment horizontal="center" vertical="center"/>
    </xf>
    <xf numFmtId="0" fontId="24" fillId="0" borderId="5"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5" xfId="0" applyFont="1" applyBorder="1" applyAlignment="1">
      <alignment horizontal="justify" vertical="center" wrapText="1"/>
    </xf>
    <xf numFmtId="6" fontId="25" fillId="0" borderId="5" xfId="0" applyNumberFormat="1" applyFont="1" applyBorder="1" applyAlignment="1">
      <alignment horizontal="center" vertical="center"/>
    </xf>
    <xf numFmtId="0" fontId="0" fillId="0" borderId="0" xfId="0"/>
    <xf numFmtId="0" fontId="2" fillId="0" borderId="0" xfId="0" applyFont="1" applyAlignment="1">
      <alignment horizontal="center"/>
    </xf>
    <xf numFmtId="0" fontId="0" fillId="0" borderId="0" xfId="0" applyAlignment="1">
      <alignment wrapText="1"/>
    </xf>
    <xf numFmtId="0" fontId="2" fillId="0" borderId="5" xfId="0" applyFont="1" applyBorder="1" applyAlignment="1">
      <alignment horizontal="center" vertical="center" wrapText="1"/>
    </xf>
    <xf numFmtId="42" fontId="32" fillId="0" borderId="0" xfId="3" applyFont="1"/>
    <xf numFmtId="42" fontId="33" fillId="0" borderId="5" xfId="3" applyFont="1" applyBorder="1"/>
    <xf numFmtId="42" fontId="0" fillId="0" borderId="0" xfId="3" applyFont="1" applyAlignment="1">
      <alignment vertical="center"/>
    </xf>
    <xf numFmtId="0" fontId="0" fillId="5" borderId="0" xfId="0" applyFill="1" applyAlignment="1">
      <alignment wrapText="1"/>
    </xf>
    <xf numFmtId="0" fontId="0" fillId="8" borderId="0" xfId="0" applyFill="1" applyAlignment="1">
      <alignment wrapText="1"/>
    </xf>
    <xf numFmtId="0" fontId="0" fillId="8" borderId="0" xfId="0" applyFill="1" applyAlignment="1">
      <alignment vertical="center"/>
    </xf>
    <xf numFmtId="0" fontId="0" fillId="8" borderId="0" xfId="0" applyFill="1"/>
    <xf numFmtId="0" fontId="0" fillId="0" borderId="5" xfId="0" applyBorder="1" applyAlignment="1">
      <alignment vertical="center" wrapText="1"/>
    </xf>
    <xf numFmtId="0" fontId="0" fillId="0" borderId="0" xfId="0" applyProtection="1">
      <protection hidden="1"/>
    </xf>
    <xf numFmtId="0" fontId="36" fillId="0" borderId="0" xfId="0" applyFont="1" applyAlignment="1" applyProtection="1">
      <alignment horizontal="center" vertical="center"/>
      <protection hidden="1"/>
    </xf>
    <xf numFmtId="166" fontId="0" fillId="0" borderId="0" xfId="5" applyNumberFormat="1" applyFont="1" applyProtection="1">
      <protection hidden="1"/>
    </xf>
    <xf numFmtId="0" fontId="37" fillId="0" borderId="22" xfId="0" applyFont="1" applyBorder="1" applyProtection="1">
      <protection hidden="1"/>
    </xf>
    <xf numFmtId="166" fontId="0" fillId="0" borderId="22" xfId="0" applyNumberFormat="1" applyBorder="1" applyProtection="1">
      <protection hidden="1"/>
    </xf>
    <xf numFmtId="167" fontId="0" fillId="0" borderId="22" xfId="0" applyNumberFormat="1" applyBorder="1" applyProtection="1">
      <protection hidden="1"/>
    </xf>
    <xf numFmtId="0" fontId="0" fillId="0" borderId="0" xfId="0" applyAlignment="1" applyProtection="1">
      <alignment wrapText="1"/>
      <protection hidden="1"/>
    </xf>
    <xf numFmtId="0" fontId="37" fillId="0" borderId="22" xfId="0" applyFont="1" applyBorder="1" applyAlignment="1" applyProtection="1">
      <alignment wrapText="1"/>
      <protection hidden="1"/>
    </xf>
    <xf numFmtId="0" fontId="0" fillId="0" borderId="0" xfId="0" applyAlignment="1" applyProtection="1">
      <alignment horizontal="center"/>
      <protection hidden="1"/>
    </xf>
    <xf numFmtId="0" fontId="35" fillId="0" borderId="0" xfId="0" applyFont="1" applyAlignment="1" applyProtection="1">
      <protection hidden="1"/>
    </xf>
    <xf numFmtId="0" fontId="18" fillId="0" borderId="0" xfId="0" applyFont="1" applyAlignment="1">
      <alignment vertical="center"/>
    </xf>
    <xf numFmtId="0" fontId="18" fillId="5" borderId="0" xfId="0" applyFont="1" applyFill="1" applyAlignment="1">
      <alignment vertical="center"/>
    </xf>
    <xf numFmtId="0" fontId="35" fillId="5" borderId="0" xfId="0" applyFont="1" applyFill="1" applyAlignment="1" applyProtection="1">
      <protection hidden="1"/>
    </xf>
    <xf numFmtId="0" fontId="0" fillId="5" borderId="0" xfId="0" applyFill="1" applyProtection="1">
      <protection hidden="1"/>
    </xf>
    <xf numFmtId="167" fontId="0" fillId="0" borderId="0" xfId="0" applyNumberFormat="1" applyProtection="1">
      <protection hidden="1"/>
    </xf>
    <xf numFmtId="0" fontId="37" fillId="0" borderId="23" xfId="0" applyFont="1" applyBorder="1" applyProtection="1">
      <protection hidden="1"/>
    </xf>
    <xf numFmtId="167" fontId="37" fillId="0" borderId="23" xfId="0" applyNumberFormat="1" applyFont="1" applyBorder="1" applyProtection="1">
      <protection hidden="1"/>
    </xf>
    <xf numFmtId="0" fontId="2" fillId="0" borderId="0" xfId="0" applyFont="1" applyProtection="1">
      <protection hidden="1"/>
    </xf>
    <xf numFmtId="0" fontId="2" fillId="0" borderId="0" xfId="0" applyFont="1" applyAlignment="1" applyProtection="1">
      <alignment horizontal="center" vertical="center"/>
      <protection hidden="1"/>
    </xf>
    <xf numFmtId="42" fontId="0" fillId="5" borderId="0" xfId="3" applyFont="1" applyFill="1"/>
    <xf numFmtId="0" fontId="2" fillId="5" borderId="0" xfId="0" applyFont="1" applyFill="1" applyAlignment="1"/>
    <xf numFmtId="42" fontId="0" fillId="5" borderId="0" xfId="3" applyFont="1" applyFill="1" applyAlignment="1">
      <alignment vertical="center"/>
    </xf>
    <xf numFmtId="0" fontId="2" fillId="5" borderId="0" xfId="0" applyFont="1" applyFill="1" applyAlignment="1">
      <alignment vertical="center"/>
    </xf>
    <xf numFmtId="42" fontId="0" fillId="5" borderId="0" xfId="0" applyNumberFormat="1" applyFill="1"/>
    <xf numFmtId="0" fontId="38" fillId="0" borderId="0" xfId="0" applyFont="1" applyAlignment="1" applyProtection="1">
      <alignment horizontal="center" vertical="center"/>
      <protection hidden="1"/>
    </xf>
    <xf numFmtId="165" fontId="0" fillId="0" borderId="0" xfId="0" applyNumberFormat="1" applyProtection="1">
      <protection hidden="1"/>
    </xf>
    <xf numFmtId="165" fontId="37" fillId="0" borderId="22" xfId="0" applyNumberFormat="1" applyFont="1" applyBorder="1" applyProtection="1">
      <protection hidden="1"/>
    </xf>
    <xf numFmtId="44" fontId="0" fillId="0" borderId="0" xfId="5" applyFont="1" applyProtection="1">
      <protection hidden="1"/>
    </xf>
    <xf numFmtId="0" fontId="37" fillId="0" borderId="0" xfId="0" applyFont="1" applyAlignment="1" applyProtection="1">
      <protection hidden="1"/>
    </xf>
    <xf numFmtId="169" fontId="40" fillId="0" borderId="0" xfId="6" applyNumberFormat="1" applyFont="1" applyFill="1" applyBorder="1" applyProtection="1">
      <protection hidden="1"/>
    </xf>
    <xf numFmtId="0" fontId="41" fillId="0" borderId="0" xfId="0" applyFont="1" applyProtection="1">
      <protection hidden="1"/>
    </xf>
    <xf numFmtId="170" fontId="0" fillId="0" borderId="0" xfId="5" applyNumberFormat="1" applyFont="1" applyFill="1" applyProtection="1">
      <protection hidden="1"/>
    </xf>
    <xf numFmtId="170" fontId="0" fillId="0" borderId="25" xfId="5" applyNumberFormat="1" applyFont="1" applyFill="1" applyBorder="1" applyProtection="1">
      <protection hidden="1"/>
    </xf>
    <xf numFmtId="0" fontId="42" fillId="0" borderId="0" xfId="0" applyFont="1" applyProtection="1">
      <protection hidden="1"/>
    </xf>
    <xf numFmtId="170" fontId="43" fillId="0" borderId="0" xfId="5" applyNumberFormat="1" applyFont="1" applyFill="1" applyProtection="1">
      <protection hidden="1"/>
    </xf>
    <xf numFmtId="0" fontId="44" fillId="0" borderId="0" xfId="0" applyFont="1" applyProtection="1">
      <protection hidden="1"/>
    </xf>
    <xf numFmtId="170" fontId="43" fillId="0" borderId="22" xfId="5" applyNumberFormat="1" applyFont="1" applyFill="1" applyBorder="1" applyProtection="1">
      <protection hidden="1"/>
    </xf>
    <xf numFmtId="0" fontId="46" fillId="0" borderId="0" xfId="0" applyFont="1" applyAlignment="1" applyProtection="1">
      <alignment wrapText="1"/>
      <protection hidden="1"/>
    </xf>
    <xf numFmtId="0" fontId="47" fillId="0" borderId="0" xfId="0" applyFont="1" applyProtection="1">
      <protection hidden="1"/>
    </xf>
    <xf numFmtId="0" fontId="3" fillId="0" borderId="0" xfId="0" applyFont="1" applyProtection="1">
      <protection hidden="1"/>
    </xf>
    <xf numFmtId="165" fontId="3" fillId="0" borderId="0" xfId="0" applyNumberFormat="1" applyFont="1" applyProtection="1">
      <protection hidden="1"/>
    </xf>
    <xf numFmtId="9" fontId="3" fillId="0" borderId="0" xfId="0" applyNumberFormat="1" applyFont="1" applyProtection="1">
      <protection hidden="1"/>
    </xf>
    <xf numFmtId="168" fontId="3" fillId="0" borderId="0" xfId="0" applyNumberFormat="1" applyFont="1" applyProtection="1">
      <protection hidden="1"/>
    </xf>
    <xf numFmtId="165" fontId="47" fillId="0" borderId="0" xfId="0" applyNumberFormat="1" applyFont="1" applyProtection="1">
      <protection hidden="1"/>
    </xf>
    <xf numFmtId="0" fontId="3" fillId="0" borderId="0" xfId="0" applyFont="1" applyAlignment="1" applyProtection="1">
      <alignment horizontal="left"/>
      <protection hidden="1"/>
    </xf>
    <xf numFmtId="9" fontId="0" fillId="0" borderId="0" xfId="0" applyNumberFormat="1" applyProtection="1">
      <protection hidden="1"/>
    </xf>
    <xf numFmtId="43" fontId="48" fillId="0" borderId="0" xfId="4" applyFont="1" applyProtection="1">
      <protection hidden="1"/>
    </xf>
    <xf numFmtId="44" fontId="48" fillId="0" borderId="0" xfId="5" applyFont="1" applyProtection="1">
      <protection hidden="1"/>
    </xf>
    <xf numFmtId="0" fontId="37" fillId="0" borderId="0" xfId="0" applyFont="1" applyProtection="1">
      <protection hidden="1"/>
    </xf>
    <xf numFmtId="43" fontId="37" fillId="0" borderId="0" xfId="4" applyFont="1" applyProtection="1">
      <protection hidden="1"/>
    </xf>
    <xf numFmtId="42" fontId="48" fillId="0" borderId="0" xfId="3" applyFont="1" applyProtection="1">
      <protection hidden="1"/>
    </xf>
    <xf numFmtId="1" fontId="48" fillId="0" borderId="0" xfId="4" applyNumberFormat="1" applyFont="1" applyProtection="1">
      <protection hidden="1"/>
    </xf>
    <xf numFmtId="0" fontId="45" fillId="9" borderId="0" xfId="0" applyFont="1" applyFill="1" applyAlignment="1" applyProtection="1">
      <protection hidden="1"/>
    </xf>
    <xf numFmtId="0" fontId="0" fillId="0" borderId="0" xfId="0" applyAlignment="1">
      <alignment horizontal="center" vertical="center" wrapText="1"/>
    </xf>
    <xf numFmtId="0" fontId="0" fillId="0" borderId="0" xfId="0" applyAlignment="1">
      <alignment horizontal="center"/>
    </xf>
    <xf numFmtId="0" fontId="0" fillId="0" borderId="0" xfId="0"/>
    <xf numFmtId="0" fontId="1" fillId="0" borderId="0" xfId="0" applyFont="1"/>
    <xf numFmtId="0" fontId="0" fillId="0" borderId="4" xfId="0" applyBorder="1" applyAlignment="1">
      <alignment horizontal="center"/>
    </xf>
    <xf numFmtId="0" fontId="2" fillId="0" borderId="0" xfId="0" applyFont="1" applyAlignment="1">
      <alignment horizontal="center"/>
    </xf>
    <xf numFmtId="0" fontId="0" fillId="0" borderId="0" xfId="0" applyAlignment="1">
      <alignment horizontal="center" wrapText="1"/>
    </xf>
    <xf numFmtId="0" fontId="0" fillId="0" borderId="0" xfId="0" applyAlignment="1">
      <alignment wrapText="1"/>
    </xf>
    <xf numFmtId="0" fontId="4" fillId="0" borderId="0" xfId="0" applyFont="1" applyAlignment="1">
      <alignment wrapText="1"/>
    </xf>
    <xf numFmtId="0" fontId="3" fillId="0" borderId="0" xfId="0" applyFont="1" applyAlignment="1">
      <alignmen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0" xfId="0" applyFont="1"/>
    <xf numFmtId="0" fontId="4" fillId="0" borderId="0" xfId="0" applyFont="1"/>
    <xf numFmtId="0" fontId="0" fillId="0" borderId="0" xfId="0" applyAlignment="1">
      <alignment horizontal="left" wrapText="1"/>
    </xf>
    <xf numFmtId="0" fontId="0" fillId="0" borderId="0" xfId="0" applyAlignment="1">
      <alignment horizontal="left"/>
    </xf>
    <xf numFmtId="0" fontId="2" fillId="0" borderId="0" xfId="0" applyFont="1" applyAlignment="1">
      <alignment horizontal="center" wrapText="1"/>
    </xf>
    <xf numFmtId="0" fontId="2" fillId="0" borderId="0" xfId="0" applyFont="1" applyAlignment="1">
      <alignment horizontal="center" vertical="center"/>
    </xf>
    <xf numFmtId="0" fontId="0" fillId="0" borderId="0" xfId="0" applyAlignment="1">
      <alignment horizontal="center" vertical="center"/>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0" fillId="0" borderId="5" xfId="0" applyBorder="1" applyAlignment="1">
      <alignment horizontal="center"/>
    </xf>
    <xf numFmtId="6" fontId="25" fillId="0" borderId="5" xfId="0" applyNumberFormat="1" applyFont="1" applyBorder="1" applyAlignment="1">
      <alignment horizontal="center" vertical="center"/>
    </xf>
    <xf numFmtId="0" fontId="12" fillId="0" borderId="0" xfId="0" applyFont="1"/>
    <xf numFmtId="0" fontId="13" fillId="0" borderId="0" xfId="0" applyFont="1"/>
    <xf numFmtId="0" fontId="18" fillId="0" borderId="0" xfId="0" applyFont="1" applyAlignment="1">
      <alignment horizontal="center" vertical="center"/>
    </xf>
    <xf numFmtId="0" fontId="2" fillId="0" borderId="0" xfId="0" applyFont="1" applyAlignment="1">
      <alignment horizontal="center" vertical="center" wrapText="1"/>
    </xf>
    <xf numFmtId="0" fontId="22" fillId="7" borderId="0" xfId="0" applyFont="1" applyFill="1" applyAlignment="1">
      <alignment horizontal="center"/>
    </xf>
    <xf numFmtId="42" fontId="0" fillId="0" borderId="0" xfId="0" applyNumberFormat="1" applyAlignment="1">
      <alignment horizontal="center"/>
    </xf>
    <xf numFmtId="0" fontId="0" fillId="5" borderId="0" xfId="0" applyFill="1" applyAlignment="1">
      <alignment horizontal="center"/>
    </xf>
    <xf numFmtId="0" fontId="22" fillId="5" borderId="0" xfId="0" applyFont="1" applyFill="1" applyAlignment="1">
      <alignment horizontal="center"/>
    </xf>
    <xf numFmtId="0" fontId="18" fillId="6" borderId="12" xfId="0" applyFont="1" applyFill="1" applyBorder="1" applyAlignment="1">
      <alignment horizontal="center"/>
    </xf>
    <xf numFmtId="0" fontId="18" fillId="6" borderId="4" xfId="0" applyFont="1" applyFill="1" applyBorder="1" applyAlignment="1">
      <alignment horizontal="center"/>
    </xf>
    <xf numFmtId="0" fontId="18" fillId="6" borderId="0" xfId="0" applyFont="1" applyFill="1" applyAlignment="1">
      <alignment horizontal="center"/>
    </xf>
    <xf numFmtId="42" fontId="34" fillId="0" borderId="5" xfId="3" applyFont="1" applyBorder="1" applyAlignment="1">
      <alignment horizontal="center"/>
    </xf>
    <xf numFmtId="0" fontId="23" fillId="6" borderId="0" xfId="0" applyFont="1" applyFill="1" applyAlignment="1">
      <alignment horizontal="center" vertical="center"/>
    </xf>
    <xf numFmtId="0" fontId="18" fillId="6" borderId="15" xfId="0" applyFont="1" applyFill="1" applyBorder="1" applyAlignment="1">
      <alignment horizontal="center"/>
    </xf>
    <xf numFmtId="0" fontId="18" fillId="6" borderId="16" xfId="0" applyFont="1" applyFill="1" applyBorder="1" applyAlignment="1">
      <alignment horizont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xf>
    <xf numFmtId="42" fontId="33" fillId="0" borderId="5" xfId="3" applyFont="1" applyBorder="1" applyAlignment="1">
      <alignment horizontal="center"/>
    </xf>
    <xf numFmtId="0" fontId="26" fillId="6" borderId="0" xfId="0" applyFont="1" applyFill="1" applyAlignment="1">
      <alignment horizontal="center" vertical="center"/>
    </xf>
    <xf numFmtId="0" fontId="18" fillId="6" borderId="5" xfId="0" applyFont="1" applyFill="1" applyBorder="1" applyAlignment="1">
      <alignment horizontal="center"/>
    </xf>
    <xf numFmtId="0" fontId="0" fillId="5" borderId="13" xfId="0" applyFill="1" applyBorder="1" applyAlignment="1">
      <alignment horizontal="center"/>
    </xf>
    <xf numFmtId="0" fontId="2" fillId="6" borderId="4" xfId="0" applyFont="1" applyFill="1" applyBorder="1" applyAlignment="1">
      <alignment horizontal="center"/>
    </xf>
    <xf numFmtId="0" fontId="2" fillId="6" borderId="0" xfId="0" applyFont="1" applyFill="1" applyAlignment="1">
      <alignment horizontal="center"/>
    </xf>
    <xf numFmtId="0" fontId="0" fillId="5" borderId="2" xfId="0" applyFill="1" applyBorder="1" applyAlignment="1">
      <alignment horizontal="center"/>
    </xf>
    <xf numFmtId="0" fontId="25" fillId="0" borderId="17"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vertical="center"/>
    </xf>
    <xf numFmtId="0" fontId="25" fillId="0" borderId="3"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1" xfId="0" applyFont="1" applyBorder="1" applyAlignment="1">
      <alignment horizontal="center" vertical="center" wrapText="1"/>
    </xf>
    <xf numFmtId="0" fontId="24" fillId="0" borderId="17" xfId="0" applyFont="1" applyBorder="1" applyAlignment="1">
      <alignment horizontal="center" vertical="center"/>
    </xf>
    <xf numFmtId="0" fontId="24" fillId="0" borderId="19" xfId="0" applyFont="1" applyBorder="1" applyAlignment="1">
      <alignment horizontal="center" vertical="center"/>
    </xf>
    <xf numFmtId="0" fontId="24" fillId="0" borderId="18" xfId="0" applyFont="1" applyBorder="1" applyAlignment="1">
      <alignment horizontal="center" vertical="center"/>
    </xf>
    <xf numFmtId="0" fontId="24" fillId="0" borderId="3"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 fillId="0" borderId="2" xfId="0" applyFont="1" applyBorder="1" applyAlignment="1">
      <alignment horizontal="center" vertical="center"/>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49" fillId="0" borderId="0" xfId="0" applyFont="1" applyAlignment="1" applyProtection="1">
      <alignment horizontal="left"/>
      <protection hidden="1"/>
    </xf>
    <xf numFmtId="0" fontId="45" fillId="9" borderId="0" xfId="0" applyFont="1" applyFill="1" applyAlignment="1" applyProtection="1">
      <alignment horizontal="center"/>
      <protection hidden="1"/>
    </xf>
    <xf numFmtId="0" fontId="35" fillId="0" borderId="0" xfId="0" applyFont="1" applyAlignment="1" applyProtection="1">
      <alignment horizontal="center"/>
      <protection hidden="1"/>
    </xf>
    <xf numFmtId="0" fontId="37" fillId="0" borderId="0" xfId="0" applyFont="1" applyAlignment="1" applyProtection="1">
      <alignment horizontal="center"/>
      <protection hidden="1"/>
    </xf>
    <xf numFmtId="0" fontId="37" fillId="0" borderId="24" xfId="0" applyFont="1" applyBorder="1" applyAlignment="1" applyProtection="1">
      <alignment horizontal="center"/>
      <protection hidden="1"/>
    </xf>
    <xf numFmtId="0" fontId="23" fillId="5" borderId="0" xfId="0" applyFont="1" applyFill="1" applyAlignment="1">
      <alignment horizontal="center"/>
    </xf>
    <xf numFmtId="0" fontId="18" fillId="0" borderId="0" xfId="0" applyFont="1" applyAlignment="1">
      <alignment horizontal="center"/>
    </xf>
    <xf numFmtId="0" fontId="2" fillId="8" borderId="0" xfId="0" applyFont="1" applyFill="1" applyAlignment="1">
      <alignment horizontal="center"/>
    </xf>
    <xf numFmtId="0" fontId="2" fillId="8" borderId="0" xfId="0" applyFont="1" applyFill="1" applyAlignment="1">
      <alignment horizontal="center" vertical="center"/>
    </xf>
    <xf numFmtId="0" fontId="23" fillId="0" borderId="0" xfId="0" applyFont="1" applyAlignment="1">
      <alignment horizontal="center"/>
    </xf>
  </cellXfs>
  <cellStyles count="7">
    <cellStyle name="Hipervínculo" xfId="1" builtinId="8"/>
    <cellStyle name="Millares" xfId="4" builtinId="3"/>
    <cellStyle name="Millares_Modelo Financiero ACME Final 2" xfId="6" xr:uid="{F3522B1E-C817-4342-B8BC-6606C80F4C20}"/>
    <cellStyle name="Moneda" xfId="5" builtinId="4"/>
    <cellStyle name="Moneda [0]" xfId="3" builtinId="7"/>
    <cellStyle name="Normal" xfId="0" builtinId="0"/>
    <cellStyle name="Porcentaje" xfId="2" builtinId="5"/>
  </cellStyles>
  <dxfs count="2">
    <dxf>
      <font>
        <color rgb="FF9C0006"/>
      </font>
    </dxf>
    <dxf>
      <font>
        <color rgb="FF9C0006"/>
      </font>
      <fill>
        <patternFill>
          <bgColor rgb="FFFFC7CE"/>
        </patternFill>
      </fill>
    </dxf>
  </dxfs>
  <tableStyles count="0" defaultTableStyle="TableStyleMedium2" defaultPivotStyle="PivotStyleLight16"/>
  <colors>
    <mruColors>
      <color rgb="FF3D23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VALIDACIÓN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yVal>
            <c:numRef>
              <c:f>'Validación de la propuesta'!$E$7:$I$7</c:f>
              <c:numCache>
                <c:formatCode>General</c:formatCode>
                <c:ptCount val="5"/>
                <c:pt idx="0">
                  <c:v>0</c:v>
                </c:pt>
                <c:pt idx="1">
                  <c:v>0.875</c:v>
                </c:pt>
                <c:pt idx="2">
                  <c:v>0.88750000000000007</c:v>
                </c:pt>
                <c:pt idx="3">
                  <c:v>0.91249999999999998</c:v>
                </c:pt>
                <c:pt idx="4">
                  <c:v>0.66250000000000009</c:v>
                </c:pt>
              </c:numCache>
            </c:numRef>
          </c:yVal>
          <c:smooth val="0"/>
          <c:extLst>
            <c:ext xmlns:c16="http://schemas.microsoft.com/office/drawing/2014/chart" uri="{C3380CC4-5D6E-409C-BE32-E72D297353CC}">
              <c16:uniqueId val="{00000000-B86C-5A41-8327-72B054D83E08}"/>
            </c:ext>
          </c:extLst>
        </c:ser>
        <c:ser>
          <c:idx val="1"/>
          <c:order val="1"/>
          <c:spPr>
            <a:ln w="19050" cap="rnd">
              <a:noFill/>
              <a:round/>
            </a:ln>
            <a:effectLst/>
          </c:spPr>
          <c:marker>
            <c:symbol val="circle"/>
            <c:size val="5"/>
            <c:spPr>
              <a:solidFill>
                <a:schemeClr val="accent2"/>
              </a:solidFill>
              <a:ln w="9525">
                <a:solidFill>
                  <a:schemeClr val="accent2"/>
                </a:solidFill>
              </a:ln>
              <a:effectLst/>
            </c:spPr>
          </c:marker>
          <c:yVal>
            <c:numRef>
              <c:f>'Validación de la propuesta'!$J$2</c:f>
              <c:numCache>
                <c:formatCode>General</c:formatCode>
                <c:ptCount val="1"/>
                <c:pt idx="0">
                  <c:v>0</c:v>
                </c:pt>
              </c:numCache>
            </c:numRef>
          </c:yVal>
          <c:smooth val="0"/>
          <c:extLst>
            <c:ext xmlns:c16="http://schemas.microsoft.com/office/drawing/2014/chart" uri="{C3380CC4-5D6E-409C-BE32-E72D297353CC}">
              <c16:uniqueId val="{00000001-B86C-5A41-8327-72B054D83E08}"/>
            </c:ext>
          </c:extLst>
        </c:ser>
        <c:ser>
          <c:idx val="2"/>
          <c:order val="2"/>
          <c:spPr>
            <a:ln w="19050" cap="rnd">
              <a:noFill/>
              <a:round/>
            </a:ln>
            <a:effectLst/>
          </c:spPr>
          <c:marker>
            <c:symbol val="circle"/>
            <c:size val="5"/>
            <c:spPr>
              <a:solidFill>
                <a:schemeClr val="accent3"/>
              </a:solidFill>
              <a:ln w="9525">
                <a:solidFill>
                  <a:schemeClr val="accent3"/>
                </a:solidFill>
              </a:ln>
              <a:effectLst/>
            </c:spPr>
          </c:marker>
          <c:yVal>
            <c:numRef>
              <c:f>'Validación de la propuesta'!$J$3</c:f>
              <c:numCache>
                <c:formatCode>General</c:formatCode>
                <c:ptCount val="1"/>
                <c:pt idx="0">
                  <c:v>0.81250000000000011</c:v>
                </c:pt>
              </c:numCache>
            </c:numRef>
          </c:yVal>
          <c:smooth val="0"/>
          <c:extLst>
            <c:ext xmlns:c16="http://schemas.microsoft.com/office/drawing/2014/chart" uri="{C3380CC4-5D6E-409C-BE32-E72D297353CC}">
              <c16:uniqueId val="{00000002-B86C-5A41-8327-72B054D83E08}"/>
            </c:ext>
          </c:extLst>
        </c:ser>
        <c:ser>
          <c:idx val="3"/>
          <c:order val="3"/>
          <c:spPr>
            <a:ln w="19050" cap="rnd">
              <a:noFill/>
              <a:round/>
            </a:ln>
            <a:effectLst/>
          </c:spPr>
          <c:marker>
            <c:symbol val="circle"/>
            <c:size val="5"/>
            <c:spPr>
              <a:solidFill>
                <a:schemeClr val="accent4"/>
              </a:solidFill>
              <a:ln w="9525">
                <a:solidFill>
                  <a:schemeClr val="accent4"/>
                </a:solidFill>
              </a:ln>
              <a:effectLst/>
            </c:spPr>
          </c:marker>
          <c:yVal>
            <c:numRef>
              <c:f>'Validación de la propuesta'!$J$4</c:f>
              <c:numCache>
                <c:formatCode>General</c:formatCode>
                <c:ptCount val="1"/>
                <c:pt idx="0">
                  <c:v>0.76250000000000007</c:v>
                </c:pt>
              </c:numCache>
            </c:numRef>
          </c:yVal>
          <c:smooth val="0"/>
          <c:extLst>
            <c:ext xmlns:c16="http://schemas.microsoft.com/office/drawing/2014/chart" uri="{C3380CC4-5D6E-409C-BE32-E72D297353CC}">
              <c16:uniqueId val="{00000003-B86C-5A41-8327-72B054D83E08}"/>
            </c:ext>
          </c:extLst>
        </c:ser>
        <c:ser>
          <c:idx val="4"/>
          <c:order val="4"/>
          <c:spPr>
            <a:ln w="19050" cap="rnd">
              <a:noFill/>
              <a:round/>
            </a:ln>
            <a:effectLst/>
          </c:spPr>
          <c:marker>
            <c:symbol val="circle"/>
            <c:size val="5"/>
            <c:spPr>
              <a:solidFill>
                <a:schemeClr val="accent5"/>
              </a:solidFill>
              <a:ln w="9525">
                <a:solidFill>
                  <a:schemeClr val="accent5"/>
                </a:solidFill>
              </a:ln>
              <a:effectLst/>
            </c:spPr>
          </c:marker>
          <c:yVal>
            <c:numRef>
              <c:f>'Validación de la propuesta'!$J$5</c:f>
              <c:numCache>
                <c:formatCode>General</c:formatCode>
                <c:ptCount val="1"/>
                <c:pt idx="0">
                  <c:v>0.89999999999999991</c:v>
                </c:pt>
              </c:numCache>
            </c:numRef>
          </c:yVal>
          <c:smooth val="0"/>
          <c:extLst>
            <c:ext xmlns:c16="http://schemas.microsoft.com/office/drawing/2014/chart" uri="{C3380CC4-5D6E-409C-BE32-E72D297353CC}">
              <c16:uniqueId val="{00000004-B86C-5A41-8327-72B054D83E08}"/>
            </c:ext>
          </c:extLst>
        </c:ser>
        <c:ser>
          <c:idx val="5"/>
          <c:order val="5"/>
          <c:spPr>
            <a:ln w="19050" cap="rnd">
              <a:noFill/>
              <a:round/>
            </a:ln>
            <a:effectLst/>
          </c:spPr>
          <c:marker>
            <c:symbol val="circle"/>
            <c:size val="5"/>
            <c:spPr>
              <a:solidFill>
                <a:schemeClr val="accent6"/>
              </a:solidFill>
              <a:ln w="9525">
                <a:solidFill>
                  <a:schemeClr val="accent6"/>
                </a:solidFill>
              </a:ln>
              <a:effectLst/>
            </c:spPr>
          </c:marker>
          <c:yVal>
            <c:numRef>
              <c:f>'Validación de la propuesta'!$J$6</c:f>
              <c:numCache>
                <c:formatCode>General</c:formatCode>
                <c:ptCount val="1"/>
                <c:pt idx="0">
                  <c:v>0.86250000000000004</c:v>
                </c:pt>
              </c:numCache>
            </c:numRef>
          </c:yVal>
          <c:smooth val="0"/>
          <c:extLst>
            <c:ext xmlns:c16="http://schemas.microsoft.com/office/drawing/2014/chart" uri="{C3380CC4-5D6E-409C-BE32-E72D297353CC}">
              <c16:uniqueId val="{00000005-B86C-5A41-8327-72B054D83E08}"/>
            </c:ext>
          </c:extLst>
        </c:ser>
        <c:dLbls>
          <c:showLegendKey val="0"/>
          <c:showVal val="0"/>
          <c:showCatName val="0"/>
          <c:showSerName val="0"/>
          <c:showPercent val="0"/>
          <c:showBubbleSize val="0"/>
        </c:dLbls>
        <c:axId val="694070480"/>
        <c:axId val="675596944"/>
      </c:scatterChart>
      <c:valAx>
        <c:axId val="694070480"/>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75596944"/>
        <c:crosses val="autoZero"/>
        <c:crossBetween val="midCat"/>
      </c:valAx>
      <c:valAx>
        <c:axId val="675596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940704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Publication date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Patentes!$F$4:$F$209</c:f>
              <c:strCache>
                <c:ptCount val="206"/>
                <c:pt idx="0">
                  <c:v>Publication date</c:v>
                </c:pt>
                <c:pt idx="1">
                  <c:v>21/02/23</c:v>
                </c:pt>
                <c:pt idx="2">
                  <c:v>21/02/23</c:v>
                </c:pt>
                <c:pt idx="3">
                  <c:v>16/02/23</c:v>
                </c:pt>
                <c:pt idx="4">
                  <c:v>14/02/23</c:v>
                </c:pt>
                <c:pt idx="5">
                  <c:v>9/02/23</c:v>
                </c:pt>
                <c:pt idx="6">
                  <c:v>7/02/23</c:v>
                </c:pt>
                <c:pt idx="7">
                  <c:v>7/02/23</c:v>
                </c:pt>
                <c:pt idx="8">
                  <c:v>7/02/23</c:v>
                </c:pt>
                <c:pt idx="9">
                  <c:v>2/02/23</c:v>
                </c:pt>
                <c:pt idx="10">
                  <c:v>2/02/23</c:v>
                </c:pt>
                <c:pt idx="11">
                  <c:v>31/01/23</c:v>
                </c:pt>
                <c:pt idx="12">
                  <c:v>26/01/23</c:v>
                </c:pt>
                <c:pt idx="13">
                  <c:v>26/01/23</c:v>
                </c:pt>
                <c:pt idx="14">
                  <c:v>24/01/23</c:v>
                </c:pt>
                <c:pt idx="15">
                  <c:v>24/01/23</c:v>
                </c:pt>
                <c:pt idx="16">
                  <c:v>5/01/23</c:v>
                </c:pt>
                <c:pt idx="17">
                  <c:v>3/01/23</c:v>
                </c:pt>
                <c:pt idx="18">
                  <c:v>3/01/23</c:v>
                </c:pt>
                <c:pt idx="19">
                  <c:v>3/01/23</c:v>
                </c:pt>
                <c:pt idx="20">
                  <c:v>27/12/22</c:v>
                </c:pt>
                <c:pt idx="21">
                  <c:v>22/12/22</c:v>
                </c:pt>
                <c:pt idx="22">
                  <c:v>22/12/22</c:v>
                </c:pt>
                <c:pt idx="23">
                  <c:v>20/12/22</c:v>
                </c:pt>
                <c:pt idx="24">
                  <c:v>15/12/22</c:v>
                </c:pt>
                <c:pt idx="25">
                  <c:v>8/12/22</c:v>
                </c:pt>
                <c:pt idx="26">
                  <c:v>8/12/22</c:v>
                </c:pt>
                <c:pt idx="27">
                  <c:v>8/12/22</c:v>
                </c:pt>
                <c:pt idx="28">
                  <c:v>24/11/22</c:v>
                </c:pt>
                <c:pt idx="29">
                  <c:v>17/11/22</c:v>
                </c:pt>
                <c:pt idx="30">
                  <c:v>17/11/22</c:v>
                </c:pt>
                <c:pt idx="31">
                  <c:v>17/11/22</c:v>
                </c:pt>
                <c:pt idx="32">
                  <c:v>15/11/22</c:v>
                </c:pt>
                <c:pt idx="33">
                  <c:v>8/11/22</c:v>
                </c:pt>
                <c:pt idx="34">
                  <c:v>8/11/22</c:v>
                </c:pt>
                <c:pt idx="35">
                  <c:v>8/11/22</c:v>
                </c:pt>
                <c:pt idx="36">
                  <c:v>3/11/22</c:v>
                </c:pt>
                <c:pt idx="37">
                  <c:v>3/11/22</c:v>
                </c:pt>
                <c:pt idx="38">
                  <c:v>1/11/22</c:v>
                </c:pt>
                <c:pt idx="39">
                  <c:v>1/11/22</c:v>
                </c:pt>
                <c:pt idx="40">
                  <c:v>20/10/22</c:v>
                </c:pt>
                <c:pt idx="41">
                  <c:v>13/10/22</c:v>
                </c:pt>
                <c:pt idx="42">
                  <c:v>13/10/22</c:v>
                </c:pt>
                <c:pt idx="43">
                  <c:v>13/10/22</c:v>
                </c:pt>
                <c:pt idx="44">
                  <c:v>6/10/22</c:v>
                </c:pt>
                <c:pt idx="45">
                  <c:v>4/10/22</c:v>
                </c:pt>
                <c:pt idx="46">
                  <c:v>4/10/22</c:v>
                </c:pt>
                <c:pt idx="47">
                  <c:v>27/09/22</c:v>
                </c:pt>
                <c:pt idx="48">
                  <c:v>27/09/22</c:v>
                </c:pt>
                <c:pt idx="49">
                  <c:v>22/09/22</c:v>
                </c:pt>
                <c:pt idx="50">
                  <c:v>20/09/22</c:v>
                </c:pt>
                <c:pt idx="51">
                  <c:v>5/05/22</c:v>
                </c:pt>
                <c:pt idx="52">
                  <c:v>Publication date</c:v>
                </c:pt>
                <c:pt idx="53">
                  <c:v>20/09/22</c:v>
                </c:pt>
                <c:pt idx="54">
                  <c:v>20/09/22</c:v>
                </c:pt>
                <c:pt idx="55">
                  <c:v>15/09/22</c:v>
                </c:pt>
                <c:pt idx="56">
                  <c:v>15/09/22</c:v>
                </c:pt>
                <c:pt idx="57">
                  <c:v>13/09/22</c:v>
                </c:pt>
                <c:pt idx="58">
                  <c:v>8/09/22</c:v>
                </c:pt>
                <c:pt idx="59">
                  <c:v>8/09/22</c:v>
                </c:pt>
                <c:pt idx="60">
                  <c:v>8/09/22</c:v>
                </c:pt>
                <c:pt idx="61">
                  <c:v>8/09/22</c:v>
                </c:pt>
                <c:pt idx="62">
                  <c:v>30/08/22</c:v>
                </c:pt>
                <c:pt idx="63">
                  <c:v>23/08/22</c:v>
                </c:pt>
                <c:pt idx="64">
                  <c:v>23/08/22</c:v>
                </c:pt>
                <c:pt idx="65">
                  <c:v>18/08/22</c:v>
                </c:pt>
                <c:pt idx="66">
                  <c:v>18/08/22</c:v>
                </c:pt>
                <c:pt idx="67">
                  <c:v>4/08/22</c:v>
                </c:pt>
                <c:pt idx="68">
                  <c:v>4/08/22</c:v>
                </c:pt>
                <c:pt idx="69">
                  <c:v>28/07/22</c:v>
                </c:pt>
                <c:pt idx="70">
                  <c:v>28/07/22</c:v>
                </c:pt>
                <c:pt idx="71">
                  <c:v>26/07/22</c:v>
                </c:pt>
                <c:pt idx="72">
                  <c:v>26/07/22</c:v>
                </c:pt>
                <c:pt idx="73">
                  <c:v>26/07/22</c:v>
                </c:pt>
                <c:pt idx="74">
                  <c:v>21/07/22</c:v>
                </c:pt>
                <c:pt idx="75">
                  <c:v>14/07/22</c:v>
                </c:pt>
                <c:pt idx="76">
                  <c:v>7/07/22</c:v>
                </c:pt>
                <c:pt idx="77">
                  <c:v>7/07/22</c:v>
                </c:pt>
                <c:pt idx="78">
                  <c:v>5/07/22</c:v>
                </c:pt>
                <c:pt idx="79">
                  <c:v>5/07/22</c:v>
                </c:pt>
                <c:pt idx="80">
                  <c:v>28/06/22</c:v>
                </c:pt>
                <c:pt idx="81">
                  <c:v>23/06/22</c:v>
                </c:pt>
                <c:pt idx="82">
                  <c:v>21/06/22</c:v>
                </c:pt>
                <c:pt idx="83">
                  <c:v>16/06/22</c:v>
                </c:pt>
                <c:pt idx="84">
                  <c:v>16/06/22</c:v>
                </c:pt>
                <c:pt idx="85">
                  <c:v>14/06/22</c:v>
                </c:pt>
                <c:pt idx="86">
                  <c:v>2/06/22</c:v>
                </c:pt>
                <c:pt idx="87">
                  <c:v>2/06/22</c:v>
                </c:pt>
                <c:pt idx="88">
                  <c:v>2/06/22</c:v>
                </c:pt>
                <c:pt idx="89">
                  <c:v>26/05/22</c:v>
                </c:pt>
                <c:pt idx="90">
                  <c:v>24/05/22</c:v>
                </c:pt>
                <c:pt idx="91">
                  <c:v>19/05/22</c:v>
                </c:pt>
                <c:pt idx="92">
                  <c:v>19/05/22</c:v>
                </c:pt>
                <c:pt idx="93">
                  <c:v>19/05/22</c:v>
                </c:pt>
                <c:pt idx="94">
                  <c:v>17/05/22</c:v>
                </c:pt>
                <c:pt idx="95">
                  <c:v>17/05/22</c:v>
                </c:pt>
                <c:pt idx="96">
                  <c:v>12/05/22</c:v>
                </c:pt>
                <c:pt idx="97">
                  <c:v>12/05/22</c:v>
                </c:pt>
                <c:pt idx="98">
                  <c:v>12/05/22</c:v>
                </c:pt>
                <c:pt idx="99">
                  <c:v>12/05/22</c:v>
                </c:pt>
                <c:pt idx="100">
                  <c:v>10/05/22</c:v>
                </c:pt>
                <c:pt idx="101">
                  <c:v>10/05/22</c:v>
                </c:pt>
                <c:pt idx="102">
                  <c:v>5/05/22</c:v>
                </c:pt>
                <c:pt idx="103">
                  <c:v>Publication date</c:v>
                </c:pt>
                <c:pt idx="104">
                  <c:v>5/05/22</c:v>
                </c:pt>
                <c:pt idx="105">
                  <c:v>3/05/22</c:v>
                </c:pt>
                <c:pt idx="106">
                  <c:v>28/04/22</c:v>
                </c:pt>
                <c:pt idx="107">
                  <c:v>28/04/22</c:v>
                </c:pt>
                <c:pt idx="108">
                  <c:v>28/04/22</c:v>
                </c:pt>
                <c:pt idx="109">
                  <c:v>26/04/22</c:v>
                </c:pt>
                <c:pt idx="110">
                  <c:v>26/04/22</c:v>
                </c:pt>
                <c:pt idx="111">
                  <c:v>21/04/22</c:v>
                </c:pt>
                <c:pt idx="112">
                  <c:v>19/04/22</c:v>
                </c:pt>
                <c:pt idx="113">
                  <c:v>14/04/22</c:v>
                </c:pt>
                <c:pt idx="114">
                  <c:v>14/04/22</c:v>
                </c:pt>
                <c:pt idx="115">
                  <c:v>12/04/22</c:v>
                </c:pt>
                <c:pt idx="116">
                  <c:v>12/04/22</c:v>
                </c:pt>
                <c:pt idx="117">
                  <c:v>12/04/22</c:v>
                </c:pt>
                <c:pt idx="118">
                  <c:v>7/04/22</c:v>
                </c:pt>
                <c:pt idx="119">
                  <c:v>7/04/22</c:v>
                </c:pt>
                <c:pt idx="120">
                  <c:v>5/04/22</c:v>
                </c:pt>
                <c:pt idx="121">
                  <c:v>5/04/22</c:v>
                </c:pt>
                <c:pt idx="122">
                  <c:v>31/03/22</c:v>
                </c:pt>
                <c:pt idx="123">
                  <c:v>31/03/22</c:v>
                </c:pt>
                <c:pt idx="124">
                  <c:v>29/03/22</c:v>
                </c:pt>
                <c:pt idx="125">
                  <c:v>29/03/22</c:v>
                </c:pt>
                <c:pt idx="126">
                  <c:v>24/03/22</c:v>
                </c:pt>
                <c:pt idx="127">
                  <c:v>17/03/22</c:v>
                </c:pt>
                <c:pt idx="128">
                  <c:v>10/03/22</c:v>
                </c:pt>
                <c:pt idx="129">
                  <c:v>10/03/22</c:v>
                </c:pt>
                <c:pt idx="130">
                  <c:v>8/03/22</c:v>
                </c:pt>
                <c:pt idx="131">
                  <c:v>3/03/22</c:v>
                </c:pt>
                <c:pt idx="132">
                  <c:v>3/03/22</c:v>
                </c:pt>
                <c:pt idx="133">
                  <c:v>24/02/22</c:v>
                </c:pt>
                <c:pt idx="134">
                  <c:v>24/02/22</c:v>
                </c:pt>
                <c:pt idx="135">
                  <c:v>24/02/22</c:v>
                </c:pt>
                <c:pt idx="136">
                  <c:v>24/02/22</c:v>
                </c:pt>
                <c:pt idx="137">
                  <c:v>22/02/22</c:v>
                </c:pt>
                <c:pt idx="138">
                  <c:v>22/02/22</c:v>
                </c:pt>
                <c:pt idx="139">
                  <c:v>15/02/22</c:v>
                </c:pt>
                <c:pt idx="140">
                  <c:v>10/02/22</c:v>
                </c:pt>
                <c:pt idx="141">
                  <c:v>3/02/22</c:v>
                </c:pt>
                <c:pt idx="142">
                  <c:v>3/02/22</c:v>
                </c:pt>
                <c:pt idx="143">
                  <c:v>3/02/22</c:v>
                </c:pt>
                <c:pt idx="144">
                  <c:v>3/02/22</c:v>
                </c:pt>
                <c:pt idx="145">
                  <c:v>27/01/22</c:v>
                </c:pt>
                <c:pt idx="146">
                  <c:v>25/01/22</c:v>
                </c:pt>
                <c:pt idx="147">
                  <c:v>20/01/22</c:v>
                </c:pt>
                <c:pt idx="148">
                  <c:v>20/01/22</c:v>
                </c:pt>
                <c:pt idx="149">
                  <c:v>18/01/22</c:v>
                </c:pt>
                <c:pt idx="150">
                  <c:v>30/12/21</c:v>
                </c:pt>
                <c:pt idx="151">
                  <c:v>30/12/21</c:v>
                </c:pt>
                <c:pt idx="152">
                  <c:v>30/12/21</c:v>
                </c:pt>
                <c:pt idx="153">
                  <c:v>23/12/21</c:v>
                </c:pt>
                <c:pt idx="154">
                  <c:v>Publication date</c:v>
                </c:pt>
                <c:pt idx="155">
                  <c:v>23/12/21</c:v>
                </c:pt>
                <c:pt idx="156">
                  <c:v>23/12/21</c:v>
                </c:pt>
                <c:pt idx="157">
                  <c:v>21/12/21</c:v>
                </c:pt>
                <c:pt idx="158">
                  <c:v>16/12/21</c:v>
                </c:pt>
                <c:pt idx="159">
                  <c:v>14/12/21</c:v>
                </c:pt>
                <c:pt idx="160">
                  <c:v>2/12/21</c:v>
                </c:pt>
                <c:pt idx="161">
                  <c:v>18/11/21</c:v>
                </c:pt>
                <c:pt idx="162">
                  <c:v>18/11/21</c:v>
                </c:pt>
                <c:pt idx="163">
                  <c:v>16/11/21</c:v>
                </c:pt>
                <c:pt idx="164">
                  <c:v>16/11/21</c:v>
                </c:pt>
                <c:pt idx="165">
                  <c:v>11/11/21</c:v>
                </c:pt>
                <c:pt idx="166">
                  <c:v>11/11/21</c:v>
                </c:pt>
                <c:pt idx="167">
                  <c:v>2/11/21</c:v>
                </c:pt>
                <c:pt idx="168">
                  <c:v>2/11/21</c:v>
                </c:pt>
                <c:pt idx="169">
                  <c:v>28/10/21</c:v>
                </c:pt>
                <c:pt idx="170">
                  <c:v>26/10/21</c:v>
                </c:pt>
                <c:pt idx="171">
                  <c:v>21/10/21</c:v>
                </c:pt>
                <c:pt idx="172">
                  <c:v>21/10/21</c:v>
                </c:pt>
                <c:pt idx="173">
                  <c:v>19/10/21</c:v>
                </c:pt>
                <c:pt idx="174">
                  <c:v>14/10/21</c:v>
                </c:pt>
                <c:pt idx="175">
                  <c:v>14/10/21</c:v>
                </c:pt>
                <c:pt idx="176">
                  <c:v>14/10/21</c:v>
                </c:pt>
                <c:pt idx="177">
                  <c:v>14/10/21</c:v>
                </c:pt>
                <c:pt idx="178">
                  <c:v>12/10/21</c:v>
                </c:pt>
                <c:pt idx="179">
                  <c:v>12/10/21</c:v>
                </c:pt>
                <c:pt idx="180">
                  <c:v>30/09/21</c:v>
                </c:pt>
                <c:pt idx="181">
                  <c:v>23/09/21</c:v>
                </c:pt>
                <c:pt idx="182">
                  <c:v>21/09/21</c:v>
                </c:pt>
                <c:pt idx="183">
                  <c:v>21/09/21</c:v>
                </c:pt>
                <c:pt idx="184">
                  <c:v>14/09/21</c:v>
                </c:pt>
                <c:pt idx="185">
                  <c:v>9/09/21</c:v>
                </c:pt>
                <c:pt idx="186">
                  <c:v>9/09/21</c:v>
                </c:pt>
                <c:pt idx="187">
                  <c:v>9/09/21</c:v>
                </c:pt>
                <c:pt idx="188">
                  <c:v>2/09/21</c:v>
                </c:pt>
                <c:pt idx="189">
                  <c:v>2/09/21</c:v>
                </c:pt>
                <c:pt idx="190">
                  <c:v>2/09/21</c:v>
                </c:pt>
                <c:pt idx="191">
                  <c:v>2/09/21</c:v>
                </c:pt>
                <c:pt idx="192">
                  <c:v>31/08/21</c:v>
                </c:pt>
                <c:pt idx="193">
                  <c:v>26/08/21</c:v>
                </c:pt>
                <c:pt idx="194">
                  <c:v>19/08/21</c:v>
                </c:pt>
                <c:pt idx="195">
                  <c:v>12/08/21</c:v>
                </c:pt>
                <c:pt idx="196">
                  <c:v>10/08/21</c:v>
                </c:pt>
                <c:pt idx="197">
                  <c:v>5/08/21</c:v>
                </c:pt>
                <c:pt idx="198">
                  <c:v>3/08/21</c:v>
                </c:pt>
                <c:pt idx="199">
                  <c:v>3/08/21</c:v>
                </c:pt>
                <c:pt idx="200">
                  <c:v>29/07/21</c:v>
                </c:pt>
                <c:pt idx="201">
                  <c:v>29/07/21</c:v>
                </c:pt>
                <c:pt idx="202">
                  <c:v>29/07/21</c:v>
                </c:pt>
                <c:pt idx="203">
                  <c:v>27/07/21</c:v>
                </c:pt>
                <c:pt idx="204">
                  <c:v>27/07/21</c:v>
                </c:pt>
                <c:pt idx="205">
                  <c:v>Publication date</c:v>
                </c:pt>
              </c:strCache>
            </c:strRef>
          </c:tx>
          <c:spPr>
            <a:solidFill>
              <a:schemeClr val="accent1"/>
            </a:solidFill>
            <a:ln>
              <a:noFill/>
            </a:ln>
            <a:effectLst/>
          </c:spPr>
          <c:invertIfNegative val="0"/>
          <c:val>
            <c:numRef>
              <c:f>Patentes!$F$210:$F$259</c:f>
              <c:numCache>
                <c:formatCode>m/d/yy</c:formatCode>
                <c:ptCount val="50"/>
                <c:pt idx="0">
                  <c:v>44404</c:v>
                </c:pt>
                <c:pt idx="1">
                  <c:v>44392</c:v>
                </c:pt>
                <c:pt idx="2">
                  <c:v>44392</c:v>
                </c:pt>
                <c:pt idx="3">
                  <c:v>44392</c:v>
                </c:pt>
                <c:pt idx="4">
                  <c:v>44392</c:v>
                </c:pt>
                <c:pt idx="5">
                  <c:v>44392</c:v>
                </c:pt>
                <c:pt idx="6">
                  <c:v>44392</c:v>
                </c:pt>
                <c:pt idx="7">
                  <c:v>44385</c:v>
                </c:pt>
                <c:pt idx="8">
                  <c:v>44385</c:v>
                </c:pt>
                <c:pt idx="9">
                  <c:v>44385</c:v>
                </c:pt>
                <c:pt idx="10">
                  <c:v>44385</c:v>
                </c:pt>
                <c:pt idx="11">
                  <c:v>44385</c:v>
                </c:pt>
                <c:pt idx="12">
                  <c:v>44378</c:v>
                </c:pt>
                <c:pt idx="13">
                  <c:v>44369</c:v>
                </c:pt>
                <c:pt idx="14">
                  <c:v>44364</c:v>
                </c:pt>
                <c:pt idx="15">
                  <c:v>44362</c:v>
                </c:pt>
                <c:pt idx="16">
                  <c:v>44355</c:v>
                </c:pt>
                <c:pt idx="17">
                  <c:v>44350</c:v>
                </c:pt>
                <c:pt idx="18">
                  <c:v>44350</c:v>
                </c:pt>
                <c:pt idx="19">
                  <c:v>44343</c:v>
                </c:pt>
                <c:pt idx="20">
                  <c:v>44336</c:v>
                </c:pt>
                <c:pt idx="21">
                  <c:v>44334</c:v>
                </c:pt>
                <c:pt idx="22">
                  <c:v>44334</c:v>
                </c:pt>
                <c:pt idx="23">
                  <c:v>44329</c:v>
                </c:pt>
                <c:pt idx="24">
                  <c:v>44329</c:v>
                </c:pt>
                <c:pt idx="25">
                  <c:v>44327</c:v>
                </c:pt>
                <c:pt idx="26">
                  <c:v>44327</c:v>
                </c:pt>
                <c:pt idx="27">
                  <c:v>44327</c:v>
                </c:pt>
                <c:pt idx="28">
                  <c:v>44322</c:v>
                </c:pt>
                <c:pt idx="29">
                  <c:v>44322</c:v>
                </c:pt>
                <c:pt idx="30">
                  <c:v>44313</c:v>
                </c:pt>
                <c:pt idx="31">
                  <c:v>44308</c:v>
                </c:pt>
                <c:pt idx="32">
                  <c:v>44299</c:v>
                </c:pt>
                <c:pt idx="33">
                  <c:v>44299</c:v>
                </c:pt>
                <c:pt idx="34">
                  <c:v>44299</c:v>
                </c:pt>
                <c:pt idx="35">
                  <c:v>44299</c:v>
                </c:pt>
                <c:pt idx="36">
                  <c:v>44287</c:v>
                </c:pt>
                <c:pt idx="37">
                  <c:v>44287</c:v>
                </c:pt>
                <c:pt idx="38">
                  <c:v>44280</c:v>
                </c:pt>
                <c:pt idx="39">
                  <c:v>44273</c:v>
                </c:pt>
                <c:pt idx="40">
                  <c:v>44273</c:v>
                </c:pt>
                <c:pt idx="41">
                  <c:v>44273</c:v>
                </c:pt>
                <c:pt idx="42">
                  <c:v>44273</c:v>
                </c:pt>
                <c:pt idx="43">
                  <c:v>44271</c:v>
                </c:pt>
                <c:pt idx="44">
                  <c:v>44266</c:v>
                </c:pt>
                <c:pt idx="45">
                  <c:v>44264</c:v>
                </c:pt>
                <c:pt idx="46">
                  <c:v>44259</c:v>
                </c:pt>
                <c:pt idx="47">
                  <c:v>44259</c:v>
                </c:pt>
                <c:pt idx="48">
                  <c:v>44257</c:v>
                </c:pt>
                <c:pt idx="49">
                  <c:v>44252</c:v>
                </c:pt>
              </c:numCache>
            </c:numRef>
          </c:val>
          <c:extLst>
            <c:ext xmlns:c16="http://schemas.microsoft.com/office/drawing/2014/chart" uri="{C3380CC4-5D6E-409C-BE32-E72D297353CC}">
              <c16:uniqueId val="{00000000-936B-A74F-8B81-CA79E87FD3E5}"/>
            </c:ext>
          </c:extLst>
        </c:ser>
        <c:dLbls>
          <c:showLegendKey val="0"/>
          <c:showVal val="0"/>
          <c:showCatName val="0"/>
          <c:showSerName val="0"/>
          <c:showPercent val="0"/>
          <c:showBubbleSize val="0"/>
        </c:dLbls>
        <c:gapWidth val="219"/>
        <c:overlap val="-27"/>
        <c:axId val="729217088"/>
        <c:axId val="729431296"/>
      </c:barChart>
      <c:catAx>
        <c:axId val="72921708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29431296"/>
        <c:crosses val="autoZero"/>
        <c:auto val="1"/>
        <c:lblAlgn val="ctr"/>
        <c:lblOffset val="100"/>
        <c:noMultiLvlLbl val="0"/>
      </c:catAx>
      <c:valAx>
        <c:axId val="729431296"/>
        <c:scaling>
          <c:orientation val="minMax"/>
        </c:scaling>
        <c:delete val="0"/>
        <c:axPos val="l"/>
        <c:majorGridlines>
          <c:spPr>
            <a:ln w="9525" cap="flat" cmpd="sng" algn="ctr">
              <a:solidFill>
                <a:schemeClr val="tx1">
                  <a:lumMod val="15000"/>
                  <a:lumOff val="85000"/>
                </a:schemeClr>
              </a:solidFill>
              <a:round/>
            </a:ln>
            <a:effectLst/>
          </c:spPr>
        </c:majorGridlines>
        <c:numFmt formatCode="m/d/yy"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29217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Publication date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'Patentes 2'!$F$4:$F$157</c:f>
              <c:strCache>
                <c:ptCount val="154"/>
                <c:pt idx="0">
                  <c:v>Publication date</c:v>
                </c:pt>
                <c:pt idx="1">
                  <c:v>21/02/23</c:v>
                </c:pt>
                <c:pt idx="2">
                  <c:v>9/02/23</c:v>
                </c:pt>
                <c:pt idx="3">
                  <c:v>7/02/23</c:v>
                </c:pt>
                <c:pt idx="4">
                  <c:v>26/01/23</c:v>
                </c:pt>
                <c:pt idx="5">
                  <c:v>22/12/22</c:v>
                </c:pt>
                <c:pt idx="6">
                  <c:v>8/12/22</c:v>
                </c:pt>
                <c:pt idx="7">
                  <c:v>8/12/22</c:v>
                </c:pt>
                <c:pt idx="8">
                  <c:v>15/11/22</c:v>
                </c:pt>
                <c:pt idx="9">
                  <c:v>4/10/22</c:v>
                </c:pt>
                <c:pt idx="10">
                  <c:v>18/08/22</c:v>
                </c:pt>
                <c:pt idx="11">
                  <c:v>26/07/22</c:v>
                </c:pt>
                <c:pt idx="12">
                  <c:v>26/07/22</c:v>
                </c:pt>
                <c:pt idx="13">
                  <c:v>14/07/22</c:v>
                </c:pt>
                <c:pt idx="14">
                  <c:v>7/07/22</c:v>
                </c:pt>
                <c:pt idx="15">
                  <c:v>30/06/22</c:v>
                </c:pt>
                <c:pt idx="16">
                  <c:v>21/06/22</c:v>
                </c:pt>
                <c:pt idx="17">
                  <c:v>2/06/22</c:v>
                </c:pt>
                <c:pt idx="18">
                  <c:v>17/05/22</c:v>
                </c:pt>
                <c:pt idx="19">
                  <c:v>12/05/22</c:v>
                </c:pt>
                <c:pt idx="20">
                  <c:v>12/05/22</c:v>
                </c:pt>
                <c:pt idx="21">
                  <c:v>12/04/22</c:v>
                </c:pt>
                <c:pt idx="22">
                  <c:v>27/01/22</c:v>
                </c:pt>
                <c:pt idx="23">
                  <c:v>25/01/22</c:v>
                </c:pt>
                <c:pt idx="24">
                  <c:v>30/12/21</c:v>
                </c:pt>
                <c:pt idx="25">
                  <c:v>23/12/21</c:v>
                </c:pt>
                <c:pt idx="26">
                  <c:v>11/11/21</c:v>
                </c:pt>
                <c:pt idx="27">
                  <c:v>12/10/21</c:v>
                </c:pt>
                <c:pt idx="28">
                  <c:v>14/09/21</c:v>
                </c:pt>
                <c:pt idx="29">
                  <c:v>9/09/21</c:v>
                </c:pt>
                <c:pt idx="30">
                  <c:v>29/07/21</c:v>
                </c:pt>
                <c:pt idx="31">
                  <c:v>22/07/21</c:v>
                </c:pt>
                <c:pt idx="32">
                  <c:v>15/07/21</c:v>
                </c:pt>
                <c:pt idx="33">
                  <c:v>15/07/21</c:v>
                </c:pt>
                <c:pt idx="34">
                  <c:v>8/07/21</c:v>
                </c:pt>
                <c:pt idx="35">
                  <c:v>13/05/21</c:v>
                </c:pt>
                <c:pt idx="36">
                  <c:v>11/05/21</c:v>
                </c:pt>
                <c:pt idx="37">
                  <c:v>18/03/21</c:v>
                </c:pt>
                <c:pt idx="38">
                  <c:v>16/03/21</c:v>
                </c:pt>
                <c:pt idx="39">
                  <c:v>11/03/21</c:v>
                </c:pt>
                <c:pt idx="40">
                  <c:v>4/03/21</c:v>
                </c:pt>
                <c:pt idx="41">
                  <c:v>18/02/21</c:v>
                </c:pt>
                <c:pt idx="42">
                  <c:v>28/01/21</c:v>
                </c:pt>
                <c:pt idx="43">
                  <c:v>29/12/20</c:v>
                </c:pt>
                <c:pt idx="44">
                  <c:v>10/12/20</c:v>
                </c:pt>
                <c:pt idx="45">
                  <c:v>10/12/20</c:v>
                </c:pt>
                <c:pt idx="46">
                  <c:v>26/11/20</c:v>
                </c:pt>
                <c:pt idx="47">
                  <c:v>24/11/20</c:v>
                </c:pt>
                <c:pt idx="48">
                  <c:v>29/10/20</c:v>
                </c:pt>
                <c:pt idx="49">
                  <c:v>29/10/20</c:v>
                </c:pt>
                <c:pt idx="50">
                  <c:v>6/10/20</c:v>
                </c:pt>
                <c:pt idx="51">
                  <c:v>Publication date</c:v>
                </c:pt>
                <c:pt idx="52">
                  <c:v>1/10/20</c:v>
                </c:pt>
                <c:pt idx="53">
                  <c:v>15/09/20</c:v>
                </c:pt>
                <c:pt idx="54">
                  <c:v>15/09/20</c:v>
                </c:pt>
                <c:pt idx="55">
                  <c:v>15/09/20</c:v>
                </c:pt>
                <c:pt idx="56">
                  <c:v>3/09/20</c:v>
                </c:pt>
                <c:pt idx="57">
                  <c:v>4/08/20</c:v>
                </c:pt>
                <c:pt idx="58">
                  <c:v>4/08/20</c:v>
                </c:pt>
                <c:pt idx="59">
                  <c:v>16/07/20</c:v>
                </c:pt>
                <c:pt idx="60">
                  <c:v>25/06/20</c:v>
                </c:pt>
                <c:pt idx="61">
                  <c:v>23/06/20</c:v>
                </c:pt>
                <c:pt idx="62">
                  <c:v>2/06/20</c:v>
                </c:pt>
                <c:pt idx="63">
                  <c:v>26/05/20</c:v>
                </c:pt>
                <c:pt idx="64">
                  <c:v>27/02/20</c:v>
                </c:pt>
                <c:pt idx="65">
                  <c:v>27/02/20</c:v>
                </c:pt>
                <c:pt idx="66">
                  <c:v>23/01/20</c:v>
                </c:pt>
                <c:pt idx="67">
                  <c:v>21/11/19</c:v>
                </c:pt>
                <c:pt idx="68">
                  <c:v>19/11/19</c:v>
                </c:pt>
                <c:pt idx="69">
                  <c:v>3/10/19</c:v>
                </c:pt>
                <c:pt idx="70">
                  <c:v>17/09/19</c:v>
                </c:pt>
                <c:pt idx="71">
                  <c:v>29/08/19</c:v>
                </c:pt>
                <c:pt idx="72">
                  <c:v>27/08/19</c:v>
                </c:pt>
                <c:pt idx="73">
                  <c:v>25/07/19</c:v>
                </c:pt>
                <c:pt idx="74">
                  <c:v>25/07/19</c:v>
                </c:pt>
                <c:pt idx="75">
                  <c:v>2/07/19</c:v>
                </c:pt>
                <c:pt idx="76">
                  <c:v>27/06/19</c:v>
                </c:pt>
                <c:pt idx="77">
                  <c:v>13/06/19</c:v>
                </c:pt>
                <c:pt idx="78">
                  <c:v>14/05/19</c:v>
                </c:pt>
                <c:pt idx="79">
                  <c:v>7/05/19</c:v>
                </c:pt>
                <c:pt idx="80">
                  <c:v>12/03/19</c:v>
                </c:pt>
                <c:pt idx="81">
                  <c:v>7/03/19</c:v>
                </c:pt>
                <c:pt idx="82">
                  <c:v>31/01/19</c:v>
                </c:pt>
                <c:pt idx="83">
                  <c:v>22/01/19</c:v>
                </c:pt>
                <c:pt idx="84">
                  <c:v>17/01/19</c:v>
                </c:pt>
                <c:pt idx="85">
                  <c:v>10/01/19</c:v>
                </c:pt>
                <c:pt idx="86">
                  <c:v>3/01/19</c:v>
                </c:pt>
                <c:pt idx="87">
                  <c:v>27/12/18</c:v>
                </c:pt>
                <c:pt idx="88">
                  <c:v>11/12/18</c:v>
                </c:pt>
                <c:pt idx="89">
                  <c:v>8/11/18</c:v>
                </c:pt>
                <c:pt idx="90">
                  <c:v>6/11/18</c:v>
                </c:pt>
                <c:pt idx="91">
                  <c:v>25/10/18</c:v>
                </c:pt>
                <c:pt idx="92">
                  <c:v>23/10/18</c:v>
                </c:pt>
                <c:pt idx="93">
                  <c:v>2/10/18</c:v>
                </c:pt>
                <c:pt idx="94">
                  <c:v>27/09/18</c:v>
                </c:pt>
                <c:pt idx="95">
                  <c:v>27/09/18</c:v>
                </c:pt>
                <c:pt idx="96">
                  <c:v>7/08/18</c:v>
                </c:pt>
                <c:pt idx="97">
                  <c:v>24/07/18</c:v>
                </c:pt>
                <c:pt idx="98">
                  <c:v>12/07/18</c:v>
                </c:pt>
                <c:pt idx="99">
                  <c:v>12/06/18</c:v>
                </c:pt>
                <c:pt idx="100">
                  <c:v>17/04/18</c:v>
                </c:pt>
                <c:pt idx="101">
                  <c:v>15/03/18</c:v>
                </c:pt>
                <c:pt idx="102">
                  <c:v>Publication date</c:v>
                </c:pt>
                <c:pt idx="103">
                  <c:v>8/03/18</c:v>
                </c:pt>
                <c:pt idx="104">
                  <c:v>8/03/18</c:v>
                </c:pt>
                <c:pt idx="105">
                  <c:v>1/03/18</c:v>
                </c:pt>
                <c:pt idx="106">
                  <c:v>1/03/18</c:v>
                </c:pt>
                <c:pt idx="107">
                  <c:v>18/01/18</c:v>
                </c:pt>
                <c:pt idx="108">
                  <c:v>18/01/18</c:v>
                </c:pt>
                <c:pt idx="109">
                  <c:v>9/01/18</c:v>
                </c:pt>
                <c:pt idx="110">
                  <c:v>28/12/17</c:v>
                </c:pt>
                <c:pt idx="111">
                  <c:v>28/12/17</c:v>
                </c:pt>
                <c:pt idx="112">
                  <c:v>26/12/17</c:v>
                </c:pt>
                <c:pt idx="113">
                  <c:v>21/12/17</c:v>
                </c:pt>
                <c:pt idx="114">
                  <c:v>12/12/17</c:v>
                </c:pt>
                <c:pt idx="115">
                  <c:v>23/11/17</c:v>
                </c:pt>
                <c:pt idx="116">
                  <c:v>16/11/17</c:v>
                </c:pt>
                <c:pt idx="117">
                  <c:v>2/11/17</c:v>
                </c:pt>
                <c:pt idx="118">
                  <c:v>26/10/17</c:v>
                </c:pt>
                <c:pt idx="119">
                  <c:v>24/10/17</c:v>
                </c:pt>
                <c:pt idx="120">
                  <c:v>3/10/17</c:v>
                </c:pt>
                <c:pt idx="121">
                  <c:v>3/10/17</c:v>
                </c:pt>
                <c:pt idx="122">
                  <c:v>26/09/17</c:v>
                </c:pt>
                <c:pt idx="123">
                  <c:v>17/08/17</c:v>
                </c:pt>
                <c:pt idx="124">
                  <c:v>15/08/17</c:v>
                </c:pt>
                <c:pt idx="125">
                  <c:v>15/08/17</c:v>
                </c:pt>
                <c:pt idx="126">
                  <c:v>11/07/17</c:v>
                </c:pt>
                <c:pt idx="127">
                  <c:v>29/06/17</c:v>
                </c:pt>
                <c:pt idx="128">
                  <c:v>27/06/17</c:v>
                </c:pt>
                <c:pt idx="129">
                  <c:v>15/06/17</c:v>
                </c:pt>
                <c:pt idx="130">
                  <c:v>8/06/17</c:v>
                </c:pt>
                <c:pt idx="131">
                  <c:v>8/06/17</c:v>
                </c:pt>
                <c:pt idx="132">
                  <c:v>11/05/17</c:v>
                </c:pt>
                <c:pt idx="133">
                  <c:v>13/04/17</c:v>
                </c:pt>
                <c:pt idx="134">
                  <c:v>6/04/17</c:v>
                </c:pt>
                <c:pt idx="135">
                  <c:v>30/03/17</c:v>
                </c:pt>
                <c:pt idx="136">
                  <c:v>28/03/17</c:v>
                </c:pt>
                <c:pt idx="137">
                  <c:v>7/03/17</c:v>
                </c:pt>
                <c:pt idx="138">
                  <c:v>16/02/17</c:v>
                </c:pt>
                <c:pt idx="139">
                  <c:v>24/01/17</c:v>
                </c:pt>
                <c:pt idx="140">
                  <c:v>29/12/16</c:v>
                </c:pt>
                <c:pt idx="141">
                  <c:v>22/11/16</c:v>
                </c:pt>
                <c:pt idx="142">
                  <c:v>22/11/16</c:v>
                </c:pt>
                <c:pt idx="143">
                  <c:v>3/11/16</c:v>
                </c:pt>
                <c:pt idx="144">
                  <c:v>27/10/16</c:v>
                </c:pt>
                <c:pt idx="145">
                  <c:v>18/10/16</c:v>
                </c:pt>
                <c:pt idx="146">
                  <c:v>23/08/16</c:v>
                </c:pt>
                <c:pt idx="147">
                  <c:v>23/08/16</c:v>
                </c:pt>
                <c:pt idx="148">
                  <c:v>23/08/16</c:v>
                </c:pt>
                <c:pt idx="149">
                  <c:v>14/07/16</c:v>
                </c:pt>
                <c:pt idx="150">
                  <c:v>7/06/16</c:v>
                </c:pt>
                <c:pt idx="151">
                  <c:v>2/06/16</c:v>
                </c:pt>
                <c:pt idx="152">
                  <c:v>12/05/16</c:v>
                </c:pt>
                <c:pt idx="153">
                  <c:v>Publication date</c:v>
                </c:pt>
              </c:strCache>
            </c:strRef>
          </c:tx>
          <c:spPr>
            <a:solidFill>
              <a:schemeClr val="accent1"/>
            </a:solidFill>
            <a:ln>
              <a:noFill/>
            </a:ln>
            <a:effectLst/>
          </c:spPr>
          <c:invertIfNegative val="0"/>
          <c:val>
            <c:numRef>
              <c:f>'Patentes 2'!$F$158:$F$207</c:f>
              <c:numCache>
                <c:formatCode>m/d/yy</c:formatCode>
                <c:ptCount val="50"/>
                <c:pt idx="0">
                  <c:v>42472</c:v>
                </c:pt>
                <c:pt idx="1">
                  <c:v>42446</c:v>
                </c:pt>
                <c:pt idx="2">
                  <c:v>42444</c:v>
                </c:pt>
                <c:pt idx="3">
                  <c:v>42404</c:v>
                </c:pt>
                <c:pt idx="4">
                  <c:v>42404</c:v>
                </c:pt>
                <c:pt idx="5">
                  <c:v>42397</c:v>
                </c:pt>
                <c:pt idx="6">
                  <c:v>42374</c:v>
                </c:pt>
                <c:pt idx="7">
                  <c:v>42362</c:v>
                </c:pt>
                <c:pt idx="8">
                  <c:v>42355</c:v>
                </c:pt>
                <c:pt idx="9">
                  <c:v>42318</c:v>
                </c:pt>
                <c:pt idx="10">
                  <c:v>42313</c:v>
                </c:pt>
                <c:pt idx="11">
                  <c:v>42304</c:v>
                </c:pt>
                <c:pt idx="12">
                  <c:v>42285</c:v>
                </c:pt>
                <c:pt idx="13">
                  <c:v>42285</c:v>
                </c:pt>
                <c:pt idx="14">
                  <c:v>42257</c:v>
                </c:pt>
                <c:pt idx="15">
                  <c:v>42227</c:v>
                </c:pt>
                <c:pt idx="16">
                  <c:v>42222</c:v>
                </c:pt>
                <c:pt idx="17">
                  <c:v>42159</c:v>
                </c:pt>
                <c:pt idx="18">
                  <c:v>42159</c:v>
                </c:pt>
                <c:pt idx="19">
                  <c:v>42157</c:v>
                </c:pt>
                <c:pt idx="20">
                  <c:v>42131</c:v>
                </c:pt>
                <c:pt idx="21">
                  <c:v>42129</c:v>
                </c:pt>
                <c:pt idx="22">
                  <c:v>42108</c:v>
                </c:pt>
                <c:pt idx="23">
                  <c:v>42059</c:v>
                </c:pt>
                <c:pt idx="24">
                  <c:v>42047</c:v>
                </c:pt>
                <c:pt idx="25">
                  <c:v>42045</c:v>
                </c:pt>
                <c:pt idx="26">
                  <c:v>42019</c:v>
                </c:pt>
                <c:pt idx="27">
                  <c:v>42019</c:v>
                </c:pt>
                <c:pt idx="28">
                  <c:v>41996</c:v>
                </c:pt>
                <c:pt idx="29">
                  <c:v>41968</c:v>
                </c:pt>
                <c:pt idx="30">
                  <c:v>41963</c:v>
                </c:pt>
                <c:pt idx="31">
                  <c:v>41954</c:v>
                </c:pt>
                <c:pt idx="32">
                  <c:v>41926</c:v>
                </c:pt>
                <c:pt idx="33">
                  <c:v>41858</c:v>
                </c:pt>
                <c:pt idx="34">
                  <c:v>41830</c:v>
                </c:pt>
                <c:pt idx="35">
                  <c:v>41823</c:v>
                </c:pt>
                <c:pt idx="36">
                  <c:v>41816</c:v>
                </c:pt>
                <c:pt idx="37">
                  <c:v>41788</c:v>
                </c:pt>
                <c:pt idx="38">
                  <c:v>41690</c:v>
                </c:pt>
                <c:pt idx="39">
                  <c:v>41681</c:v>
                </c:pt>
                <c:pt idx="40">
                  <c:v>41648</c:v>
                </c:pt>
                <c:pt idx="41">
                  <c:v>41648</c:v>
                </c:pt>
                <c:pt idx="42">
                  <c:v>41618</c:v>
                </c:pt>
                <c:pt idx="43">
                  <c:v>41606</c:v>
                </c:pt>
                <c:pt idx="44">
                  <c:v>41599</c:v>
                </c:pt>
                <c:pt idx="45">
                  <c:v>41599</c:v>
                </c:pt>
                <c:pt idx="46">
                  <c:v>41583</c:v>
                </c:pt>
                <c:pt idx="47">
                  <c:v>41578</c:v>
                </c:pt>
                <c:pt idx="48">
                  <c:v>41578</c:v>
                </c:pt>
                <c:pt idx="49">
                  <c:v>41569</c:v>
                </c:pt>
              </c:numCache>
            </c:numRef>
          </c:val>
          <c:extLst>
            <c:ext xmlns:c16="http://schemas.microsoft.com/office/drawing/2014/chart" uri="{C3380CC4-5D6E-409C-BE32-E72D297353CC}">
              <c16:uniqueId val="{00000000-7583-FA41-A075-9E8CC4E147F8}"/>
            </c:ext>
          </c:extLst>
        </c:ser>
        <c:dLbls>
          <c:showLegendKey val="0"/>
          <c:showVal val="0"/>
          <c:showCatName val="0"/>
          <c:showSerName val="0"/>
          <c:showPercent val="0"/>
          <c:showBubbleSize val="0"/>
        </c:dLbls>
        <c:gapWidth val="219"/>
        <c:overlap val="-27"/>
        <c:axId val="765598384"/>
        <c:axId val="765946528"/>
      </c:barChart>
      <c:dateAx>
        <c:axId val="76559838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65946528"/>
        <c:crossesAt val="41000"/>
        <c:auto val="0"/>
        <c:lblOffset val="100"/>
        <c:baseTimeUnit val="days"/>
      </c:dateAx>
      <c:valAx>
        <c:axId val="765946528"/>
        <c:scaling>
          <c:orientation val="minMax"/>
        </c:scaling>
        <c:delete val="0"/>
        <c:axPos val="l"/>
        <c:majorGridlines>
          <c:spPr>
            <a:ln w="9525" cap="flat" cmpd="sng" algn="ctr">
              <a:solidFill>
                <a:schemeClr val="tx1">
                  <a:lumMod val="15000"/>
                  <a:lumOff val="85000"/>
                </a:schemeClr>
              </a:solidFill>
              <a:round/>
            </a:ln>
            <a:effectLst/>
          </c:spPr>
        </c:majorGridlines>
        <c:numFmt formatCode="m/d/yy"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65598384"/>
        <c:crossesAt val="50"/>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mn-lt"/>
                <a:ea typeface="+mn-ea"/>
                <a:cs typeface="+mn-cs"/>
              </a:defRPr>
            </a:pPr>
            <a:r>
              <a:rPr lang="es-MX" sz="1600" b="1">
                <a:solidFill>
                  <a:schemeClr val="tx1"/>
                </a:solidFill>
              </a:rPr>
              <a:t>Cantidad</a:t>
            </a:r>
            <a:r>
              <a:rPr lang="es-MX" sz="1600" b="1" baseline="0">
                <a:solidFill>
                  <a:schemeClr val="tx1"/>
                </a:solidFill>
              </a:rPr>
              <a:t> promedio de toneladas compradas por el sector privado con fines industriales</a:t>
            </a:r>
            <a:endParaRPr lang="es-MX" sz="1600" b="1">
              <a:solidFill>
                <a:schemeClr val="tx1"/>
              </a:solidFill>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mn-lt"/>
              <a:ea typeface="+mn-ea"/>
              <a:cs typeface="+mn-cs"/>
            </a:defRPr>
          </a:pPr>
          <a:endParaRPr lang="es-CO"/>
        </a:p>
      </c:txPr>
    </c:title>
    <c:autoTitleDeleted val="0"/>
    <c:plotArea>
      <c:layout>
        <c:manualLayout>
          <c:layoutTarget val="inner"/>
          <c:xMode val="edge"/>
          <c:yMode val="edge"/>
          <c:x val="6.3377593264759433E-2"/>
          <c:y val="0.17913709416459928"/>
          <c:w val="0.91305834193406232"/>
          <c:h val="0.77102728939704457"/>
        </c:manualLayout>
      </c:layout>
      <c:barChart>
        <c:barDir val="col"/>
        <c:grouping val="clustered"/>
        <c:varyColors val="0"/>
        <c:ser>
          <c:idx val="0"/>
          <c:order val="0"/>
          <c:spPr>
            <a:solidFill>
              <a:srgbClr val="3D23D6"/>
            </a:solidFill>
            <a:ln>
              <a:noFill/>
            </a:ln>
            <a:effectLst>
              <a:outerShdw blurRad="63500" sx="102000" sy="102000" algn="ctr" rotWithShape="0">
                <a:prstClr val="black">
                  <a:alpha val="40000"/>
                </a:prstClr>
              </a:outerShdw>
            </a:effectLst>
          </c:spPr>
          <c:invertIfNegative val="0"/>
          <c:trendline>
            <c:spPr>
              <a:ln w="19050" cap="rnd">
                <a:solidFill>
                  <a:schemeClr val="accent1"/>
                </a:solidFill>
                <a:prstDash val="sysDot"/>
              </a:ln>
              <a:effectLst/>
            </c:spPr>
            <c:trendlineType val="movingAvg"/>
            <c:period val="2"/>
            <c:dispRSqr val="0"/>
            <c:dispEq val="0"/>
          </c:trendline>
          <c:cat>
            <c:numRef>
              <c:f>'Industrias   coca Perú'!$A$4:$T$4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'Industrias   coca Perú'!$A$5:$T$5</c:f>
              <c:numCache>
                <c:formatCode>0</c:formatCode>
                <c:ptCount val="20"/>
                <c:pt idx="0">
                  <c:v>25574</c:v>
                </c:pt>
                <c:pt idx="1">
                  <c:v>8408</c:v>
                </c:pt>
                <c:pt idx="2">
                  <c:v>3200</c:v>
                </c:pt>
                <c:pt idx="3">
                  <c:v>2977</c:v>
                </c:pt>
                <c:pt idx="4">
                  <c:v>2780</c:v>
                </c:pt>
                <c:pt idx="5">
                  <c:v>2553</c:v>
                </c:pt>
                <c:pt idx="6">
                  <c:v>2131</c:v>
                </c:pt>
                <c:pt idx="7">
                  <c:v>1868</c:v>
                </c:pt>
                <c:pt idx="8">
                  <c:v>1585</c:v>
                </c:pt>
                <c:pt idx="9">
                  <c:v>1263</c:v>
                </c:pt>
                <c:pt idx="10">
                  <c:v>1212</c:v>
                </c:pt>
                <c:pt idx="11">
                  <c:v>1070</c:v>
                </c:pt>
                <c:pt idx="12">
                  <c:v>1047</c:v>
                </c:pt>
                <c:pt idx="13">
                  <c:v>960</c:v>
                </c:pt>
                <c:pt idx="14">
                  <c:v>815</c:v>
                </c:pt>
                <c:pt idx="15">
                  <c:v>772</c:v>
                </c:pt>
                <c:pt idx="16">
                  <c:v>747</c:v>
                </c:pt>
                <c:pt idx="17">
                  <c:v>745</c:v>
                </c:pt>
                <c:pt idx="18">
                  <c:v>740</c:v>
                </c:pt>
                <c:pt idx="19">
                  <c:v>740</c:v>
                </c:pt>
              </c:numCache>
            </c:numRef>
          </c:val>
          <c:extLst>
            <c:ext xmlns:c16="http://schemas.microsoft.com/office/drawing/2014/chart" uri="{C3380CC4-5D6E-409C-BE32-E72D297353CC}">
              <c16:uniqueId val="{00000000-A747-D24A-95F5-81138003ED70}"/>
            </c:ext>
          </c:extLst>
        </c:ser>
        <c:dLbls>
          <c:showLegendKey val="0"/>
          <c:showVal val="0"/>
          <c:showCatName val="0"/>
          <c:showSerName val="0"/>
          <c:showPercent val="0"/>
          <c:showBubbleSize val="0"/>
        </c:dLbls>
        <c:gapWidth val="219"/>
        <c:overlap val="-27"/>
        <c:axId val="775536992"/>
        <c:axId val="775647040"/>
      </c:barChart>
      <c:catAx>
        <c:axId val="77553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75647040"/>
        <c:crosses val="autoZero"/>
        <c:auto val="1"/>
        <c:lblAlgn val="ctr"/>
        <c:lblOffset val="100"/>
        <c:noMultiLvlLbl val="0"/>
      </c:catAx>
      <c:valAx>
        <c:axId val="775647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s-CO"/>
          </a:p>
        </c:txPr>
        <c:crossAx val="775536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b="1">
                <a:solidFill>
                  <a:schemeClr val="tx1"/>
                </a:solidFill>
              </a:rPr>
              <a:t>PROYECCIÓN DE VENTA</a:t>
            </a:r>
            <a:r>
              <a:rPr lang="es-MX" b="1" baseline="0">
                <a:solidFill>
                  <a:schemeClr val="tx1"/>
                </a:solidFill>
              </a:rPr>
              <a:t> PARA TN/M </a:t>
            </a:r>
            <a:endParaRPr lang="es-MX" b="1">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areaChart>
        <c:grouping val="stacked"/>
        <c:varyColors val="0"/>
        <c:ser>
          <c:idx val="0"/>
          <c:order val="0"/>
          <c:spPr>
            <a:solidFill>
              <a:srgbClr val="3D23D6"/>
            </a:solidFill>
            <a:ln>
              <a:noFill/>
            </a:ln>
            <a:effectLst/>
          </c:spPr>
          <c:cat>
            <c:numRef>
              <c:f>'Potencial de mercado'!$F$3:$F$7</c:f>
              <c:numCache>
                <c:formatCode>General</c:formatCode>
                <c:ptCount val="5"/>
                <c:pt idx="0">
                  <c:v>2024</c:v>
                </c:pt>
                <c:pt idx="1">
                  <c:v>2025</c:v>
                </c:pt>
                <c:pt idx="2">
                  <c:v>2026</c:v>
                </c:pt>
                <c:pt idx="3">
                  <c:v>2027</c:v>
                </c:pt>
                <c:pt idx="4">
                  <c:v>2028</c:v>
                </c:pt>
              </c:numCache>
            </c:numRef>
          </c:cat>
          <c:val>
            <c:numRef>
              <c:f>'Potencial de mercado'!$G$3:$G$7</c:f>
              <c:numCache>
                <c:formatCode>0</c:formatCode>
                <c:ptCount val="5"/>
                <c:pt idx="0">
                  <c:v>56700</c:v>
                </c:pt>
                <c:pt idx="1">
                  <c:v>57834</c:v>
                </c:pt>
                <c:pt idx="2">
                  <c:v>58990.68</c:v>
                </c:pt>
                <c:pt idx="3">
                  <c:v>60170.493600000002</c:v>
                </c:pt>
                <c:pt idx="4">
                  <c:v>61373.903471999998</c:v>
                </c:pt>
              </c:numCache>
            </c:numRef>
          </c:val>
          <c:extLst>
            <c:ext xmlns:c16="http://schemas.microsoft.com/office/drawing/2014/chart" uri="{C3380CC4-5D6E-409C-BE32-E72D297353CC}">
              <c16:uniqueId val="{00000000-65A0-C044-AD58-51F7A73E4A08}"/>
            </c:ext>
          </c:extLst>
        </c:ser>
        <c:dLbls>
          <c:showLegendKey val="0"/>
          <c:showVal val="0"/>
          <c:showCatName val="0"/>
          <c:showSerName val="0"/>
          <c:showPercent val="0"/>
          <c:showBubbleSize val="0"/>
        </c:dLbls>
        <c:axId val="1059111136"/>
        <c:axId val="824721520"/>
      </c:areaChart>
      <c:catAx>
        <c:axId val="10591111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24721520"/>
        <c:crosses val="autoZero"/>
        <c:auto val="1"/>
        <c:lblAlgn val="ctr"/>
        <c:lblOffset val="100"/>
        <c:noMultiLvlLbl val="0"/>
      </c:catAx>
      <c:valAx>
        <c:axId val="824721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059111136"/>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s-ES_tradnl" sz="1800" b="1">
                <a:solidFill>
                  <a:schemeClr val="tx1"/>
                </a:solidFill>
              </a:rPr>
              <a:t>INTEGRACIÓN</a:t>
            </a:r>
            <a:r>
              <a:rPr lang="es-ES_tradnl" sz="1800" b="1" baseline="0">
                <a:solidFill>
                  <a:schemeClr val="tx1"/>
                </a:solidFill>
              </a:rPr>
              <a:t> DE LAS VARIABLES</a:t>
            </a:r>
            <a:r>
              <a:rPr lang="es-ES_tradnl" sz="1800" b="1">
                <a:solidFill>
                  <a:schemeClr val="tx1"/>
                </a:solidFill>
              </a:rPr>
              <a:t> DE MERCADO</a:t>
            </a:r>
            <a:r>
              <a:rPr lang="es-ES_tradnl" sz="1800" b="1" baseline="0">
                <a:solidFill>
                  <a:schemeClr val="tx1"/>
                </a:solidFill>
              </a:rPr>
              <a:t> EN CIFRAS</a:t>
            </a:r>
            <a:endParaRPr lang="es-ES_tradnl" sz="1800" b="1">
              <a:solidFill>
                <a:schemeClr val="tx1"/>
              </a:solidFill>
            </a:endParaRP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s-CO"/>
        </a:p>
      </c:txPr>
    </c:title>
    <c:autoTitleDeleted val="0"/>
    <c:plotArea>
      <c:layout/>
      <c:barChart>
        <c:barDir val="col"/>
        <c:grouping val="clustered"/>
        <c:varyColors val="0"/>
        <c:ser>
          <c:idx val="0"/>
          <c:order val="0"/>
          <c:tx>
            <c:strRef>
              <c:f>'Potencial de mercado'!$G$2</c:f>
              <c:strCache>
                <c:ptCount val="1"/>
                <c:pt idx="0">
                  <c:v>Cantidad. TN/M /H.C.</c:v>
                </c:pt>
              </c:strCache>
            </c:strRef>
          </c:tx>
          <c:spPr>
            <a:solidFill>
              <a:srgbClr val="3D23D6">
                <a:alpha val="66000"/>
              </a:srgbClr>
            </a:solidFill>
            <a:ln>
              <a:noFill/>
            </a:ln>
            <a:effectLst/>
          </c:spPr>
          <c:invertIfNegative val="0"/>
          <c:cat>
            <c:numRef>
              <c:f>'Potencial de mercado'!$F$3:$F$7</c:f>
              <c:numCache>
                <c:formatCode>General</c:formatCode>
                <c:ptCount val="5"/>
                <c:pt idx="0">
                  <c:v>2024</c:v>
                </c:pt>
                <c:pt idx="1">
                  <c:v>2025</c:v>
                </c:pt>
                <c:pt idx="2">
                  <c:v>2026</c:v>
                </c:pt>
                <c:pt idx="3">
                  <c:v>2027</c:v>
                </c:pt>
                <c:pt idx="4">
                  <c:v>2028</c:v>
                </c:pt>
              </c:numCache>
            </c:numRef>
          </c:cat>
          <c:val>
            <c:numRef>
              <c:f>'Potencial de mercado'!$G$3:$G$7</c:f>
              <c:numCache>
                <c:formatCode>0</c:formatCode>
                <c:ptCount val="5"/>
                <c:pt idx="0">
                  <c:v>56700</c:v>
                </c:pt>
                <c:pt idx="1">
                  <c:v>57834</c:v>
                </c:pt>
                <c:pt idx="2">
                  <c:v>58990.68</c:v>
                </c:pt>
                <c:pt idx="3">
                  <c:v>60170.493600000002</c:v>
                </c:pt>
                <c:pt idx="4">
                  <c:v>61373.903471999998</c:v>
                </c:pt>
              </c:numCache>
            </c:numRef>
          </c:val>
          <c:extLst>
            <c:ext xmlns:c16="http://schemas.microsoft.com/office/drawing/2014/chart" uri="{C3380CC4-5D6E-409C-BE32-E72D297353CC}">
              <c16:uniqueId val="{00000000-CD0B-C24C-8F7F-0C597901E292}"/>
            </c:ext>
          </c:extLst>
        </c:ser>
        <c:ser>
          <c:idx val="1"/>
          <c:order val="1"/>
          <c:tx>
            <c:strRef>
              <c:f>'Potencial de mercado'!$I$2</c:f>
              <c:strCache>
                <c:ptCount val="1"/>
                <c:pt idx="0">
                  <c:v>Cantidad total de hoja con producción de alcaloíde</c:v>
                </c:pt>
              </c:strCache>
            </c:strRef>
          </c:tx>
          <c:spPr>
            <a:solidFill>
              <a:schemeClr val="accent2"/>
            </a:solidFill>
            <a:ln w="47625">
              <a:noFill/>
              <a:prstDash val="sysDash"/>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'Potencial de mercado'!$F$3:$F$7</c:f>
              <c:numCache>
                <c:formatCode>General</c:formatCode>
                <c:ptCount val="5"/>
                <c:pt idx="0">
                  <c:v>2024</c:v>
                </c:pt>
                <c:pt idx="1">
                  <c:v>2025</c:v>
                </c:pt>
                <c:pt idx="2">
                  <c:v>2026</c:v>
                </c:pt>
                <c:pt idx="3">
                  <c:v>2027</c:v>
                </c:pt>
                <c:pt idx="4">
                  <c:v>2028</c:v>
                </c:pt>
              </c:numCache>
            </c:numRef>
          </c:cat>
          <c:val>
            <c:numRef>
              <c:f>'Potencial de mercado'!$I$3:$I$7</c:f>
              <c:numCache>
                <c:formatCode>0</c:formatCode>
                <c:ptCount val="5"/>
                <c:pt idx="0">
                  <c:v>60497.468354430377</c:v>
                </c:pt>
                <c:pt idx="1">
                  <c:v>61631.468354430377</c:v>
                </c:pt>
                <c:pt idx="2">
                  <c:v>62788.148354430377</c:v>
                </c:pt>
                <c:pt idx="3">
                  <c:v>64081.886005063294</c:v>
                </c:pt>
                <c:pt idx="4">
                  <c:v>65402.63764921519</c:v>
                </c:pt>
              </c:numCache>
            </c:numRef>
          </c:val>
          <c:extLst>
            <c:ext xmlns:c16="http://schemas.microsoft.com/office/drawing/2014/chart" uri="{C3380CC4-5D6E-409C-BE32-E72D297353CC}">
              <c16:uniqueId val="{00000001-CD0B-C24C-8F7F-0C597901E292}"/>
            </c:ext>
          </c:extLst>
        </c:ser>
        <c:ser>
          <c:idx val="2"/>
          <c:order val="2"/>
          <c:tx>
            <c:strRef>
              <c:f>'Potencial de mercado'!$K$2</c:f>
              <c:strCache>
                <c:ptCount val="1"/>
                <c:pt idx="0">
                  <c:v>Proyección de venta (kg)</c:v>
                </c:pt>
              </c:strCache>
            </c:strRef>
          </c:tx>
          <c:spPr>
            <a:solidFill>
              <a:srgbClr val="002060">
                <a:alpha val="69000"/>
              </a:srgbClr>
            </a:solidFill>
            <a:ln>
              <a:noFill/>
            </a:ln>
            <a:effectLst/>
          </c:spPr>
          <c:invertIfNegative val="0"/>
          <c:cat>
            <c:numRef>
              <c:f>'Potencial de mercado'!$F$3:$F$7</c:f>
              <c:numCache>
                <c:formatCode>General</c:formatCode>
                <c:ptCount val="5"/>
                <c:pt idx="0">
                  <c:v>2024</c:v>
                </c:pt>
                <c:pt idx="1">
                  <c:v>2025</c:v>
                </c:pt>
                <c:pt idx="2">
                  <c:v>2026</c:v>
                </c:pt>
                <c:pt idx="3">
                  <c:v>2027</c:v>
                </c:pt>
                <c:pt idx="4">
                  <c:v>2028</c:v>
                </c:pt>
              </c:numCache>
            </c:numRef>
          </c:cat>
          <c:val>
            <c:numRef>
              <c:f>'Potencial de mercado'!$K$3:$K$7</c:f>
              <c:numCache>
                <c:formatCode>General</c:formatCode>
                <c:ptCount val="5"/>
                <c:pt idx="0">
                  <c:v>30000</c:v>
                </c:pt>
                <c:pt idx="1">
                  <c:v>30000</c:v>
                </c:pt>
                <c:pt idx="2">
                  <c:v>30000</c:v>
                </c:pt>
                <c:pt idx="3">
                  <c:v>30900</c:v>
                </c:pt>
                <c:pt idx="4">
                  <c:v>31827</c:v>
                </c:pt>
              </c:numCache>
            </c:numRef>
          </c:val>
          <c:extLst>
            <c:ext xmlns:c16="http://schemas.microsoft.com/office/drawing/2014/chart" uri="{C3380CC4-5D6E-409C-BE32-E72D297353CC}">
              <c16:uniqueId val="{00000002-CD0B-C24C-8F7F-0C597901E292}"/>
            </c:ext>
          </c:extLst>
        </c:ser>
        <c:ser>
          <c:idx val="3"/>
          <c:order val="3"/>
          <c:tx>
            <c:strRef>
              <c:f>'Potencial de mercado'!$L$2</c:f>
              <c:strCache>
                <c:ptCount val="1"/>
                <c:pt idx="0">
                  <c:v>Cantidad de hojas necesaria (por ha)</c:v>
                </c:pt>
              </c:strCache>
            </c:strRef>
          </c:tx>
          <c:spPr>
            <a:solidFill>
              <a:srgbClr val="7030A0"/>
            </a:solidFill>
            <a:ln>
              <a:noFill/>
            </a:ln>
            <a:effectLst/>
          </c:spPr>
          <c:invertIfNegative val="0"/>
          <c:cat>
            <c:numRef>
              <c:f>'Potencial de mercado'!$F$3:$F$7</c:f>
              <c:numCache>
                <c:formatCode>General</c:formatCode>
                <c:ptCount val="5"/>
                <c:pt idx="0">
                  <c:v>2024</c:v>
                </c:pt>
                <c:pt idx="1">
                  <c:v>2025</c:v>
                </c:pt>
                <c:pt idx="2">
                  <c:v>2026</c:v>
                </c:pt>
                <c:pt idx="3">
                  <c:v>2027</c:v>
                </c:pt>
                <c:pt idx="4">
                  <c:v>2028</c:v>
                </c:pt>
              </c:numCache>
            </c:numRef>
          </c:cat>
          <c:val>
            <c:numRef>
              <c:f>'Potencial de mercado'!$L$3:$L$7</c:f>
              <c:numCache>
                <c:formatCode>0</c:formatCode>
                <c:ptCount val="5"/>
                <c:pt idx="0">
                  <c:v>3797.4683544303793</c:v>
                </c:pt>
                <c:pt idx="1">
                  <c:v>3797.4683544303793</c:v>
                </c:pt>
                <c:pt idx="2">
                  <c:v>3797.4683544303793</c:v>
                </c:pt>
                <c:pt idx="3">
                  <c:v>3911.3924050632909</c:v>
                </c:pt>
                <c:pt idx="4">
                  <c:v>4028.7341772151899</c:v>
                </c:pt>
              </c:numCache>
            </c:numRef>
          </c:val>
          <c:extLst>
            <c:ext xmlns:c16="http://schemas.microsoft.com/office/drawing/2014/chart" uri="{C3380CC4-5D6E-409C-BE32-E72D297353CC}">
              <c16:uniqueId val="{00000003-CD0B-C24C-8F7F-0C597901E292}"/>
            </c:ext>
          </c:extLst>
        </c:ser>
        <c:dLbls>
          <c:showLegendKey val="0"/>
          <c:showVal val="0"/>
          <c:showCatName val="0"/>
          <c:showSerName val="0"/>
          <c:showPercent val="0"/>
          <c:showBubbleSize val="0"/>
        </c:dLbls>
        <c:gapWidth val="150"/>
        <c:axId val="487460367"/>
        <c:axId val="487526687"/>
      </c:barChart>
      <c:lineChart>
        <c:grouping val="standard"/>
        <c:varyColors val="0"/>
        <c:ser>
          <c:idx val="4"/>
          <c:order val="4"/>
          <c:tx>
            <c:strRef>
              <c:f>'Potencial de mercado'!$J$2</c:f>
              <c:strCache>
                <c:ptCount val="1"/>
                <c:pt idx="0">
                  <c:v>(%) H.C. utilizada frente a TM </c:v>
                </c:pt>
              </c:strCache>
            </c:strRef>
          </c:tx>
          <c:spPr>
            <a:ln w="34925" cap="rnd">
              <a:solidFill>
                <a:srgbClr val="FF0000"/>
              </a:solidFill>
              <a:prstDash val="sysDot"/>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'Potencial de mercado'!$J$3:$J$7</c:f>
              <c:numCache>
                <c:formatCode>0%</c:formatCode>
                <c:ptCount val="5"/>
                <c:pt idx="0">
                  <c:v>6.8000000000000005E-2</c:v>
                </c:pt>
                <c:pt idx="1">
                  <c:v>6.8000000000000005E-2</c:v>
                </c:pt>
                <c:pt idx="2">
                  <c:v>6.8000000000000005E-2</c:v>
                </c:pt>
                <c:pt idx="3">
                  <c:v>6.8000000000000005E-2</c:v>
                </c:pt>
                <c:pt idx="4">
                  <c:v>6.8000000000000005E-2</c:v>
                </c:pt>
              </c:numCache>
            </c:numRef>
          </c:val>
          <c:smooth val="0"/>
          <c:extLst>
            <c:ext xmlns:c16="http://schemas.microsoft.com/office/drawing/2014/chart" uri="{C3380CC4-5D6E-409C-BE32-E72D297353CC}">
              <c16:uniqueId val="{00000006-CD0B-C24C-8F7F-0C597901E292}"/>
            </c:ext>
          </c:extLst>
        </c:ser>
        <c:dLbls>
          <c:showLegendKey val="0"/>
          <c:showVal val="0"/>
          <c:showCatName val="0"/>
          <c:showSerName val="0"/>
          <c:showPercent val="0"/>
          <c:showBubbleSize val="0"/>
        </c:dLbls>
        <c:marker val="1"/>
        <c:smooth val="0"/>
        <c:axId val="501791695"/>
        <c:axId val="502027327"/>
      </c:lineChart>
      <c:catAx>
        <c:axId val="487460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7526687"/>
        <c:crosses val="autoZero"/>
        <c:auto val="1"/>
        <c:lblAlgn val="ctr"/>
        <c:lblOffset val="100"/>
        <c:noMultiLvlLbl val="0"/>
      </c:catAx>
      <c:valAx>
        <c:axId val="4875266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s-CO"/>
          </a:p>
        </c:txPr>
        <c:crossAx val="487460367"/>
        <c:crosses val="autoZero"/>
        <c:crossBetween val="between"/>
      </c:valAx>
      <c:valAx>
        <c:axId val="502027327"/>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01791695"/>
        <c:crosses val="max"/>
        <c:crossBetween val="between"/>
      </c:valAx>
      <c:catAx>
        <c:axId val="501791695"/>
        <c:scaling>
          <c:orientation val="minMax"/>
        </c:scaling>
        <c:delete val="1"/>
        <c:axPos val="b"/>
        <c:majorTickMark val="out"/>
        <c:minorTickMark val="none"/>
        <c:tickLblPos val="nextTo"/>
        <c:crossAx val="50202732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s-MX" b="1">
                <a:solidFill>
                  <a:schemeClr val="tx1"/>
                </a:solidFill>
              </a:rPr>
              <a:t>CÁLCULO DPI</a:t>
            </a:r>
            <a:r>
              <a:rPr lang="es-MX" b="1" baseline="0">
                <a:solidFill>
                  <a:schemeClr val="tx1"/>
                </a:solidFill>
              </a:rPr>
              <a:t> - CINCO AÑOS CON ESTADÍSTICA ACTUAL PROYECTADA A (20%) Y (2%)</a:t>
            </a:r>
            <a:endParaRPr lang="es-MX" b="1">
              <a:solidFill>
                <a:schemeClr val="tx1"/>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s-CO"/>
        </a:p>
      </c:txPr>
    </c:title>
    <c:autoTitleDeleted val="0"/>
    <c:plotArea>
      <c:layout/>
      <c:lineChart>
        <c:grouping val="standard"/>
        <c:varyColors val="0"/>
        <c:ser>
          <c:idx val="0"/>
          <c:order val="0"/>
          <c:tx>
            <c:strRef>
              <c:f>'Cap. Instalada'!$F$4</c:f>
              <c:strCache>
                <c:ptCount val="1"/>
                <c:pt idx="0">
                  <c:v>Necesidad de ENACO</c:v>
                </c:pt>
              </c:strCache>
            </c:strRef>
          </c:tx>
          <c:spPr>
            <a:ln w="28575" cap="rnd">
              <a:solidFill>
                <a:schemeClr val="accent1"/>
              </a:solidFill>
              <a:round/>
            </a:ln>
            <a:effectLst/>
          </c:spPr>
          <c:marker>
            <c:symbol val="none"/>
          </c:marker>
          <c:cat>
            <c:numRef>
              <c:f>'Cap. Instalada'!$E$5:$E$9</c:f>
              <c:numCache>
                <c:formatCode>General</c:formatCode>
                <c:ptCount val="5"/>
                <c:pt idx="0">
                  <c:v>2024</c:v>
                </c:pt>
                <c:pt idx="1">
                  <c:v>2025</c:v>
                </c:pt>
                <c:pt idx="2">
                  <c:v>2026</c:v>
                </c:pt>
                <c:pt idx="3">
                  <c:v>2027</c:v>
                </c:pt>
                <c:pt idx="4">
                  <c:v>2028</c:v>
                </c:pt>
              </c:numCache>
            </c:numRef>
          </c:cat>
          <c:val>
            <c:numRef>
              <c:f>'Cap. Instalada'!$F$5:$F$9</c:f>
              <c:numCache>
                <c:formatCode>0</c:formatCode>
                <c:ptCount val="5"/>
                <c:pt idx="0" formatCode="General">
                  <c:v>28501</c:v>
                </c:pt>
                <c:pt idx="1">
                  <c:v>34201.199999999997</c:v>
                </c:pt>
                <c:pt idx="2">
                  <c:v>41041.439999999995</c:v>
                </c:pt>
                <c:pt idx="3">
                  <c:v>49249.727999999996</c:v>
                </c:pt>
                <c:pt idx="4">
                  <c:v>59099.673599999995</c:v>
                </c:pt>
              </c:numCache>
            </c:numRef>
          </c:val>
          <c:smooth val="0"/>
          <c:extLst>
            <c:ext xmlns:c16="http://schemas.microsoft.com/office/drawing/2014/chart" uri="{C3380CC4-5D6E-409C-BE32-E72D297353CC}">
              <c16:uniqueId val="{00000000-DFCC-AA4A-9BE8-7DFB24F25F7B}"/>
            </c:ext>
          </c:extLst>
        </c:ser>
        <c:ser>
          <c:idx val="1"/>
          <c:order val="1"/>
          <c:tx>
            <c:strRef>
              <c:f>'Cap. Instalada'!$G$4</c:f>
              <c:strCache>
                <c:ptCount val="1"/>
                <c:pt idx="0">
                  <c:v>20% sobre proyección</c:v>
                </c:pt>
              </c:strCache>
            </c:strRef>
          </c:tx>
          <c:spPr>
            <a:ln w="28575" cap="rnd">
              <a:solidFill>
                <a:schemeClr val="accent2"/>
              </a:solidFill>
              <a:round/>
            </a:ln>
            <a:effectLst/>
          </c:spPr>
          <c:marker>
            <c:symbol val="none"/>
          </c:marker>
          <c:cat>
            <c:numRef>
              <c:f>'Cap. Instalada'!$E$5:$E$9</c:f>
              <c:numCache>
                <c:formatCode>General</c:formatCode>
                <c:ptCount val="5"/>
                <c:pt idx="0">
                  <c:v>2024</c:v>
                </c:pt>
                <c:pt idx="1">
                  <c:v>2025</c:v>
                </c:pt>
                <c:pt idx="2">
                  <c:v>2026</c:v>
                </c:pt>
                <c:pt idx="3">
                  <c:v>2027</c:v>
                </c:pt>
                <c:pt idx="4">
                  <c:v>2028</c:v>
                </c:pt>
              </c:numCache>
            </c:numRef>
          </c:cat>
          <c:val>
            <c:numRef>
              <c:f>'Cap. Instalada'!$G$5:$G$9</c:f>
              <c:numCache>
                <c:formatCode>0</c:formatCode>
                <c:ptCount val="5"/>
                <c:pt idx="0">
                  <c:v>34201.199999999997</c:v>
                </c:pt>
                <c:pt idx="1">
                  <c:v>41041.439999999995</c:v>
                </c:pt>
                <c:pt idx="2">
                  <c:v>49249.727999999996</c:v>
                </c:pt>
                <c:pt idx="3">
                  <c:v>59099.673599999995</c:v>
                </c:pt>
                <c:pt idx="4">
                  <c:v>70919.608319999999</c:v>
                </c:pt>
              </c:numCache>
            </c:numRef>
          </c:val>
          <c:smooth val="0"/>
          <c:extLst>
            <c:ext xmlns:c16="http://schemas.microsoft.com/office/drawing/2014/chart" uri="{C3380CC4-5D6E-409C-BE32-E72D297353CC}">
              <c16:uniqueId val="{00000001-DFCC-AA4A-9BE8-7DFB24F25F7B}"/>
            </c:ext>
          </c:extLst>
        </c:ser>
        <c:ser>
          <c:idx val="2"/>
          <c:order val="2"/>
          <c:tx>
            <c:strRef>
              <c:f>'Cap. Instalada'!$H$4</c:f>
              <c:strCache>
                <c:ptCount val="1"/>
                <c:pt idx="0">
                  <c:v>Cantidad. TN/M /H.C. CRL</c:v>
                </c:pt>
              </c:strCache>
            </c:strRef>
          </c:tx>
          <c:spPr>
            <a:ln w="28575" cap="rnd">
              <a:solidFill>
                <a:schemeClr val="accent3"/>
              </a:solidFill>
              <a:round/>
            </a:ln>
            <a:effectLst/>
          </c:spPr>
          <c:marker>
            <c:symbol val="none"/>
          </c:marker>
          <c:cat>
            <c:numRef>
              <c:f>'Cap. Instalada'!$E$5:$E$9</c:f>
              <c:numCache>
                <c:formatCode>General</c:formatCode>
                <c:ptCount val="5"/>
                <c:pt idx="0">
                  <c:v>2024</c:v>
                </c:pt>
                <c:pt idx="1">
                  <c:v>2025</c:v>
                </c:pt>
                <c:pt idx="2">
                  <c:v>2026</c:v>
                </c:pt>
                <c:pt idx="3">
                  <c:v>2027</c:v>
                </c:pt>
                <c:pt idx="4">
                  <c:v>2028</c:v>
                </c:pt>
              </c:numCache>
            </c:numRef>
          </c:cat>
          <c:val>
            <c:numRef>
              <c:f>'Cap. Instalada'!$H$5:$H$9</c:f>
              <c:numCache>
                <c:formatCode>0</c:formatCode>
                <c:ptCount val="5"/>
                <c:pt idx="0">
                  <c:v>56700</c:v>
                </c:pt>
                <c:pt idx="1">
                  <c:v>57834</c:v>
                </c:pt>
                <c:pt idx="2">
                  <c:v>58990.68</c:v>
                </c:pt>
                <c:pt idx="3">
                  <c:v>60170.493600000002</c:v>
                </c:pt>
                <c:pt idx="4">
                  <c:v>61373.903471999998</c:v>
                </c:pt>
              </c:numCache>
            </c:numRef>
          </c:val>
          <c:smooth val="0"/>
          <c:extLst>
            <c:ext xmlns:c16="http://schemas.microsoft.com/office/drawing/2014/chart" uri="{C3380CC4-5D6E-409C-BE32-E72D297353CC}">
              <c16:uniqueId val="{00000002-DFCC-AA4A-9BE8-7DFB24F25F7B}"/>
            </c:ext>
          </c:extLst>
        </c:ser>
        <c:dLbls>
          <c:showLegendKey val="0"/>
          <c:showVal val="0"/>
          <c:showCatName val="0"/>
          <c:showSerName val="0"/>
          <c:showPercent val="0"/>
          <c:showBubbleSize val="0"/>
        </c:dLbls>
        <c:smooth val="0"/>
        <c:axId val="299133551"/>
        <c:axId val="299315007"/>
      </c:lineChart>
      <c:catAx>
        <c:axId val="299133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9315007"/>
        <c:crosses val="autoZero"/>
        <c:auto val="1"/>
        <c:lblAlgn val="ctr"/>
        <c:lblOffset val="100"/>
        <c:noMultiLvlLbl val="0"/>
      </c:catAx>
      <c:valAx>
        <c:axId val="2993150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9133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11</xdr:col>
      <xdr:colOff>6350</xdr:colOff>
      <xdr:row>0</xdr:row>
      <xdr:rowOff>57150</xdr:rowOff>
    </xdr:from>
    <xdr:to>
      <xdr:col>18</xdr:col>
      <xdr:colOff>812800</xdr:colOff>
      <xdr:row>19</xdr:row>
      <xdr:rowOff>165100</xdr:rowOff>
    </xdr:to>
    <xdr:graphicFrame macro="">
      <xdr:nvGraphicFramePr>
        <xdr:cNvPr id="2" name="Gráfico 1">
          <a:extLst>
            <a:ext uri="{FF2B5EF4-FFF2-40B4-BE49-F238E27FC236}">
              <a16:creationId xmlns:a16="http://schemas.microsoft.com/office/drawing/2014/main" id="{6827A38E-22A0-9A93-B6F0-751CF522AC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1</xdr:row>
      <xdr:rowOff>215900</xdr:rowOff>
    </xdr:from>
    <xdr:to>
      <xdr:col>16</xdr:col>
      <xdr:colOff>749300</xdr:colOff>
      <xdr:row>23</xdr:row>
      <xdr:rowOff>79268</xdr:rowOff>
    </xdr:to>
    <xdr:pic>
      <xdr:nvPicPr>
        <xdr:cNvPr id="2" name="Imagen 1">
          <a:extLst>
            <a:ext uri="{FF2B5EF4-FFF2-40B4-BE49-F238E27FC236}">
              <a16:creationId xmlns:a16="http://schemas.microsoft.com/office/drawing/2014/main" id="{42BB8F43-7C29-328B-776F-8C8F8C730D4E}"/>
            </a:ext>
          </a:extLst>
        </xdr:cNvPr>
        <xdr:cNvPicPr>
          <a:picLocks noChangeAspect="1"/>
        </xdr:cNvPicPr>
      </xdr:nvPicPr>
      <xdr:blipFill>
        <a:blip xmlns:r="http://schemas.openxmlformats.org/officeDocument/2006/relationships" r:embed="rId1"/>
        <a:stretch>
          <a:fillRect/>
        </a:stretch>
      </xdr:blipFill>
      <xdr:spPr>
        <a:xfrm>
          <a:off x="9982200" y="571500"/>
          <a:ext cx="7772400" cy="4638568"/>
        </a:xfrm>
        <a:prstGeom prst="rect">
          <a:avLst/>
        </a:prstGeom>
      </xdr:spPr>
    </xdr:pic>
    <xdr:clientData/>
  </xdr:twoCellAnchor>
  <xdr:twoCellAnchor>
    <xdr:from>
      <xdr:col>8</xdr:col>
      <xdr:colOff>0</xdr:colOff>
      <xdr:row>35</xdr:row>
      <xdr:rowOff>0</xdr:rowOff>
    </xdr:from>
    <xdr:to>
      <xdr:col>19</xdr:col>
      <xdr:colOff>508000</xdr:colOff>
      <xdr:row>54</xdr:row>
      <xdr:rowOff>63500</xdr:rowOff>
    </xdr:to>
    <xdr:graphicFrame macro="">
      <xdr:nvGraphicFramePr>
        <xdr:cNvPr id="4" name="Gráfico 3">
          <a:extLst>
            <a:ext uri="{FF2B5EF4-FFF2-40B4-BE49-F238E27FC236}">
              <a16:creationId xmlns:a16="http://schemas.microsoft.com/office/drawing/2014/main" id="{F10E25B0-182C-0F4C-A71C-040627AE6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660400</xdr:colOff>
      <xdr:row>168</xdr:row>
      <xdr:rowOff>139700</xdr:rowOff>
    </xdr:from>
    <xdr:to>
      <xdr:col>22</xdr:col>
      <xdr:colOff>609600</xdr:colOff>
      <xdr:row>201</xdr:row>
      <xdr:rowOff>114300</xdr:rowOff>
    </xdr:to>
    <xdr:graphicFrame macro="">
      <xdr:nvGraphicFramePr>
        <xdr:cNvPr id="2" name="Gráfico 1">
          <a:extLst>
            <a:ext uri="{FF2B5EF4-FFF2-40B4-BE49-F238E27FC236}">
              <a16:creationId xmlns:a16="http://schemas.microsoft.com/office/drawing/2014/main" id="{F64D8A87-17B8-FB0D-C4AB-E48EFA0A76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38100</xdr:colOff>
      <xdr:row>12</xdr:row>
      <xdr:rowOff>25400</xdr:rowOff>
    </xdr:from>
    <xdr:to>
      <xdr:col>17</xdr:col>
      <xdr:colOff>406400</xdr:colOff>
      <xdr:row>34</xdr:row>
      <xdr:rowOff>190500</xdr:rowOff>
    </xdr:to>
    <xdr:graphicFrame macro="">
      <xdr:nvGraphicFramePr>
        <xdr:cNvPr id="62" name="Gráfico 61">
          <a:extLst>
            <a:ext uri="{FF2B5EF4-FFF2-40B4-BE49-F238E27FC236}">
              <a16:creationId xmlns:a16="http://schemas.microsoft.com/office/drawing/2014/main" id="{AD681936-FE5B-CDB3-B61E-D2240C2034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179318</xdr:colOff>
      <xdr:row>12</xdr:row>
      <xdr:rowOff>12700</xdr:rowOff>
    </xdr:from>
    <xdr:to>
      <xdr:col>6</xdr:col>
      <xdr:colOff>673100</xdr:colOff>
      <xdr:row>37</xdr:row>
      <xdr:rowOff>152400</xdr:rowOff>
    </xdr:to>
    <xdr:pic>
      <xdr:nvPicPr>
        <xdr:cNvPr id="63" name="Imagen 62">
          <a:extLst>
            <a:ext uri="{FF2B5EF4-FFF2-40B4-BE49-F238E27FC236}">
              <a16:creationId xmlns:a16="http://schemas.microsoft.com/office/drawing/2014/main" id="{2A757354-1745-5847-B723-C62D0747CB97}"/>
            </a:ext>
          </a:extLst>
        </xdr:cNvPr>
        <xdr:cNvPicPr>
          <a:picLocks noChangeAspect="1"/>
        </xdr:cNvPicPr>
      </xdr:nvPicPr>
      <xdr:blipFill>
        <a:blip xmlns:r="http://schemas.openxmlformats.org/officeDocument/2006/relationships" r:embed="rId2"/>
        <a:stretch>
          <a:fillRect/>
        </a:stretch>
      </xdr:blipFill>
      <xdr:spPr>
        <a:xfrm>
          <a:off x="179318" y="2451100"/>
          <a:ext cx="5624582" cy="5219700"/>
        </a:xfrm>
        <a:prstGeom prst="rect">
          <a:avLst/>
        </a:prstGeom>
      </xdr:spPr>
    </xdr:pic>
    <xdr:clientData/>
  </xdr:twoCellAnchor>
  <xdr:twoCellAnchor editAs="oneCell">
    <xdr:from>
      <xdr:col>0</xdr:col>
      <xdr:colOff>215900</xdr:colOff>
      <xdr:row>37</xdr:row>
      <xdr:rowOff>139700</xdr:rowOff>
    </xdr:from>
    <xdr:to>
      <xdr:col>6</xdr:col>
      <xdr:colOff>800100</xdr:colOff>
      <xdr:row>86</xdr:row>
      <xdr:rowOff>152400</xdr:rowOff>
    </xdr:to>
    <xdr:pic>
      <xdr:nvPicPr>
        <xdr:cNvPr id="64" name="Imagen 63">
          <a:extLst>
            <a:ext uri="{FF2B5EF4-FFF2-40B4-BE49-F238E27FC236}">
              <a16:creationId xmlns:a16="http://schemas.microsoft.com/office/drawing/2014/main" id="{CDBA9D34-CBDB-C3A0-7A27-C542A4F500E6}"/>
            </a:ext>
          </a:extLst>
        </xdr:cNvPr>
        <xdr:cNvPicPr>
          <a:picLocks noChangeAspect="1"/>
        </xdr:cNvPicPr>
      </xdr:nvPicPr>
      <xdr:blipFill>
        <a:blip xmlns:r="http://schemas.openxmlformats.org/officeDocument/2006/relationships" r:embed="rId3"/>
        <a:stretch>
          <a:fillRect/>
        </a:stretch>
      </xdr:blipFill>
      <xdr:spPr>
        <a:xfrm>
          <a:off x="215900" y="7658100"/>
          <a:ext cx="5715000" cy="9969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381000</xdr:colOff>
      <xdr:row>11</xdr:row>
      <xdr:rowOff>42334</xdr:rowOff>
    </xdr:from>
    <xdr:to>
      <xdr:col>7</xdr:col>
      <xdr:colOff>685800</xdr:colOff>
      <xdr:row>28</xdr:row>
      <xdr:rowOff>131234</xdr:rowOff>
    </xdr:to>
    <xdr:graphicFrame macro="">
      <xdr:nvGraphicFramePr>
        <xdr:cNvPr id="2" name="Gráfico 1">
          <a:extLst>
            <a:ext uri="{FF2B5EF4-FFF2-40B4-BE49-F238E27FC236}">
              <a16:creationId xmlns:a16="http://schemas.microsoft.com/office/drawing/2014/main" id="{BBA5DC2D-C764-0A91-2A85-D0F8CCBD48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18374</xdr:colOff>
      <xdr:row>10</xdr:row>
      <xdr:rowOff>115704</xdr:rowOff>
    </xdr:from>
    <xdr:to>
      <xdr:col>15</xdr:col>
      <xdr:colOff>793749</xdr:colOff>
      <xdr:row>33</xdr:row>
      <xdr:rowOff>42334</xdr:rowOff>
    </xdr:to>
    <xdr:graphicFrame macro="">
      <xdr:nvGraphicFramePr>
        <xdr:cNvPr id="3" name="Gráfico 2">
          <a:extLst>
            <a:ext uri="{FF2B5EF4-FFF2-40B4-BE49-F238E27FC236}">
              <a16:creationId xmlns:a16="http://schemas.microsoft.com/office/drawing/2014/main" id="{4AEBB111-D7C1-E84B-B960-13F1607852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266700</xdr:colOff>
      <xdr:row>20</xdr:row>
      <xdr:rowOff>63500</xdr:rowOff>
    </xdr:from>
    <xdr:to>
      <xdr:col>18</xdr:col>
      <xdr:colOff>152400</xdr:colOff>
      <xdr:row>52</xdr:row>
      <xdr:rowOff>177800</xdr:rowOff>
    </xdr:to>
    <xdr:pic>
      <xdr:nvPicPr>
        <xdr:cNvPr id="2" name="Imagen 1">
          <a:extLst>
            <a:ext uri="{FF2B5EF4-FFF2-40B4-BE49-F238E27FC236}">
              <a16:creationId xmlns:a16="http://schemas.microsoft.com/office/drawing/2014/main" id="{C0C899E2-39FD-F640-BB20-C4D7118CB2D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72300" y="5041900"/>
          <a:ext cx="11950700" cy="6616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25400</xdr:colOff>
      <xdr:row>2</xdr:row>
      <xdr:rowOff>38100</xdr:rowOff>
    </xdr:from>
    <xdr:to>
      <xdr:col>23</xdr:col>
      <xdr:colOff>368300</xdr:colOff>
      <xdr:row>31</xdr:row>
      <xdr:rowOff>134976</xdr:rowOff>
    </xdr:to>
    <xdr:pic>
      <xdr:nvPicPr>
        <xdr:cNvPr id="2" name="Imagen 1">
          <a:extLst>
            <a:ext uri="{FF2B5EF4-FFF2-40B4-BE49-F238E27FC236}">
              <a16:creationId xmlns:a16="http://schemas.microsoft.com/office/drawing/2014/main" id="{CBE09109-9FF9-81BE-7DFC-CAF588E96D3D}"/>
            </a:ext>
          </a:extLst>
        </xdr:cNvPr>
        <xdr:cNvPicPr>
          <a:picLocks noChangeAspect="1"/>
        </xdr:cNvPicPr>
      </xdr:nvPicPr>
      <xdr:blipFill>
        <a:blip xmlns:r="http://schemas.openxmlformats.org/officeDocument/2006/relationships" r:embed="rId1"/>
        <a:stretch>
          <a:fillRect/>
        </a:stretch>
      </xdr:blipFill>
      <xdr:spPr>
        <a:xfrm>
          <a:off x="11785600" y="444500"/>
          <a:ext cx="7772400" cy="6434176"/>
        </a:xfrm>
        <a:prstGeom prst="rect">
          <a:avLst/>
        </a:prstGeom>
      </xdr:spPr>
    </xdr:pic>
    <xdr:clientData/>
  </xdr:twoCellAnchor>
  <xdr:twoCellAnchor>
    <xdr:from>
      <xdr:col>3</xdr:col>
      <xdr:colOff>127000</xdr:colOff>
      <xdr:row>10</xdr:row>
      <xdr:rowOff>0</xdr:rowOff>
    </xdr:from>
    <xdr:to>
      <xdr:col>13</xdr:col>
      <xdr:colOff>711200</xdr:colOff>
      <xdr:row>32</xdr:row>
      <xdr:rowOff>38100</xdr:rowOff>
    </xdr:to>
    <xdr:graphicFrame macro="">
      <xdr:nvGraphicFramePr>
        <xdr:cNvPr id="3" name="Gráfico 2">
          <a:extLst>
            <a:ext uri="{FF2B5EF4-FFF2-40B4-BE49-F238E27FC236}">
              <a16:creationId xmlns:a16="http://schemas.microsoft.com/office/drawing/2014/main" id="{E4F3FFB9-5D9A-AAEF-6F02-94C7146308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254000</xdr:colOff>
      <xdr:row>4</xdr:row>
      <xdr:rowOff>0</xdr:rowOff>
    </xdr:from>
    <xdr:to>
      <xdr:col>25</xdr:col>
      <xdr:colOff>0</xdr:colOff>
      <xdr:row>31</xdr:row>
      <xdr:rowOff>49450</xdr:rowOff>
    </xdr:to>
    <xdr:pic>
      <xdr:nvPicPr>
        <xdr:cNvPr id="2" name="Imagen 1">
          <a:extLst>
            <a:ext uri="{FF2B5EF4-FFF2-40B4-BE49-F238E27FC236}">
              <a16:creationId xmlns:a16="http://schemas.microsoft.com/office/drawing/2014/main" id="{731AA78F-6578-FD24-34EF-18D7000EBBB6}"/>
            </a:ext>
          </a:extLst>
        </xdr:cNvPr>
        <xdr:cNvPicPr>
          <a:picLocks noChangeAspect="1"/>
        </xdr:cNvPicPr>
      </xdr:nvPicPr>
      <xdr:blipFill>
        <a:blip xmlns:r="http://schemas.openxmlformats.org/officeDocument/2006/relationships" r:embed="rId1"/>
        <a:stretch>
          <a:fillRect/>
        </a:stretch>
      </xdr:blipFill>
      <xdr:spPr>
        <a:xfrm>
          <a:off x="12458700" y="3619500"/>
          <a:ext cx="8826500" cy="7783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787400</xdr:colOff>
      <xdr:row>7</xdr:row>
      <xdr:rowOff>76200</xdr:rowOff>
    </xdr:from>
    <xdr:to>
      <xdr:col>8</xdr:col>
      <xdr:colOff>101600</xdr:colOff>
      <xdr:row>11</xdr:row>
      <xdr:rowOff>101600</xdr:rowOff>
    </xdr:to>
    <xdr:pic>
      <xdr:nvPicPr>
        <xdr:cNvPr id="3" name="Imagen 65" descr="Erythroxylum novogranatense - Monaco Nature Encyclopedia">
          <a:extLst>
            <a:ext uri="{FF2B5EF4-FFF2-40B4-BE49-F238E27FC236}">
              <a16:creationId xmlns:a16="http://schemas.microsoft.com/office/drawing/2014/main" id="{96EED022-0213-FAE1-C564-6E4D4C27F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40400" y="8178800"/>
          <a:ext cx="965200"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1104900</xdr:colOff>
      <xdr:row>7</xdr:row>
      <xdr:rowOff>29723</xdr:rowOff>
    </xdr:from>
    <xdr:to>
      <xdr:col>5</xdr:col>
      <xdr:colOff>2387600</xdr:colOff>
      <xdr:row>7</xdr:row>
      <xdr:rowOff>930343</xdr:rowOff>
    </xdr:to>
    <xdr:pic>
      <xdr:nvPicPr>
        <xdr:cNvPr id="5" name="Imagen 4">
          <a:extLst>
            <a:ext uri="{FF2B5EF4-FFF2-40B4-BE49-F238E27FC236}">
              <a16:creationId xmlns:a16="http://schemas.microsoft.com/office/drawing/2014/main" id="{32A130D9-363A-3E47-A1D0-F7FCB3771EBA}"/>
            </a:ext>
          </a:extLst>
        </xdr:cNvPr>
        <xdr:cNvPicPr>
          <a:picLocks noChangeAspect="1"/>
        </xdr:cNvPicPr>
      </xdr:nvPicPr>
      <xdr:blipFill>
        <a:blip xmlns:r="http://schemas.openxmlformats.org/officeDocument/2006/relationships" r:embed="rId2"/>
        <a:stretch>
          <a:fillRect/>
        </a:stretch>
      </xdr:blipFill>
      <xdr:spPr>
        <a:xfrm>
          <a:off x="5778500" y="2938023"/>
          <a:ext cx="1282700" cy="90062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17" Type="http://schemas.openxmlformats.org/officeDocument/2006/relationships/hyperlink" Target="https://image-ppubs.uspto.gov/dirsearch-public/print/downloadPdf/20220106238" TargetMode="External"/><Relationship Id="rId21" Type="http://schemas.openxmlformats.org/officeDocument/2006/relationships/hyperlink" Target="https://image-ppubs.uspto.gov/dirsearch-public/print/downloadPdf/11535815" TargetMode="External"/><Relationship Id="rId42" Type="http://schemas.openxmlformats.org/officeDocument/2006/relationships/hyperlink" Target="https://image-ppubs.uspto.gov/dirsearch-public/print/downloadPdf/20220330396" TargetMode="External"/><Relationship Id="rId63" Type="http://schemas.openxmlformats.org/officeDocument/2006/relationships/hyperlink" Target="https://image-ppubs.uspto.gov/dirsearch-public/print/downloadPdf/11419836" TargetMode="External"/><Relationship Id="rId84" Type="http://schemas.openxmlformats.org/officeDocument/2006/relationships/hyperlink" Target="https://image-ppubs.uspto.gov/dirsearch-public/print/downloadPdf/11357246" TargetMode="External"/><Relationship Id="rId138" Type="http://schemas.openxmlformats.org/officeDocument/2006/relationships/hyperlink" Target="https://image-ppubs.uspto.gov/dirsearch-public/print/downloadPdf/20220040122" TargetMode="External"/><Relationship Id="rId159" Type="http://schemas.openxmlformats.org/officeDocument/2006/relationships/hyperlink" Target="https://image-ppubs.uspto.gov/dirsearch-public/print/downloadPdf/20210352940" TargetMode="External"/><Relationship Id="rId170" Type="http://schemas.openxmlformats.org/officeDocument/2006/relationships/hyperlink" Target="https://image-ppubs.uspto.gov/dirsearch-public/print/downloadPdf/11147295" TargetMode="External"/><Relationship Id="rId191" Type="http://schemas.openxmlformats.org/officeDocument/2006/relationships/hyperlink" Target="https://image-ppubs.uspto.gov/dirsearch-public/print/downloadPdf/20210251269" TargetMode="External"/><Relationship Id="rId205" Type="http://schemas.openxmlformats.org/officeDocument/2006/relationships/hyperlink" Target="https://image-ppubs.uspto.gov/dirsearch-public/print/downloadPdf/20210212983" TargetMode="External"/><Relationship Id="rId226" Type="http://schemas.openxmlformats.org/officeDocument/2006/relationships/hyperlink" Target="https://image-ppubs.uspto.gov/dirsearch-public/print/downloadPdf/20210137125" TargetMode="External"/><Relationship Id="rId247" Type="http://schemas.openxmlformats.org/officeDocument/2006/relationships/hyperlink" Target="https://image-ppubs.uspto.gov/dirsearch-public/print/downloadPdf/10940173" TargetMode="External"/><Relationship Id="rId107" Type="http://schemas.openxmlformats.org/officeDocument/2006/relationships/hyperlink" Target="https://image-ppubs.uspto.gov/dirsearch-public/print/downloadPdf/11312984" TargetMode="External"/><Relationship Id="rId11" Type="http://schemas.openxmlformats.org/officeDocument/2006/relationships/hyperlink" Target="https://image-ppubs.uspto.gov/dirsearch-public/print/downloadPdf/20230033451" TargetMode="External"/><Relationship Id="rId32" Type="http://schemas.openxmlformats.org/officeDocument/2006/relationships/hyperlink" Target="https://image-ppubs.uspto.gov/dirsearch-public/print/downloadPdf/20220364248" TargetMode="External"/><Relationship Id="rId53" Type="http://schemas.openxmlformats.org/officeDocument/2006/relationships/hyperlink" Target="https://image-ppubs.uspto.gov/dirsearch-public/print/downloadPdf/11446319" TargetMode="External"/><Relationship Id="rId74" Type="http://schemas.openxmlformats.org/officeDocument/2006/relationships/hyperlink" Target="https://image-ppubs.uspto.gov/dirsearch-public/print/downloadPdf/20220223247" TargetMode="External"/><Relationship Id="rId128" Type="http://schemas.openxmlformats.org/officeDocument/2006/relationships/hyperlink" Target="https://image-ppubs.uspto.gov/dirsearch-public/print/downloadPdf/11266170" TargetMode="External"/><Relationship Id="rId149" Type="http://schemas.openxmlformats.org/officeDocument/2006/relationships/hyperlink" Target="https://image-ppubs.uspto.gov/dirsearch-public/print/downloadPdf/20210400985" TargetMode="External"/><Relationship Id="rId5" Type="http://schemas.openxmlformats.org/officeDocument/2006/relationships/hyperlink" Target="https://image-ppubs.uspto.gov/dirsearch-public/print/downloadPdf/11578337" TargetMode="External"/><Relationship Id="rId95" Type="http://schemas.openxmlformats.org/officeDocument/2006/relationships/hyperlink" Target="https://image-ppubs.uspto.gov/dirsearch-public/print/downloadPdf/20220142173" TargetMode="External"/><Relationship Id="rId160" Type="http://schemas.openxmlformats.org/officeDocument/2006/relationships/hyperlink" Target="https://image-ppubs.uspto.gov/dirsearch-public/print/downloadPdf/11172690" TargetMode="External"/><Relationship Id="rId181" Type="http://schemas.openxmlformats.org/officeDocument/2006/relationships/hyperlink" Target="https://image-ppubs.uspto.gov/dirsearch-public/print/downloadPdf/11119086" TargetMode="External"/><Relationship Id="rId216" Type="http://schemas.openxmlformats.org/officeDocument/2006/relationships/hyperlink" Target="https://image-ppubs.uspto.gov/dirsearch-public/print/downloadPdf/20210177786" TargetMode="External"/><Relationship Id="rId237" Type="http://schemas.openxmlformats.org/officeDocument/2006/relationships/hyperlink" Target="https://image-ppubs.uspto.gov/dirsearch-public/print/downloadPdf/10973786" TargetMode="External"/><Relationship Id="rId22" Type="http://schemas.openxmlformats.org/officeDocument/2006/relationships/hyperlink" Target="https://image-ppubs.uspto.gov/dirsearch-public/print/downloadPdf/20220400870" TargetMode="External"/><Relationship Id="rId43" Type="http://schemas.openxmlformats.org/officeDocument/2006/relationships/hyperlink" Target="https://image-ppubs.uspto.gov/dirsearch-public/print/downloadPdf/20220323486" TargetMode="External"/><Relationship Id="rId64" Type="http://schemas.openxmlformats.org/officeDocument/2006/relationships/hyperlink" Target="https://image-ppubs.uspto.gov/dirsearch-public/print/downloadPdf/20220261853" TargetMode="External"/><Relationship Id="rId118" Type="http://schemas.openxmlformats.org/officeDocument/2006/relationships/hyperlink" Target="https://image-ppubs.uspto.gov/dirsearch-public/print/downloadPdf/11291233" TargetMode="External"/><Relationship Id="rId139" Type="http://schemas.openxmlformats.org/officeDocument/2006/relationships/hyperlink" Target="https://image-ppubs.uspto.gov/dirsearch-public/print/downloadPdf/20220036405" TargetMode="External"/><Relationship Id="rId85" Type="http://schemas.openxmlformats.org/officeDocument/2006/relationships/hyperlink" Target="https://image-ppubs.uspto.gov/dirsearch-public/print/downloadPdf/20220170063" TargetMode="External"/><Relationship Id="rId150" Type="http://schemas.openxmlformats.org/officeDocument/2006/relationships/hyperlink" Target="https://image-ppubs.uspto.gov/dirsearch-public/print/downloadPdf/20210402109" TargetMode="External"/><Relationship Id="rId171" Type="http://schemas.openxmlformats.org/officeDocument/2006/relationships/hyperlink" Target="https://image-ppubs.uspto.gov/dirsearch-public/print/downloadPdf/20210317469" TargetMode="External"/><Relationship Id="rId192" Type="http://schemas.openxmlformats.org/officeDocument/2006/relationships/hyperlink" Target="https://image-ppubs.uspto.gov/dirsearch-public/print/downloadPdf/20210245911" TargetMode="External"/><Relationship Id="rId206" Type="http://schemas.openxmlformats.org/officeDocument/2006/relationships/hyperlink" Target="https://image-ppubs.uspto.gov/dirsearch-public/print/downloadPdf/20210213083" TargetMode="External"/><Relationship Id="rId227" Type="http://schemas.openxmlformats.org/officeDocument/2006/relationships/hyperlink" Target="https://image-ppubs.uspto.gov/dirsearch-public/print/downloadPdf/11001854" TargetMode="External"/><Relationship Id="rId248" Type="http://schemas.openxmlformats.org/officeDocument/2006/relationships/hyperlink" Target="https://image-ppubs.uspto.gov/dirsearch-public/print/downloadPdf/20210059307" TargetMode="External"/><Relationship Id="rId12" Type="http://schemas.openxmlformats.org/officeDocument/2006/relationships/hyperlink" Target="https://image-ppubs.uspto.gov/dirsearch-public/print/downloadPdf/11565979" TargetMode="External"/><Relationship Id="rId33" Type="http://schemas.openxmlformats.org/officeDocument/2006/relationships/hyperlink" Target="https://image-ppubs.uspto.gov/dirsearch-public/print/downloadPdf/11497249" TargetMode="External"/><Relationship Id="rId108" Type="http://schemas.openxmlformats.org/officeDocument/2006/relationships/hyperlink" Target="https://image-ppubs.uspto.gov/dirsearch-public/print/downloadPdf/11311587" TargetMode="External"/><Relationship Id="rId129" Type="http://schemas.openxmlformats.org/officeDocument/2006/relationships/hyperlink" Target="https://image-ppubs.uspto.gov/dirsearch-public/print/downloadPdf/20220062216" TargetMode="External"/><Relationship Id="rId54" Type="http://schemas.openxmlformats.org/officeDocument/2006/relationships/hyperlink" Target="https://image-ppubs.uspto.gov/dirsearch-public/print/downloadPdf/20220290374" TargetMode="External"/><Relationship Id="rId75" Type="http://schemas.openxmlformats.org/officeDocument/2006/relationships/hyperlink" Target="https://image-ppubs.uspto.gov/dirsearch-public/print/downloadPdf/20220211048" TargetMode="External"/><Relationship Id="rId96" Type="http://schemas.openxmlformats.org/officeDocument/2006/relationships/hyperlink" Target="https://image-ppubs.uspto.gov/dirsearch-public/print/downloadPdf/20220143338" TargetMode="External"/><Relationship Id="rId140" Type="http://schemas.openxmlformats.org/officeDocument/2006/relationships/hyperlink" Target="https://image-ppubs.uspto.gov/dirsearch-public/print/downloadPdf/20220031781" TargetMode="External"/><Relationship Id="rId161" Type="http://schemas.openxmlformats.org/officeDocument/2006/relationships/hyperlink" Target="https://image-ppubs.uspto.gov/dirsearch-public/print/downloadPdf/11174491" TargetMode="External"/><Relationship Id="rId182" Type="http://schemas.openxmlformats.org/officeDocument/2006/relationships/hyperlink" Target="https://image-ppubs.uspto.gov/dirsearch-public/print/downloadPdf/20210275465" TargetMode="External"/><Relationship Id="rId217" Type="http://schemas.openxmlformats.org/officeDocument/2006/relationships/hyperlink" Target="https://image-ppubs.uspto.gov/dirsearch-public/print/downloadPdf/11034972" TargetMode="External"/><Relationship Id="rId6" Type="http://schemas.openxmlformats.org/officeDocument/2006/relationships/hyperlink" Target="https://image-ppubs.uspto.gov/dirsearch-public/print/downloadPdf/20230043427" TargetMode="External"/><Relationship Id="rId238" Type="http://schemas.openxmlformats.org/officeDocument/2006/relationships/hyperlink" Target="https://image-ppubs.uspto.gov/dirsearch-public/print/downloadPdf/20210095304" TargetMode="External"/><Relationship Id="rId23" Type="http://schemas.openxmlformats.org/officeDocument/2006/relationships/hyperlink" Target="https://image-ppubs.uspto.gov/dirsearch-public/print/downloadPdf/20220403257" TargetMode="External"/><Relationship Id="rId119" Type="http://schemas.openxmlformats.org/officeDocument/2006/relationships/hyperlink" Target="https://image-ppubs.uspto.gov/dirsearch-public/print/downloadPdf/11291781" TargetMode="External"/><Relationship Id="rId44" Type="http://schemas.openxmlformats.org/officeDocument/2006/relationships/hyperlink" Target="https://image-ppubs.uspto.gov/dirsearch-public/print/downloadPdf/20220322708" TargetMode="External"/><Relationship Id="rId65" Type="http://schemas.openxmlformats.org/officeDocument/2006/relationships/hyperlink" Target="https://image-ppubs.uspto.gov/dirsearch-public/print/downloadPdf/20220256921" TargetMode="External"/><Relationship Id="rId86" Type="http://schemas.openxmlformats.org/officeDocument/2006/relationships/hyperlink" Target="https://image-ppubs.uspto.gov/dirsearch-public/print/downloadPdf/20220170033" TargetMode="External"/><Relationship Id="rId130" Type="http://schemas.openxmlformats.org/officeDocument/2006/relationships/hyperlink" Target="https://image-ppubs.uspto.gov/dirsearch-public/print/downloadPdf/20220066623" TargetMode="External"/><Relationship Id="rId151" Type="http://schemas.openxmlformats.org/officeDocument/2006/relationships/hyperlink" Target="https://image-ppubs.uspto.gov/dirsearch-public/print/downloadPdf/20210395758" TargetMode="External"/><Relationship Id="rId172" Type="http://schemas.openxmlformats.org/officeDocument/2006/relationships/hyperlink" Target="https://image-ppubs.uspto.gov/dirsearch-public/print/downloadPdf/20210317497" TargetMode="External"/><Relationship Id="rId193" Type="http://schemas.openxmlformats.org/officeDocument/2006/relationships/hyperlink" Target="https://image-ppubs.uspto.gov/dirsearch-public/print/downloadPdf/11083211" TargetMode="External"/><Relationship Id="rId207" Type="http://schemas.openxmlformats.org/officeDocument/2006/relationships/hyperlink" Target="https://image-ppubs.uspto.gov/dirsearch-public/print/downloadPdf/20210212950" TargetMode="External"/><Relationship Id="rId228" Type="http://schemas.openxmlformats.org/officeDocument/2006/relationships/hyperlink" Target="https://image-ppubs.uspto.gov/dirsearch-public/print/downloadPdf/11001852" TargetMode="External"/><Relationship Id="rId249" Type="http://schemas.openxmlformats.org/officeDocument/2006/relationships/hyperlink" Target="https://image-ppubs.uspto.gov/dirsearch-public/print/downloadPdf/20210062203" TargetMode="External"/><Relationship Id="rId13" Type="http://schemas.openxmlformats.org/officeDocument/2006/relationships/hyperlink" Target="https://image-ppubs.uspto.gov/dirsearch-public/print/downloadPdf/20230029030" TargetMode="External"/><Relationship Id="rId109" Type="http://schemas.openxmlformats.org/officeDocument/2006/relationships/hyperlink" Target="https://image-ppubs.uspto.gov/dirsearch-public/print/downloadPdf/20220117251" TargetMode="External"/><Relationship Id="rId34" Type="http://schemas.openxmlformats.org/officeDocument/2006/relationships/hyperlink" Target="https://image-ppubs.uspto.gov/dirsearch-public/print/downloadPdf/11491106" TargetMode="External"/><Relationship Id="rId55" Type="http://schemas.openxmlformats.org/officeDocument/2006/relationships/hyperlink" Target="https://image-ppubs.uspto.gov/dirsearch-public/print/downloadPdf/20220287346" TargetMode="External"/><Relationship Id="rId76" Type="http://schemas.openxmlformats.org/officeDocument/2006/relationships/hyperlink" Target="https://image-ppubs.uspto.gov/dirsearch-public/print/downloadPdf/20220211958" TargetMode="External"/><Relationship Id="rId97" Type="http://schemas.openxmlformats.org/officeDocument/2006/relationships/hyperlink" Target="https://image-ppubs.uspto.gov/dirsearch-public/print/downloadPdf/20220142209" TargetMode="External"/><Relationship Id="rId120" Type="http://schemas.openxmlformats.org/officeDocument/2006/relationships/hyperlink" Target="https://image-ppubs.uspto.gov/dirsearch-public/print/downloadPdf/20220096760" TargetMode="External"/><Relationship Id="rId141" Type="http://schemas.openxmlformats.org/officeDocument/2006/relationships/hyperlink" Target="https://image-ppubs.uspto.gov/dirsearch-public/print/downloadPdf/20220031972" TargetMode="External"/><Relationship Id="rId7" Type="http://schemas.openxmlformats.org/officeDocument/2006/relationships/hyperlink" Target="https://image-ppubs.uspto.gov/dirsearch-public/print/downloadPdf/11572567" TargetMode="External"/><Relationship Id="rId162" Type="http://schemas.openxmlformats.org/officeDocument/2006/relationships/hyperlink" Target="https://image-ppubs.uspto.gov/dirsearch-public/print/downloadPdf/20210348184" TargetMode="External"/><Relationship Id="rId183" Type="http://schemas.openxmlformats.org/officeDocument/2006/relationships/hyperlink" Target="https://image-ppubs.uspto.gov/dirsearch-public/print/downloadPdf/20210274811" TargetMode="External"/><Relationship Id="rId218" Type="http://schemas.openxmlformats.org/officeDocument/2006/relationships/hyperlink" Target="https://image-ppubs.uspto.gov/dirsearch-public/print/downloadPdf/11028405" TargetMode="External"/><Relationship Id="rId239" Type="http://schemas.openxmlformats.org/officeDocument/2006/relationships/hyperlink" Target="https://image-ppubs.uspto.gov/dirsearch-public/print/downloadPdf/20210093724" TargetMode="External"/><Relationship Id="rId250" Type="http://schemas.openxmlformats.org/officeDocument/2006/relationships/hyperlink" Target="https://image-ppubs.uspto.gov/dirsearch-public/print/downloadPdf/10933060" TargetMode="External"/><Relationship Id="rId24" Type="http://schemas.openxmlformats.org/officeDocument/2006/relationships/hyperlink" Target="https://image-ppubs.uspto.gov/dirsearch-public/print/downloadPdf/11530417" TargetMode="External"/><Relationship Id="rId45" Type="http://schemas.openxmlformats.org/officeDocument/2006/relationships/hyperlink" Target="https://image-ppubs.uspto.gov/dirsearch-public/print/downloadPdf/20220312983" TargetMode="External"/><Relationship Id="rId66" Type="http://schemas.openxmlformats.org/officeDocument/2006/relationships/hyperlink" Target="https://image-ppubs.uspto.gov/dirsearch-public/print/downloadPdf/20220245805" TargetMode="External"/><Relationship Id="rId87" Type="http://schemas.openxmlformats.org/officeDocument/2006/relationships/hyperlink" Target="https://image-ppubs.uspto.gov/dirsearch-public/print/downloadPdf/20220170026" TargetMode="External"/><Relationship Id="rId110" Type="http://schemas.openxmlformats.org/officeDocument/2006/relationships/hyperlink" Target="https://image-ppubs.uspto.gov/dirsearch-public/print/downloadPdf/11304431" TargetMode="External"/><Relationship Id="rId131" Type="http://schemas.openxmlformats.org/officeDocument/2006/relationships/hyperlink" Target="https://image-ppubs.uspto.gov/dirsearch-public/print/downloadPdf/20220056465" TargetMode="External"/><Relationship Id="rId152" Type="http://schemas.openxmlformats.org/officeDocument/2006/relationships/hyperlink" Target="https://image-ppubs.uspto.gov/dirsearch-public/print/downloadPdf/20210392926" TargetMode="External"/><Relationship Id="rId173" Type="http://schemas.openxmlformats.org/officeDocument/2006/relationships/hyperlink" Target="https://image-ppubs.uspto.gov/dirsearch-public/print/downloadPdf/20210315212" TargetMode="External"/><Relationship Id="rId194" Type="http://schemas.openxmlformats.org/officeDocument/2006/relationships/hyperlink" Target="https://image-ppubs.uspto.gov/dirsearch-public/print/downloadPdf/20210241607" TargetMode="External"/><Relationship Id="rId208" Type="http://schemas.openxmlformats.org/officeDocument/2006/relationships/hyperlink" Target="https://image-ppubs.uspto.gov/dirsearch-public/print/downloadPdf/20210212929" TargetMode="External"/><Relationship Id="rId229" Type="http://schemas.openxmlformats.org/officeDocument/2006/relationships/hyperlink" Target="https://image-ppubs.uspto.gov/dirsearch-public/print/downloadPdf/11001849" TargetMode="External"/><Relationship Id="rId240" Type="http://schemas.openxmlformats.org/officeDocument/2006/relationships/hyperlink" Target="https://image-ppubs.uspto.gov/dirsearch-public/print/downloadPdf/20210087576" TargetMode="External"/><Relationship Id="rId14" Type="http://schemas.openxmlformats.org/officeDocument/2006/relationships/hyperlink" Target="https://image-ppubs.uspto.gov/dirsearch-public/print/downloadPdf/20230023308" TargetMode="External"/><Relationship Id="rId35" Type="http://schemas.openxmlformats.org/officeDocument/2006/relationships/hyperlink" Target="https://image-ppubs.uspto.gov/dirsearch-public/print/downloadPdf/11491091" TargetMode="External"/><Relationship Id="rId56" Type="http://schemas.openxmlformats.org/officeDocument/2006/relationships/hyperlink" Target="https://image-ppubs.uspto.gov/dirsearch-public/print/downloadPdf/11439584" TargetMode="External"/><Relationship Id="rId77" Type="http://schemas.openxmlformats.org/officeDocument/2006/relationships/hyperlink" Target="https://image-ppubs.uspto.gov/dirsearch-public/print/downloadPdf/11377666" TargetMode="External"/><Relationship Id="rId100" Type="http://schemas.openxmlformats.org/officeDocument/2006/relationships/hyperlink" Target="https://image-ppubs.uspto.gov/dirsearch-public/print/downloadPdf/11324237" TargetMode="External"/><Relationship Id="rId8" Type="http://schemas.openxmlformats.org/officeDocument/2006/relationships/hyperlink" Target="https://image-ppubs.uspto.gov/dirsearch-public/print/downloadPdf/11572568" TargetMode="External"/><Relationship Id="rId98" Type="http://schemas.openxmlformats.org/officeDocument/2006/relationships/hyperlink" Target="https://image-ppubs.uspto.gov/dirsearch-public/print/downloadPdf/20220142216" TargetMode="External"/><Relationship Id="rId121" Type="http://schemas.openxmlformats.org/officeDocument/2006/relationships/hyperlink" Target="https://image-ppubs.uspto.gov/dirsearch-public/print/downloadPdf/20220095656" TargetMode="External"/><Relationship Id="rId142" Type="http://schemas.openxmlformats.org/officeDocument/2006/relationships/hyperlink" Target="https://image-ppubs.uspto.gov/dirsearch-public/print/downloadPdf/20220031654" TargetMode="External"/><Relationship Id="rId163" Type="http://schemas.openxmlformats.org/officeDocument/2006/relationships/hyperlink" Target="https://image-ppubs.uspto.gov/dirsearch-public/print/downloadPdf/20210345618" TargetMode="External"/><Relationship Id="rId184" Type="http://schemas.openxmlformats.org/officeDocument/2006/relationships/hyperlink" Target="https://image-ppubs.uspto.gov/dirsearch-public/print/downloadPdf/20210277409" TargetMode="External"/><Relationship Id="rId219" Type="http://schemas.openxmlformats.org/officeDocument/2006/relationships/hyperlink" Target="https://image-ppubs.uspto.gov/dirsearch-public/print/downloadPdf/20210163374" TargetMode="External"/><Relationship Id="rId230" Type="http://schemas.openxmlformats.org/officeDocument/2006/relationships/hyperlink" Target="https://image-ppubs.uspto.gov/dirsearch-public/print/downloadPdf/20210130841" TargetMode="External"/><Relationship Id="rId251" Type="http://schemas.openxmlformats.org/officeDocument/2006/relationships/hyperlink" Target="https://image-ppubs.uspto.gov/dirsearch-public/print/downloadPdf/20210051987" TargetMode="External"/><Relationship Id="rId25" Type="http://schemas.openxmlformats.org/officeDocument/2006/relationships/hyperlink" Target="https://image-ppubs.uspto.gov/dirsearch-public/print/downloadPdf/20220396530" TargetMode="External"/><Relationship Id="rId46" Type="http://schemas.openxmlformats.org/officeDocument/2006/relationships/hyperlink" Target="https://image-ppubs.uspto.gov/dirsearch-public/print/downloadPdf/11458084" TargetMode="External"/><Relationship Id="rId67" Type="http://schemas.openxmlformats.org/officeDocument/2006/relationships/hyperlink" Target="https://image-ppubs.uspto.gov/dirsearch-public/print/downloadPdf/20220241523" TargetMode="External"/><Relationship Id="rId88" Type="http://schemas.openxmlformats.org/officeDocument/2006/relationships/hyperlink" Target="https://image-ppubs.uspto.gov/dirsearch-public/print/downloadPdf/20220159988" TargetMode="External"/><Relationship Id="rId111" Type="http://schemas.openxmlformats.org/officeDocument/2006/relationships/hyperlink" Target="https://image-ppubs.uspto.gov/dirsearch-public/print/downloadPdf/20220110455" TargetMode="External"/><Relationship Id="rId132" Type="http://schemas.openxmlformats.org/officeDocument/2006/relationships/hyperlink" Target="https://image-ppubs.uspto.gov/dirsearch-public/print/downloadPdf/20220056466" TargetMode="External"/><Relationship Id="rId153" Type="http://schemas.openxmlformats.org/officeDocument/2006/relationships/hyperlink" Target="https://image-ppubs.uspto.gov/dirsearch-public/print/downloadPdf/20210395743" TargetMode="External"/><Relationship Id="rId174" Type="http://schemas.openxmlformats.org/officeDocument/2006/relationships/hyperlink" Target="https://image-ppubs.uspto.gov/dirsearch-public/print/downloadPdf/20210315811" TargetMode="External"/><Relationship Id="rId195" Type="http://schemas.openxmlformats.org/officeDocument/2006/relationships/hyperlink" Target="https://image-ppubs.uspto.gov/dirsearch-public/print/downloadPdf/11076619" TargetMode="External"/><Relationship Id="rId209" Type="http://schemas.openxmlformats.org/officeDocument/2006/relationships/hyperlink" Target="https://image-ppubs.uspto.gov/dirsearch-public/print/downloadPdf/20210207156" TargetMode="External"/><Relationship Id="rId220" Type="http://schemas.openxmlformats.org/officeDocument/2006/relationships/hyperlink" Target="https://image-ppubs.uspto.gov/dirsearch-public/print/downloadPdf/20210161975" TargetMode="External"/><Relationship Id="rId241" Type="http://schemas.openxmlformats.org/officeDocument/2006/relationships/hyperlink" Target="https://image-ppubs.uspto.gov/dirsearch-public/print/downloadPdf/20210079420" TargetMode="External"/><Relationship Id="rId15" Type="http://schemas.openxmlformats.org/officeDocument/2006/relationships/hyperlink" Target="https://image-ppubs.uspto.gov/dirsearch-public/print/downloadPdf/11559067" TargetMode="External"/><Relationship Id="rId36" Type="http://schemas.openxmlformats.org/officeDocument/2006/relationships/hyperlink" Target="https://image-ppubs.uspto.gov/dirsearch-public/print/downloadPdf/11491184" TargetMode="External"/><Relationship Id="rId57" Type="http://schemas.openxmlformats.org/officeDocument/2006/relationships/hyperlink" Target="https://image-ppubs.uspto.gov/dirsearch-public/print/downloadPdf/20220282274" TargetMode="External"/><Relationship Id="rId78" Type="http://schemas.openxmlformats.org/officeDocument/2006/relationships/hyperlink" Target="https://image-ppubs.uspto.gov/dirsearch-public/print/downloadPdf/11376294" TargetMode="External"/><Relationship Id="rId99" Type="http://schemas.openxmlformats.org/officeDocument/2006/relationships/hyperlink" Target="https://image-ppubs.uspto.gov/dirsearch-public/print/downloadPdf/11324711" TargetMode="External"/><Relationship Id="rId101" Type="http://schemas.openxmlformats.org/officeDocument/2006/relationships/hyperlink" Target="https://image-ppubs.uspto.gov/dirsearch-public/print/downloadPdf/20220132861" TargetMode="External"/><Relationship Id="rId122" Type="http://schemas.openxmlformats.org/officeDocument/2006/relationships/hyperlink" Target="https://image-ppubs.uspto.gov/dirsearch-public/print/downloadPdf/11284577" TargetMode="External"/><Relationship Id="rId143" Type="http://schemas.openxmlformats.org/officeDocument/2006/relationships/hyperlink" Target="https://image-ppubs.uspto.gov/dirsearch-public/print/downloadPdf/20220023376" TargetMode="External"/><Relationship Id="rId164" Type="http://schemas.openxmlformats.org/officeDocument/2006/relationships/hyperlink" Target="https://image-ppubs.uspto.gov/dirsearch-public/print/downloadPdf/11162108" TargetMode="External"/><Relationship Id="rId185" Type="http://schemas.openxmlformats.org/officeDocument/2006/relationships/hyperlink" Target="https://image-ppubs.uspto.gov/dirsearch-public/print/downloadPdf/20210269819" TargetMode="External"/><Relationship Id="rId4" Type="http://schemas.openxmlformats.org/officeDocument/2006/relationships/hyperlink" Target="https://image-ppubs.uspto.gov/dirsearch-public/print/downloadPdf/20230052393" TargetMode="External"/><Relationship Id="rId9" Type="http://schemas.openxmlformats.org/officeDocument/2006/relationships/hyperlink" Target="https://image-ppubs.uspto.gov/dirsearch-public/print/downloadPdf/11570993" TargetMode="External"/><Relationship Id="rId180" Type="http://schemas.openxmlformats.org/officeDocument/2006/relationships/hyperlink" Target="https://image-ppubs.uspto.gov/dirsearch-public/print/downloadPdf/11124405" TargetMode="External"/><Relationship Id="rId210" Type="http://schemas.openxmlformats.org/officeDocument/2006/relationships/hyperlink" Target="https://image-ppubs.uspto.gov/dirsearch-public/print/downloadPdf/20210207157" TargetMode="External"/><Relationship Id="rId215" Type="http://schemas.openxmlformats.org/officeDocument/2006/relationships/hyperlink" Target="https://image-ppubs.uspto.gov/dirsearch-public/print/downloadPdf/11040032" TargetMode="External"/><Relationship Id="rId236" Type="http://schemas.openxmlformats.org/officeDocument/2006/relationships/hyperlink" Target="https://image-ppubs.uspto.gov/dirsearch-public/print/downloadPdf/10973792" TargetMode="External"/><Relationship Id="rId26" Type="http://schemas.openxmlformats.org/officeDocument/2006/relationships/hyperlink" Target="https://image-ppubs.uspto.gov/dirsearch-public/print/downloadPdf/20220386644" TargetMode="External"/><Relationship Id="rId231" Type="http://schemas.openxmlformats.org/officeDocument/2006/relationships/hyperlink" Target="https://image-ppubs.uspto.gov/dirsearch-public/print/downloadPdf/20210127726" TargetMode="External"/><Relationship Id="rId252" Type="http://schemas.openxmlformats.org/officeDocument/2006/relationships/drawing" Target="../drawings/drawing2.xml"/><Relationship Id="rId47" Type="http://schemas.openxmlformats.org/officeDocument/2006/relationships/hyperlink" Target="https://image-ppubs.uspto.gov/dirsearch-public/print/downloadPdf/11459581" TargetMode="External"/><Relationship Id="rId68" Type="http://schemas.openxmlformats.org/officeDocument/2006/relationships/hyperlink" Target="https://image-ppubs.uspto.gov/dirsearch-public/print/downloadPdf/20220232869" TargetMode="External"/><Relationship Id="rId89" Type="http://schemas.openxmlformats.org/officeDocument/2006/relationships/hyperlink" Target="https://image-ppubs.uspto.gov/dirsearch-public/print/downloadPdf/11339403" TargetMode="External"/><Relationship Id="rId112" Type="http://schemas.openxmlformats.org/officeDocument/2006/relationships/hyperlink" Target="https://image-ppubs.uspto.gov/dirsearch-public/print/downloadPdf/20220110456" TargetMode="External"/><Relationship Id="rId133" Type="http://schemas.openxmlformats.org/officeDocument/2006/relationships/hyperlink" Target="https://image-ppubs.uspto.gov/dirsearch-public/print/downloadPdf/20220053809" TargetMode="External"/><Relationship Id="rId154" Type="http://schemas.openxmlformats.org/officeDocument/2006/relationships/hyperlink" Target="https://image-ppubs.uspto.gov/dirsearch-public/print/downloadPdf/11202461" TargetMode="External"/><Relationship Id="rId175" Type="http://schemas.openxmlformats.org/officeDocument/2006/relationships/hyperlink" Target="https://image-ppubs.uspto.gov/dirsearch-public/print/downloadPdf/11142772" TargetMode="External"/><Relationship Id="rId196" Type="http://schemas.openxmlformats.org/officeDocument/2006/relationships/hyperlink" Target="https://image-ppubs.uspto.gov/dirsearch-public/print/downloadPdf/11076539" TargetMode="External"/><Relationship Id="rId200" Type="http://schemas.openxmlformats.org/officeDocument/2006/relationships/hyperlink" Target="https://image-ppubs.uspto.gov/dirsearch-public/print/downloadPdf/11071712" TargetMode="External"/><Relationship Id="rId16" Type="http://schemas.openxmlformats.org/officeDocument/2006/relationships/hyperlink" Target="https://image-ppubs.uspto.gov/dirsearch-public/print/downloadPdf/11560569" TargetMode="External"/><Relationship Id="rId221" Type="http://schemas.openxmlformats.org/officeDocument/2006/relationships/hyperlink" Target="https://image-ppubs.uspto.gov/dirsearch-public/print/downloadPdf/20210154242" TargetMode="External"/><Relationship Id="rId242" Type="http://schemas.openxmlformats.org/officeDocument/2006/relationships/hyperlink" Target="https://image-ppubs.uspto.gov/dirsearch-public/print/downloadPdf/20210079413" TargetMode="External"/><Relationship Id="rId37" Type="http://schemas.openxmlformats.org/officeDocument/2006/relationships/hyperlink" Target="https://image-ppubs.uspto.gov/dirsearch-public/print/downloadPdf/20220348948" TargetMode="External"/><Relationship Id="rId58" Type="http://schemas.openxmlformats.org/officeDocument/2006/relationships/hyperlink" Target="https://image-ppubs.uspto.gov/dirsearch-public/print/downloadPdf/20220279819" TargetMode="External"/><Relationship Id="rId79" Type="http://schemas.openxmlformats.org/officeDocument/2006/relationships/hyperlink" Target="https://image-ppubs.uspto.gov/dirsearch-public/print/downloadPdf/11369127" TargetMode="External"/><Relationship Id="rId102" Type="http://schemas.openxmlformats.org/officeDocument/2006/relationships/hyperlink" Target="https://image-ppubs.uspto.gov/dirsearch-public/print/downloadPdf/20220132860" TargetMode="External"/><Relationship Id="rId123" Type="http://schemas.openxmlformats.org/officeDocument/2006/relationships/hyperlink" Target="https://image-ppubs.uspto.gov/dirsearch-public/print/downloadPdf/11284634" TargetMode="External"/><Relationship Id="rId144" Type="http://schemas.openxmlformats.org/officeDocument/2006/relationships/hyperlink" Target="https://image-ppubs.uspto.gov/dirsearch-public/print/downloadPdf/11229758" TargetMode="External"/><Relationship Id="rId90" Type="http://schemas.openxmlformats.org/officeDocument/2006/relationships/hyperlink" Target="https://image-ppubs.uspto.gov/dirsearch-public/print/downloadPdf/20220151168" TargetMode="External"/><Relationship Id="rId165" Type="http://schemas.openxmlformats.org/officeDocument/2006/relationships/hyperlink" Target="https://image-ppubs.uspto.gov/dirsearch-public/print/downloadPdf/11160937" TargetMode="External"/><Relationship Id="rId186" Type="http://schemas.openxmlformats.org/officeDocument/2006/relationships/hyperlink" Target="https://image-ppubs.uspto.gov/dirsearch-public/print/downloadPdf/20210269820" TargetMode="External"/><Relationship Id="rId211" Type="http://schemas.openxmlformats.org/officeDocument/2006/relationships/hyperlink" Target="https://image-ppubs.uspto.gov/dirsearch-public/print/downloadPdf/20210205344" TargetMode="External"/><Relationship Id="rId232" Type="http://schemas.openxmlformats.org/officeDocument/2006/relationships/hyperlink" Target="https://image-ppubs.uspto.gov/dirsearch-public/print/downloadPdf/10987347" TargetMode="External"/><Relationship Id="rId27" Type="http://schemas.openxmlformats.org/officeDocument/2006/relationships/hyperlink" Target="https://image-ppubs.uspto.gov/dirsearch-public/print/downloadPdf/20220392214" TargetMode="External"/><Relationship Id="rId48" Type="http://schemas.openxmlformats.org/officeDocument/2006/relationships/hyperlink" Target="https://image-ppubs.uspto.gov/dirsearch-public/print/downloadPdf/11453693" TargetMode="External"/><Relationship Id="rId69" Type="http://schemas.openxmlformats.org/officeDocument/2006/relationships/hyperlink" Target="https://image-ppubs.uspto.gov/dirsearch-public/print/downloadPdf/20220233621" TargetMode="External"/><Relationship Id="rId113" Type="http://schemas.openxmlformats.org/officeDocument/2006/relationships/hyperlink" Target="https://image-ppubs.uspto.gov/dirsearch-public/print/downloadPdf/11299747" TargetMode="External"/><Relationship Id="rId134" Type="http://schemas.openxmlformats.org/officeDocument/2006/relationships/hyperlink" Target="https://image-ppubs.uspto.gov/dirsearch-public/print/downloadPdf/20220053797" TargetMode="External"/><Relationship Id="rId80" Type="http://schemas.openxmlformats.org/officeDocument/2006/relationships/hyperlink" Target="https://image-ppubs.uspto.gov/dirsearch-public/print/downloadPdf/20220195451" TargetMode="External"/><Relationship Id="rId155" Type="http://schemas.openxmlformats.org/officeDocument/2006/relationships/hyperlink" Target="https://image-ppubs.uspto.gov/dirsearch-public/print/downloadPdf/20210386098" TargetMode="External"/><Relationship Id="rId176" Type="http://schemas.openxmlformats.org/officeDocument/2006/relationships/hyperlink" Target="https://image-ppubs.uspto.gov/dirsearch-public/print/downloadPdf/11141450" TargetMode="External"/><Relationship Id="rId197" Type="http://schemas.openxmlformats.org/officeDocument/2006/relationships/hyperlink" Target="https://image-ppubs.uspto.gov/dirsearch-public/print/downloadPdf/20210230625" TargetMode="External"/><Relationship Id="rId201" Type="http://schemas.openxmlformats.org/officeDocument/2006/relationships/hyperlink" Target="https://image-ppubs.uspto.gov/dirsearch-public/print/downloadPdf/11071767" TargetMode="External"/><Relationship Id="rId222" Type="http://schemas.openxmlformats.org/officeDocument/2006/relationships/hyperlink" Target="https://image-ppubs.uspto.gov/dirsearch-public/print/downloadPdf/20210147463" TargetMode="External"/><Relationship Id="rId243" Type="http://schemas.openxmlformats.org/officeDocument/2006/relationships/hyperlink" Target="https://image-ppubs.uspto.gov/dirsearch-public/print/downloadPdf/20210079416" TargetMode="External"/><Relationship Id="rId17" Type="http://schemas.openxmlformats.org/officeDocument/2006/relationships/hyperlink" Target="https://image-ppubs.uspto.gov/dirsearch-public/print/downloadPdf/20230000123" TargetMode="External"/><Relationship Id="rId38" Type="http://schemas.openxmlformats.org/officeDocument/2006/relationships/hyperlink" Target="https://image-ppubs.uspto.gov/dirsearch-public/print/downloadPdf/20220351590" TargetMode="External"/><Relationship Id="rId59" Type="http://schemas.openxmlformats.org/officeDocument/2006/relationships/hyperlink" Target="https://image-ppubs.uspto.gov/dirsearch-public/print/downloadPdf/20220282340" TargetMode="External"/><Relationship Id="rId103" Type="http://schemas.openxmlformats.org/officeDocument/2006/relationships/hyperlink" Target="https://image-ppubs.uspto.gov/dirsearch-public/print/downloadPdf/11318160" TargetMode="External"/><Relationship Id="rId124" Type="http://schemas.openxmlformats.org/officeDocument/2006/relationships/hyperlink" Target="https://image-ppubs.uspto.gov/dirsearch-public/print/downloadPdf/20220090095" TargetMode="External"/><Relationship Id="rId70" Type="http://schemas.openxmlformats.org/officeDocument/2006/relationships/hyperlink" Target="https://image-ppubs.uspto.gov/dirsearch-public/print/downloadPdf/11396659" TargetMode="External"/><Relationship Id="rId91" Type="http://schemas.openxmlformats.org/officeDocument/2006/relationships/hyperlink" Target="https://image-ppubs.uspto.gov/dirsearch-public/print/downloadPdf/20220151241" TargetMode="External"/><Relationship Id="rId145" Type="http://schemas.openxmlformats.org/officeDocument/2006/relationships/hyperlink" Target="https://image-ppubs.uspto.gov/dirsearch-public/print/downloadPdf/20220017911" TargetMode="External"/><Relationship Id="rId166" Type="http://schemas.openxmlformats.org/officeDocument/2006/relationships/hyperlink" Target="https://image-ppubs.uspto.gov/dirsearch-public/print/downloadPdf/20210330638" TargetMode="External"/><Relationship Id="rId187" Type="http://schemas.openxmlformats.org/officeDocument/2006/relationships/hyperlink" Target="https://image-ppubs.uspto.gov/dirsearch-public/print/downloadPdf/20210269812" TargetMode="External"/><Relationship Id="rId1" Type="http://schemas.openxmlformats.org/officeDocument/2006/relationships/hyperlink" Target="https://image-ppubs.uspto.gov/dirsearch-public/print/downloadPdf/20220132861" TargetMode="External"/><Relationship Id="rId212" Type="http://schemas.openxmlformats.org/officeDocument/2006/relationships/hyperlink" Target="https://image-ppubs.uspto.gov/dirsearch-public/print/downloadPdf/20210204560" TargetMode="External"/><Relationship Id="rId233" Type="http://schemas.openxmlformats.org/officeDocument/2006/relationships/hyperlink" Target="https://image-ppubs.uspto.gov/dirsearch-public/print/downloadPdf/20210115081" TargetMode="External"/><Relationship Id="rId28" Type="http://schemas.openxmlformats.org/officeDocument/2006/relationships/hyperlink" Target="https://image-ppubs.uspto.gov/dirsearch-public/print/downloadPdf/20220387436" TargetMode="External"/><Relationship Id="rId49" Type="http://schemas.openxmlformats.org/officeDocument/2006/relationships/hyperlink" Target="https://image-ppubs.uspto.gov/dirsearch-public/print/downloadPdf/11456059" TargetMode="External"/><Relationship Id="rId114" Type="http://schemas.openxmlformats.org/officeDocument/2006/relationships/hyperlink" Target="https://image-ppubs.uspto.gov/dirsearch-public/print/downloadPdf/11298330" TargetMode="External"/><Relationship Id="rId60" Type="http://schemas.openxmlformats.org/officeDocument/2006/relationships/hyperlink" Target="https://image-ppubs.uspto.gov/dirsearch-public/print/downloadPdf/20220283172" TargetMode="External"/><Relationship Id="rId81" Type="http://schemas.openxmlformats.org/officeDocument/2006/relationships/hyperlink" Target="https://image-ppubs.uspto.gov/dirsearch-public/print/downloadPdf/11364268" TargetMode="External"/><Relationship Id="rId135" Type="http://schemas.openxmlformats.org/officeDocument/2006/relationships/hyperlink" Target="https://image-ppubs.uspto.gov/dirsearch-public/print/downloadPdf/11254948" TargetMode="External"/><Relationship Id="rId156" Type="http://schemas.openxmlformats.org/officeDocument/2006/relationships/hyperlink" Target="https://image-ppubs.uspto.gov/dirsearch-public/print/downloadPdf/11199941" TargetMode="External"/><Relationship Id="rId177" Type="http://schemas.openxmlformats.org/officeDocument/2006/relationships/hyperlink" Target="https://image-ppubs.uspto.gov/dirsearch-public/print/downloadPdf/20210298311" TargetMode="External"/><Relationship Id="rId198" Type="http://schemas.openxmlformats.org/officeDocument/2006/relationships/hyperlink" Target="https://image-ppubs.uspto.gov/dirsearch-public/print/downloadPdf/20210227863" TargetMode="External"/><Relationship Id="rId202" Type="http://schemas.openxmlformats.org/officeDocument/2006/relationships/hyperlink" Target="https://image-ppubs.uspto.gov/dirsearch-public/print/downloadPdf/11071707" TargetMode="External"/><Relationship Id="rId223" Type="http://schemas.openxmlformats.org/officeDocument/2006/relationships/hyperlink" Target="https://image-ppubs.uspto.gov/dirsearch-public/print/downloadPdf/11008584" TargetMode="External"/><Relationship Id="rId244" Type="http://schemas.openxmlformats.org/officeDocument/2006/relationships/hyperlink" Target="https://image-ppubs.uspto.gov/dirsearch-public/print/downloadPdf/20210081083" TargetMode="External"/><Relationship Id="rId18" Type="http://schemas.openxmlformats.org/officeDocument/2006/relationships/hyperlink" Target="https://image-ppubs.uspto.gov/dirsearch-public/print/downloadPdf/11542536" TargetMode="External"/><Relationship Id="rId39" Type="http://schemas.openxmlformats.org/officeDocument/2006/relationships/hyperlink" Target="https://image-ppubs.uspto.gov/dirsearch-public/print/downloadPdf/11485982" TargetMode="External"/><Relationship Id="rId50" Type="http://schemas.openxmlformats.org/officeDocument/2006/relationships/hyperlink" Target="https://image-ppubs.uspto.gov/dirsearch-public/print/downloadPdf/20220295833" TargetMode="External"/><Relationship Id="rId104" Type="http://schemas.openxmlformats.org/officeDocument/2006/relationships/hyperlink" Target="https://image-ppubs.uspto.gov/dirsearch-public/print/downloadPdf/20220124998" TargetMode="External"/><Relationship Id="rId125" Type="http://schemas.openxmlformats.org/officeDocument/2006/relationships/hyperlink" Target="https://image-ppubs.uspto.gov/dirsearch-public/print/downloadPdf/20220079163" TargetMode="External"/><Relationship Id="rId146" Type="http://schemas.openxmlformats.org/officeDocument/2006/relationships/hyperlink" Target="https://image-ppubs.uspto.gov/dirsearch-public/print/downloadPdf/20220015384" TargetMode="External"/><Relationship Id="rId167" Type="http://schemas.openxmlformats.org/officeDocument/2006/relationships/hyperlink" Target="https://image-ppubs.uspto.gov/dirsearch-public/print/downloadPdf/11154079" TargetMode="External"/><Relationship Id="rId188" Type="http://schemas.openxmlformats.org/officeDocument/2006/relationships/hyperlink" Target="https://image-ppubs.uspto.gov/dirsearch-public/print/downloadPdf/20210267867" TargetMode="External"/><Relationship Id="rId71" Type="http://schemas.openxmlformats.org/officeDocument/2006/relationships/hyperlink" Target="https://image-ppubs.uspto.gov/dirsearch-public/print/downloadPdf/11396656" TargetMode="External"/><Relationship Id="rId92" Type="http://schemas.openxmlformats.org/officeDocument/2006/relationships/hyperlink" Target="https://image-ppubs.uspto.gov/dirsearch-public/print/downloadPdf/20220154193" TargetMode="External"/><Relationship Id="rId213" Type="http://schemas.openxmlformats.org/officeDocument/2006/relationships/hyperlink" Target="https://image-ppubs.uspto.gov/dirsearch-public/print/downloadPdf/20210205241" TargetMode="External"/><Relationship Id="rId234" Type="http://schemas.openxmlformats.org/officeDocument/2006/relationships/hyperlink" Target="https://image-ppubs.uspto.gov/dirsearch-public/print/downloadPdf/10977968" TargetMode="External"/><Relationship Id="rId2" Type="http://schemas.openxmlformats.org/officeDocument/2006/relationships/hyperlink" Target="https://image-ppubs.uspto.gov/dirsearch-public/print/downloadPdf/11584769" TargetMode="External"/><Relationship Id="rId29" Type="http://schemas.openxmlformats.org/officeDocument/2006/relationships/hyperlink" Target="https://image-ppubs.uspto.gov/dirsearch-public/print/downloadPdf/20220369592" TargetMode="External"/><Relationship Id="rId40" Type="http://schemas.openxmlformats.org/officeDocument/2006/relationships/hyperlink" Target="https://image-ppubs.uspto.gov/dirsearch-public/print/downloadPdf/11484497" TargetMode="External"/><Relationship Id="rId115" Type="http://schemas.openxmlformats.org/officeDocument/2006/relationships/hyperlink" Target="https://image-ppubs.uspto.gov/dirsearch-public/print/downloadPdf/11298477" TargetMode="External"/><Relationship Id="rId136" Type="http://schemas.openxmlformats.org/officeDocument/2006/relationships/hyperlink" Target="https://image-ppubs.uspto.gov/dirsearch-public/print/downloadPdf/11252978" TargetMode="External"/><Relationship Id="rId157" Type="http://schemas.openxmlformats.org/officeDocument/2006/relationships/hyperlink" Target="https://image-ppubs.uspto.gov/dirsearch-public/print/downloadPdf/20210372976" TargetMode="External"/><Relationship Id="rId178" Type="http://schemas.openxmlformats.org/officeDocument/2006/relationships/hyperlink" Target="https://image-ppubs.uspto.gov/dirsearch-public/print/downloadPdf/20210292781" TargetMode="External"/><Relationship Id="rId61" Type="http://schemas.openxmlformats.org/officeDocument/2006/relationships/hyperlink" Target="https://image-ppubs.uspto.gov/dirsearch-public/print/downloadPdf/11425923" TargetMode="External"/><Relationship Id="rId82" Type="http://schemas.openxmlformats.org/officeDocument/2006/relationships/hyperlink" Target="https://image-ppubs.uspto.gov/dirsearch-public/print/downloadPdf/20220183334" TargetMode="External"/><Relationship Id="rId199" Type="http://schemas.openxmlformats.org/officeDocument/2006/relationships/hyperlink" Target="https://image-ppubs.uspto.gov/dirsearch-public/print/downloadPdf/20210227856" TargetMode="External"/><Relationship Id="rId203" Type="http://schemas.openxmlformats.org/officeDocument/2006/relationships/hyperlink" Target="https://image-ppubs.uspto.gov/dirsearch-public/print/downloadPdf/20210214740" TargetMode="External"/><Relationship Id="rId19" Type="http://schemas.openxmlformats.org/officeDocument/2006/relationships/hyperlink" Target="https://image-ppubs.uspto.gov/dirsearch-public/print/downloadPdf/11542521" TargetMode="External"/><Relationship Id="rId224" Type="http://schemas.openxmlformats.org/officeDocument/2006/relationships/hyperlink" Target="https://image-ppubs.uspto.gov/dirsearch-public/print/downloadPdf/11007270" TargetMode="External"/><Relationship Id="rId245" Type="http://schemas.openxmlformats.org/officeDocument/2006/relationships/hyperlink" Target="https://image-ppubs.uspto.gov/dirsearch-public/print/downloadPdf/10947553" TargetMode="External"/><Relationship Id="rId30" Type="http://schemas.openxmlformats.org/officeDocument/2006/relationships/hyperlink" Target="https://image-ppubs.uspto.gov/dirsearch-public/print/downloadPdf/20220361520" TargetMode="External"/><Relationship Id="rId105" Type="http://schemas.openxmlformats.org/officeDocument/2006/relationships/hyperlink" Target="https://image-ppubs.uspto.gov/dirsearch-public/print/downloadPdf/20220127627" TargetMode="External"/><Relationship Id="rId126" Type="http://schemas.openxmlformats.org/officeDocument/2006/relationships/hyperlink" Target="https://image-ppubs.uspto.gov/dirsearch-public/print/downloadPdf/20220073939" TargetMode="External"/><Relationship Id="rId147" Type="http://schemas.openxmlformats.org/officeDocument/2006/relationships/hyperlink" Target="https://image-ppubs.uspto.gov/dirsearch-public/print/downloadPdf/11224234" TargetMode="External"/><Relationship Id="rId168" Type="http://schemas.openxmlformats.org/officeDocument/2006/relationships/hyperlink" Target="https://image-ppubs.uspto.gov/dirsearch-public/print/downloadPdf/20210321646" TargetMode="External"/><Relationship Id="rId51" Type="http://schemas.openxmlformats.org/officeDocument/2006/relationships/hyperlink" Target="https://image-ppubs.uspto.gov/dirsearch-public/print/downloadPdf/11447792" TargetMode="External"/><Relationship Id="rId72" Type="http://schemas.openxmlformats.org/officeDocument/2006/relationships/hyperlink" Target="https://image-ppubs.uspto.gov/dirsearch-public/print/downloadPdf/11395891" TargetMode="External"/><Relationship Id="rId93" Type="http://schemas.openxmlformats.org/officeDocument/2006/relationships/hyperlink" Target="https://image-ppubs.uspto.gov/dirsearch-public/print/downloadPdf/11330776" TargetMode="External"/><Relationship Id="rId189" Type="http://schemas.openxmlformats.org/officeDocument/2006/relationships/hyperlink" Target="https://image-ppubs.uspto.gov/dirsearch-public/print/downloadPdf/11102996" TargetMode="External"/><Relationship Id="rId3" Type="http://schemas.openxmlformats.org/officeDocument/2006/relationships/hyperlink" Target="https://image-ppubs.uspto.gov/dirsearch-public/print/downloadPdf/11587432" TargetMode="External"/><Relationship Id="rId214" Type="http://schemas.openxmlformats.org/officeDocument/2006/relationships/hyperlink" Target="https://image-ppubs.uspto.gov/dirsearch-public/print/downloadPdf/20210196674" TargetMode="External"/><Relationship Id="rId235" Type="http://schemas.openxmlformats.org/officeDocument/2006/relationships/hyperlink" Target="https://image-ppubs.uspto.gov/dirsearch-public/print/downloadPdf/10973811" TargetMode="External"/><Relationship Id="rId116" Type="http://schemas.openxmlformats.org/officeDocument/2006/relationships/hyperlink" Target="https://image-ppubs.uspto.gov/dirsearch-public/print/downloadPdf/20220104521" TargetMode="External"/><Relationship Id="rId137" Type="http://schemas.openxmlformats.org/officeDocument/2006/relationships/hyperlink" Target="https://image-ppubs.uspto.gov/dirsearch-public/print/downloadPdf/11246936" TargetMode="External"/><Relationship Id="rId158" Type="http://schemas.openxmlformats.org/officeDocument/2006/relationships/hyperlink" Target="https://image-ppubs.uspto.gov/dirsearch-public/print/downloadPdf/20210352956" TargetMode="External"/><Relationship Id="rId20" Type="http://schemas.openxmlformats.org/officeDocument/2006/relationships/hyperlink" Target="https://image-ppubs.uspto.gov/dirsearch-public/print/downloadPdf/11540556" TargetMode="External"/><Relationship Id="rId41" Type="http://schemas.openxmlformats.org/officeDocument/2006/relationships/hyperlink" Target="https://image-ppubs.uspto.gov/dirsearch-public/print/downloadPdf/20220331344" TargetMode="External"/><Relationship Id="rId62" Type="http://schemas.openxmlformats.org/officeDocument/2006/relationships/hyperlink" Target="https://image-ppubs.uspto.gov/dirsearch-public/print/downloadPdf/11419347" TargetMode="External"/><Relationship Id="rId83" Type="http://schemas.openxmlformats.org/officeDocument/2006/relationships/hyperlink" Target="https://image-ppubs.uspto.gov/dirsearch-public/print/downloadPdf/20220183954" TargetMode="External"/><Relationship Id="rId179" Type="http://schemas.openxmlformats.org/officeDocument/2006/relationships/hyperlink" Target="https://image-ppubs.uspto.gov/dirsearch-public/print/downloadPdf/11127048" TargetMode="External"/><Relationship Id="rId190" Type="http://schemas.openxmlformats.org/officeDocument/2006/relationships/hyperlink" Target="https://image-ppubs.uspto.gov/dirsearch-public/print/downloadPdf/20210260527" TargetMode="External"/><Relationship Id="rId204" Type="http://schemas.openxmlformats.org/officeDocument/2006/relationships/hyperlink" Target="https://image-ppubs.uspto.gov/dirsearch-public/print/downloadPdf/20210214735" TargetMode="External"/><Relationship Id="rId225" Type="http://schemas.openxmlformats.org/officeDocument/2006/relationships/hyperlink" Target="https://image-ppubs.uspto.gov/dirsearch-public/print/downloadPdf/20210137124" TargetMode="External"/><Relationship Id="rId246" Type="http://schemas.openxmlformats.org/officeDocument/2006/relationships/hyperlink" Target="https://image-ppubs.uspto.gov/dirsearch-public/print/downloadPdf/20210069173" TargetMode="External"/><Relationship Id="rId106" Type="http://schemas.openxmlformats.org/officeDocument/2006/relationships/hyperlink" Target="https://image-ppubs.uspto.gov/dirsearch-public/print/downloadPdf/20220125868" TargetMode="External"/><Relationship Id="rId127" Type="http://schemas.openxmlformats.org/officeDocument/2006/relationships/hyperlink" Target="https://image-ppubs.uspto.gov/dirsearch-public/print/downloadPdf/20220073940" TargetMode="External"/><Relationship Id="rId10" Type="http://schemas.openxmlformats.org/officeDocument/2006/relationships/hyperlink" Target="https://image-ppubs.uspto.gov/dirsearch-public/print/downloadPdf/20230037188" TargetMode="External"/><Relationship Id="rId31" Type="http://schemas.openxmlformats.org/officeDocument/2006/relationships/hyperlink" Target="https://image-ppubs.uspto.gov/dirsearch-public/print/downloadPdf/20220364016" TargetMode="External"/><Relationship Id="rId52" Type="http://schemas.openxmlformats.org/officeDocument/2006/relationships/hyperlink" Target="https://image-ppubs.uspto.gov/dirsearch-public/print/downloadPdf/11447516" TargetMode="External"/><Relationship Id="rId73" Type="http://schemas.openxmlformats.org/officeDocument/2006/relationships/hyperlink" Target="https://image-ppubs.uspto.gov/dirsearch-public/print/downloadPdf/20220226241" TargetMode="External"/><Relationship Id="rId94" Type="http://schemas.openxmlformats.org/officeDocument/2006/relationships/hyperlink" Target="https://image-ppubs.uspto.gov/dirsearch-public/print/downloadPdf/11335170" TargetMode="External"/><Relationship Id="rId148" Type="http://schemas.openxmlformats.org/officeDocument/2006/relationships/hyperlink" Target="https://image-ppubs.uspto.gov/dirsearch-public/print/downloadPdf/20210403308" TargetMode="External"/><Relationship Id="rId169" Type="http://schemas.openxmlformats.org/officeDocument/2006/relationships/hyperlink" Target="https://image-ppubs.uspto.gov/dirsearch-public/print/downloadPdf/20210321647"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image-ppubs.uspto.gov/dirsearch-public/print/downloadPdf/9797872" TargetMode="External"/><Relationship Id="rId21" Type="http://schemas.openxmlformats.org/officeDocument/2006/relationships/hyperlink" Target="https://image-ppubs.uspto.gov/dirsearch-public/print/downloadPdf/11298477" TargetMode="External"/><Relationship Id="rId42" Type="http://schemas.openxmlformats.org/officeDocument/2006/relationships/hyperlink" Target="https://image-ppubs.uspto.gov/dirsearch-public/print/downloadPdf/20210023316" TargetMode="External"/><Relationship Id="rId63" Type="http://schemas.openxmlformats.org/officeDocument/2006/relationships/hyperlink" Target="https://image-ppubs.uspto.gov/dirsearch-public/print/downloadPdf/20200060967" TargetMode="External"/><Relationship Id="rId84" Type="http://schemas.openxmlformats.org/officeDocument/2006/relationships/hyperlink" Target="https://image-ppubs.uspto.gov/dirsearch-public/print/downloadPdf/20190008158" TargetMode="External"/><Relationship Id="rId138" Type="http://schemas.openxmlformats.org/officeDocument/2006/relationships/hyperlink" Target="https://image-ppubs.uspto.gov/dirsearch-public/print/downloadPdf/20160376263" TargetMode="External"/><Relationship Id="rId159" Type="http://schemas.openxmlformats.org/officeDocument/2006/relationships/hyperlink" Target="https://image-ppubs.uspto.gov/dirsearch-public/print/downloadPdf/20150359891" TargetMode="External"/><Relationship Id="rId170" Type="http://schemas.openxmlformats.org/officeDocument/2006/relationships/hyperlink" Target="https://image-ppubs.uspto.gov/dirsearch-public/print/downloadPdf/9044402" TargetMode="External"/><Relationship Id="rId191" Type="http://schemas.openxmlformats.org/officeDocument/2006/relationships/hyperlink" Target="https://image-ppubs.uspto.gov/dirsearch-public/print/downloadPdf/20140011841" TargetMode="External"/><Relationship Id="rId107" Type="http://schemas.openxmlformats.org/officeDocument/2006/relationships/hyperlink" Target="https://image-ppubs.uspto.gov/dirsearch-public/print/downloadPdf/9861629" TargetMode="External"/><Relationship Id="rId11" Type="http://schemas.openxmlformats.org/officeDocument/2006/relationships/hyperlink" Target="https://image-ppubs.uspto.gov/dirsearch-public/print/downloadPdf/11396656" TargetMode="External"/><Relationship Id="rId32" Type="http://schemas.openxmlformats.org/officeDocument/2006/relationships/hyperlink" Target="https://image-ppubs.uspto.gov/dirsearch-public/print/downloadPdf/20210214740" TargetMode="External"/><Relationship Id="rId53" Type="http://schemas.openxmlformats.org/officeDocument/2006/relationships/hyperlink" Target="https://image-ppubs.uspto.gov/dirsearch-public/print/downloadPdf/10772841" TargetMode="External"/><Relationship Id="rId74" Type="http://schemas.openxmlformats.org/officeDocument/2006/relationships/hyperlink" Target="https://image-ppubs.uspto.gov/dirsearch-public/print/downloadPdf/10335405" TargetMode="External"/><Relationship Id="rId128" Type="http://schemas.openxmlformats.org/officeDocument/2006/relationships/hyperlink" Target="https://image-ppubs.uspto.gov/dirsearch-public/print/downloadPdf/20170157055" TargetMode="External"/><Relationship Id="rId149" Type="http://schemas.openxmlformats.org/officeDocument/2006/relationships/hyperlink" Target="https://image-ppubs.uspto.gov/dirsearch-public/print/downloadPdf/20160151341" TargetMode="External"/><Relationship Id="rId5" Type="http://schemas.openxmlformats.org/officeDocument/2006/relationships/hyperlink" Target="https://image-ppubs.uspto.gov/dirsearch-public/print/downloadPdf/20220401437" TargetMode="External"/><Relationship Id="rId95" Type="http://schemas.openxmlformats.org/officeDocument/2006/relationships/hyperlink" Target="https://image-ppubs.uspto.gov/dirsearch-public/print/downloadPdf/10041084" TargetMode="External"/><Relationship Id="rId160" Type="http://schemas.openxmlformats.org/officeDocument/2006/relationships/hyperlink" Target="https://image-ppubs.uspto.gov/dirsearch-public/print/downloadPdf/9180124" TargetMode="External"/><Relationship Id="rId181" Type="http://schemas.openxmlformats.org/officeDocument/2006/relationships/hyperlink" Target="https://image-ppubs.uspto.gov/dirsearch-public/print/downloadPdf/20140342905" TargetMode="External"/><Relationship Id="rId22" Type="http://schemas.openxmlformats.org/officeDocument/2006/relationships/hyperlink" Target="https://image-ppubs.uspto.gov/dirsearch-public/print/downloadPdf/20220028674" TargetMode="External"/><Relationship Id="rId43" Type="http://schemas.openxmlformats.org/officeDocument/2006/relationships/hyperlink" Target="https://image-ppubs.uspto.gov/dirsearch-public/print/downloadPdf/10874708" TargetMode="External"/><Relationship Id="rId64" Type="http://schemas.openxmlformats.org/officeDocument/2006/relationships/hyperlink" Target="https://image-ppubs.uspto.gov/dirsearch-public/print/downloadPdf/20200060312" TargetMode="External"/><Relationship Id="rId118" Type="http://schemas.openxmlformats.org/officeDocument/2006/relationships/hyperlink" Target="https://image-ppubs.uspto.gov/dirsearch-public/print/downloadPdf/9777039" TargetMode="External"/><Relationship Id="rId139" Type="http://schemas.openxmlformats.org/officeDocument/2006/relationships/hyperlink" Target="https://image-ppubs.uspto.gov/dirsearch-public/print/downloadPdf/9498446" TargetMode="External"/><Relationship Id="rId85" Type="http://schemas.openxmlformats.org/officeDocument/2006/relationships/hyperlink" Target="https://image-ppubs.uspto.gov/dirsearch-public/print/downloadPdf/20190001087" TargetMode="External"/><Relationship Id="rId150" Type="http://schemas.openxmlformats.org/officeDocument/2006/relationships/hyperlink" Target="https://image-ppubs.uspto.gov/dirsearch-public/print/downloadPdf/20160131621" TargetMode="External"/><Relationship Id="rId171" Type="http://schemas.openxmlformats.org/officeDocument/2006/relationships/hyperlink" Target="https://image-ppubs.uspto.gov/dirsearch-public/print/downloadPdf/20150126402" TargetMode="External"/><Relationship Id="rId192" Type="http://schemas.openxmlformats.org/officeDocument/2006/relationships/hyperlink" Target="https://image-ppubs.uspto.gov/dirsearch-public/print/downloadPdf/20140010873" TargetMode="External"/><Relationship Id="rId12" Type="http://schemas.openxmlformats.org/officeDocument/2006/relationships/hyperlink" Target="https://image-ppubs.uspto.gov/dirsearch-public/print/downloadPdf/11395891" TargetMode="External"/><Relationship Id="rId33" Type="http://schemas.openxmlformats.org/officeDocument/2006/relationships/hyperlink" Target="https://image-ppubs.uspto.gov/dirsearch-public/print/downloadPdf/20210212950" TargetMode="External"/><Relationship Id="rId108" Type="http://schemas.openxmlformats.org/officeDocument/2006/relationships/hyperlink" Target="https://image-ppubs.uspto.gov/dirsearch-public/print/downloadPdf/20170369540" TargetMode="External"/><Relationship Id="rId129" Type="http://schemas.openxmlformats.org/officeDocument/2006/relationships/hyperlink" Target="https://image-ppubs.uspto.gov/dirsearch-public/print/downloadPdf/20170157343" TargetMode="External"/><Relationship Id="rId54" Type="http://schemas.openxmlformats.org/officeDocument/2006/relationships/hyperlink" Target="https://image-ppubs.uspto.gov/dirsearch-public/print/downloadPdf/10772842" TargetMode="External"/><Relationship Id="rId75" Type="http://schemas.openxmlformats.org/officeDocument/2006/relationships/hyperlink" Target="https://image-ppubs.uspto.gov/dirsearch-public/print/downloadPdf/20190192468" TargetMode="External"/><Relationship Id="rId96" Type="http://schemas.openxmlformats.org/officeDocument/2006/relationships/hyperlink" Target="https://image-ppubs.uspto.gov/dirsearch-public/print/downloadPdf/10028990" TargetMode="External"/><Relationship Id="rId140" Type="http://schemas.openxmlformats.org/officeDocument/2006/relationships/hyperlink" Target="https://image-ppubs.uspto.gov/dirsearch-public/print/downloadPdf/9500630" TargetMode="External"/><Relationship Id="rId161" Type="http://schemas.openxmlformats.org/officeDocument/2006/relationships/hyperlink" Target="https://image-ppubs.uspto.gov/dirsearch-public/print/downloadPdf/20150313997" TargetMode="External"/><Relationship Id="rId182" Type="http://schemas.openxmlformats.org/officeDocument/2006/relationships/hyperlink" Target="https://image-ppubs.uspto.gov/dirsearch-public/print/downloadPdf/8883790" TargetMode="External"/><Relationship Id="rId6" Type="http://schemas.openxmlformats.org/officeDocument/2006/relationships/hyperlink" Target="https://image-ppubs.uspto.gov/dirsearch-public/print/downloadPdf/20220386644" TargetMode="External"/><Relationship Id="rId23" Type="http://schemas.openxmlformats.org/officeDocument/2006/relationships/hyperlink" Target="https://image-ppubs.uspto.gov/dirsearch-public/print/downloadPdf/11229758" TargetMode="External"/><Relationship Id="rId119" Type="http://schemas.openxmlformats.org/officeDocument/2006/relationships/hyperlink" Target="https://image-ppubs.uspto.gov/dirsearch-public/print/downloadPdf/9775814" TargetMode="External"/><Relationship Id="rId44" Type="http://schemas.openxmlformats.org/officeDocument/2006/relationships/hyperlink" Target="https://image-ppubs.uspto.gov/dirsearch-public/print/downloadPdf/20200383336" TargetMode="External"/><Relationship Id="rId65" Type="http://schemas.openxmlformats.org/officeDocument/2006/relationships/hyperlink" Target="https://image-ppubs.uspto.gov/dirsearch-public/print/downloadPdf/20200024535" TargetMode="External"/><Relationship Id="rId86" Type="http://schemas.openxmlformats.org/officeDocument/2006/relationships/hyperlink" Target="https://image-ppubs.uspto.gov/dirsearch-public/print/downloadPdf/20180372699" TargetMode="External"/><Relationship Id="rId130" Type="http://schemas.openxmlformats.org/officeDocument/2006/relationships/hyperlink" Target="https://image-ppubs.uspto.gov/dirsearch-public/print/downloadPdf/20170127727" TargetMode="External"/><Relationship Id="rId151" Type="http://schemas.openxmlformats.org/officeDocument/2006/relationships/hyperlink" Target="https://image-ppubs.uspto.gov/dirsearch-public/print/downloadPdf/9309573" TargetMode="External"/><Relationship Id="rId172" Type="http://schemas.openxmlformats.org/officeDocument/2006/relationships/hyperlink" Target="https://image-ppubs.uspto.gov/dirsearch-public/print/downloadPdf/9023394" TargetMode="External"/><Relationship Id="rId193" Type="http://schemas.openxmlformats.org/officeDocument/2006/relationships/hyperlink" Target="https://image-ppubs.uspto.gov/dirsearch-public/print/downloadPdf/8603526" TargetMode="External"/><Relationship Id="rId13" Type="http://schemas.openxmlformats.org/officeDocument/2006/relationships/hyperlink" Target="https://image-ppubs.uspto.gov/dirsearch-public/print/downloadPdf/20220223247" TargetMode="External"/><Relationship Id="rId109" Type="http://schemas.openxmlformats.org/officeDocument/2006/relationships/hyperlink" Target="https://image-ppubs.uspto.gov/dirsearch-public/print/downloadPdf/20170367367" TargetMode="External"/><Relationship Id="rId34" Type="http://schemas.openxmlformats.org/officeDocument/2006/relationships/hyperlink" Target="https://image-ppubs.uspto.gov/dirsearch-public/print/downloadPdf/20210204560" TargetMode="External"/><Relationship Id="rId55" Type="http://schemas.openxmlformats.org/officeDocument/2006/relationships/hyperlink" Target="https://image-ppubs.uspto.gov/dirsearch-public/print/downloadPdf/20200277616" TargetMode="External"/><Relationship Id="rId76" Type="http://schemas.openxmlformats.org/officeDocument/2006/relationships/hyperlink" Target="https://image-ppubs.uspto.gov/dirsearch-public/print/downloadPdf/20190177308" TargetMode="External"/><Relationship Id="rId97" Type="http://schemas.openxmlformats.org/officeDocument/2006/relationships/hyperlink" Target="https://image-ppubs.uspto.gov/dirsearch-public/print/downloadPdf/20180193400" TargetMode="External"/><Relationship Id="rId120" Type="http://schemas.openxmlformats.org/officeDocument/2006/relationships/hyperlink" Target="https://image-ppubs.uspto.gov/dirsearch-public/print/downloadPdf/9770476" TargetMode="External"/><Relationship Id="rId141" Type="http://schemas.openxmlformats.org/officeDocument/2006/relationships/hyperlink" Target="https://image-ppubs.uspto.gov/dirsearch-public/print/downloadPdf/20160319295" TargetMode="External"/><Relationship Id="rId7" Type="http://schemas.openxmlformats.org/officeDocument/2006/relationships/hyperlink" Target="https://image-ppubs.uspto.gov/dirsearch-public/print/downloadPdf/20220387306" TargetMode="External"/><Relationship Id="rId162" Type="http://schemas.openxmlformats.org/officeDocument/2006/relationships/hyperlink" Target="https://image-ppubs.uspto.gov/dirsearch-public/print/downloadPdf/9168228" TargetMode="External"/><Relationship Id="rId183" Type="http://schemas.openxmlformats.org/officeDocument/2006/relationships/hyperlink" Target="https://image-ppubs.uspto.gov/dirsearch-public/print/downloadPdf/8859622" TargetMode="External"/><Relationship Id="rId2" Type="http://schemas.openxmlformats.org/officeDocument/2006/relationships/hyperlink" Target="https://image-ppubs.uspto.gov/dirsearch-public/print/downloadPdf/20230037437" TargetMode="External"/><Relationship Id="rId29" Type="http://schemas.openxmlformats.org/officeDocument/2006/relationships/hyperlink" Target="https://image-ppubs.uspto.gov/dirsearch-public/print/downloadPdf/20210275444" TargetMode="External"/><Relationship Id="rId24" Type="http://schemas.openxmlformats.org/officeDocument/2006/relationships/hyperlink" Target="https://image-ppubs.uspto.gov/dirsearch-public/print/downloadPdf/20210401827" TargetMode="External"/><Relationship Id="rId40" Type="http://schemas.openxmlformats.org/officeDocument/2006/relationships/hyperlink" Target="https://image-ppubs.uspto.gov/dirsearch-public/print/downloadPdf/20210059307" TargetMode="External"/><Relationship Id="rId45" Type="http://schemas.openxmlformats.org/officeDocument/2006/relationships/hyperlink" Target="https://image-ppubs.uspto.gov/dirsearch-public/print/downloadPdf/20200383349" TargetMode="External"/><Relationship Id="rId66" Type="http://schemas.openxmlformats.org/officeDocument/2006/relationships/hyperlink" Target="https://image-ppubs.uspto.gov/dirsearch-public/print/downloadPdf/20190351000" TargetMode="External"/><Relationship Id="rId87" Type="http://schemas.openxmlformats.org/officeDocument/2006/relationships/hyperlink" Target="https://image-ppubs.uspto.gov/dirsearch-public/print/downloadPdf/10150971" TargetMode="External"/><Relationship Id="rId110" Type="http://schemas.openxmlformats.org/officeDocument/2006/relationships/hyperlink" Target="https://image-ppubs.uspto.gov/dirsearch-public/print/downloadPdf/9849125" TargetMode="External"/><Relationship Id="rId115" Type="http://schemas.openxmlformats.org/officeDocument/2006/relationships/hyperlink" Target="https://image-ppubs.uspto.gov/dirsearch-public/print/downloadPdf/20170312226" TargetMode="External"/><Relationship Id="rId131" Type="http://schemas.openxmlformats.org/officeDocument/2006/relationships/hyperlink" Target="https://image-ppubs.uspto.gov/dirsearch-public/print/downloadPdf/20170100341" TargetMode="External"/><Relationship Id="rId136" Type="http://schemas.openxmlformats.org/officeDocument/2006/relationships/hyperlink" Target="https://image-ppubs.uspto.gov/dirsearch-public/print/downloadPdf/20170044564" TargetMode="External"/><Relationship Id="rId157" Type="http://schemas.openxmlformats.org/officeDocument/2006/relationships/hyperlink" Target="https://image-ppubs.uspto.gov/dirsearch-public/print/downloadPdf/9230792" TargetMode="External"/><Relationship Id="rId178" Type="http://schemas.openxmlformats.org/officeDocument/2006/relationships/hyperlink" Target="https://image-ppubs.uspto.gov/dirsearch-public/print/downloadPdf/20150013693" TargetMode="External"/><Relationship Id="rId61" Type="http://schemas.openxmlformats.org/officeDocument/2006/relationships/hyperlink" Target="https://image-ppubs.uspto.gov/dirsearch-public/print/downloadPdf/10668039" TargetMode="External"/><Relationship Id="rId82" Type="http://schemas.openxmlformats.org/officeDocument/2006/relationships/hyperlink" Target="https://image-ppubs.uspto.gov/dirsearch-public/print/downloadPdf/10182992" TargetMode="External"/><Relationship Id="rId152" Type="http://schemas.openxmlformats.org/officeDocument/2006/relationships/hyperlink" Target="https://image-ppubs.uspto.gov/dirsearch-public/print/downloadPdf/20160074332" TargetMode="External"/><Relationship Id="rId173" Type="http://schemas.openxmlformats.org/officeDocument/2006/relationships/hyperlink" Target="https://image-ppubs.uspto.gov/dirsearch-public/print/downloadPdf/9005660" TargetMode="External"/><Relationship Id="rId194" Type="http://schemas.openxmlformats.org/officeDocument/2006/relationships/hyperlink" Target="https://image-ppubs.uspto.gov/dirsearch-public/print/downloadPdf/20130318661" TargetMode="External"/><Relationship Id="rId199" Type="http://schemas.openxmlformats.org/officeDocument/2006/relationships/hyperlink" Target="https://image-ppubs.uspto.gov/dirsearch-public/print/downloadPdf/20130287850" TargetMode="External"/><Relationship Id="rId19" Type="http://schemas.openxmlformats.org/officeDocument/2006/relationships/hyperlink" Target="https://image-ppubs.uspto.gov/dirsearch-public/print/downloadPdf/20220143338" TargetMode="External"/><Relationship Id="rId14" Type="http://schemas.openxmlformats.org/officeDocument/2006/relationships/hyperlink" Target="https://image-ppubs.uspto.gov/dirsearch-public/print/downloadPdf/20220211958" TargetMode="External"/><Relationship Id="rId30" Type="http://schemas.openxmlformats.org/officeDocument/2006/relationships/hyperlink" Target="https://image-ppubs.uspto.gov/dirsearch-public/print/downloadPdf/20210230625" TargetMode="External"/><Relationship Id="rId35" Type="http://schemas.openxmlformats.org/officeDocument/2006/relationships/hyperlink" Target="https://image-ppubs.uspto.gov/dirsearch-public/print/downloadPdf/20210137928" TargetMode="External"/><Relationship Id="rId56" Type="http://schemas.openxmlformats.org/officeDocument/2006/relationships/hyperlink" Target="https://image-ppubs.uspto.gov/dirsearch-public/print/downloadPdf/10731172" TargetMode="External"/><Relationship Id="rId77" Type="http://schemas.openxmlformats.org/officeDocument/2006/relationships/hyperlink" Target="https://image-ppubs.uspto.gov/dirsearch-public/print/downloadPdf/10287596" TargetMode="External"/><Relationship Id="rId100" Type="http://schemas.openxmlformats.org/officeDocument/2006/relationships/hyperlink" Target="https://image-ppubs.uspto.gov/dirsearch-public/print/downloadPdf/20180071278" TargetMode="External"/><Relationship Id="rId105" Type="http://schemas.openxmlformats.org/officeDocument/2006/relationships/hyperlink" Target="https://image-ppubs.uspto.gov/dirsearch-public/print/downloadPdf/20180017535" TargetMode="External"/><Relationship Id="rId126" Type="http://schemas.openxmlformats.org/officeDocument/2006/relationships/hyperlink" Target="https://image-ppubs.uspto.gov/dirsearch-public/print/downloadPdf/9687000" TargetMode="External"/><Relationship Id="rId147" Type="http://schemas.openxmlformats.org/officeDocument/2006/relationships/hyperlink" Target="https://image-ppubs.uspto.gov/dirsearch-public/print/downloadPdf/20160199368" TargetMode="External"/><Relationship Id="rId168" Type="http://schemas.openxmlformats.org/officeDocument/2006/relationships/hyperlink" Target="https://image-ppubs.uspto.gov/dirsearch-public/print/downloadPdf/20150150812" TargetMode="External"/><Relationship Id="rId8" Type="http://schemas.openxmlformats.org/officeDocument/2006/relationships/hyperlink" Target="https://image-ppubs.uspto.gov/dirsearch-public/print/downloadPdf/11497249" TargetMode="External"/><Relationship Id="rId51" Type="http://schemas.openxmlformats.org/officeDocument/2006/relationships/hyperlink" Target="https://image-ppubs.uspto.gov/dirsearch-public/print/downloadPdf/20200305471" TargetMode="External"/><Relationship Id="rId72" Type="http://schemas.openxmlformats.org/officeDocument/2006/relationships/hyperlink" Target="https://image-ppubs.uspto.gov/dirsearch-public/print/downloadPdf/20190224184" TargetMode="External"/><Relationship Id="rId93" Type="http://schemas.openxmlformats.org/officeDocument/2006/relationships/hyperlink" Target="https://image-ppubs.uspto.gov/dirsearch-public/print/downloadPdf/20180273967" TargetMode="External"/><Relationship Id="rId98" Type="http://schemas.openxmlformats.org/officeDocument/2006/relationships/hyperlink" Target="https://image-ppubs.uspto.gov/dirsearch-public/print/downloadPdf/9994860" TargetMode="External"/><Relationship Id="rId121" Type="http://schemas.openxmlformats.org/officeDocument/2006/relationships/hyperlink" Target="https://image-ppubs.uspto.gov/dirsearch-public/print/downloadPdf/20170231248" TargetMode="External"/><Relationship Id="rId142" Type="http://schemas.openxmlformats.org/officeDocument/2006/relationships/hyperlink" Target="https://image-ppubs.uspto.gov/dirsearch-public/print/downloadPdf/20160310684" TargetMode="External"/><Relationship Id="rId163" Type="http://schemas.openxmlformats.org/officeDocument/2006/relationships/hyperlink" Target="https://image-ppubs.uspto.gov/dirsearch-public/print/downloadPdf/20150283087" TargetMode="External"/><Relationship Id="rId184" Type="http://schemas.openxmlformats.org/officeDocument/2006/relationships/hyperlink" Target="https://image-ppubs.uspto.gov/dirsearch-public/print/downloadPdf/20140220126" TargetMode="External"/><Relationship Id="rId189" Type="http://schemas.openxmlformats.org/officeDocument/2006/relationships/hyperlink" Target="https://image-ppubs.uspto.gov/dirsearch-public/print/downloadPdf/20140050787" TargetMode="External"/><Relationship Id="rId3" Type="http://schemas.openxmlformats.org/officeDocument/2006/relationships/hyperlink" Target="https://image-ppubs.uspto.gov/dirsearch-public/print/downloadPdf/11572568" TargetMode="External"/><Relationship Id="rId25" Type="http://schemas.openxmlformats.org/officeDocument/2006/relationships/hyperlink" Target="https://image-ppubs.uspto.gov/dirsearch-public/print/downloadPdf/20210393785" TargetMode="External"/><Relationship Id="rId46" Type="http://schemas.openxmlformats.org/officeDocument/2006/relationships/hyperlink" Target="https://image-ppubs.uspto.gov/dirsearch-public/print/downloadPdf/20200368169" TargetMode="External"/><Relationship Id="rId67" Type="http://schemas.openxmlformats.org/officeDocument/2006/relationships/hyperlink" Target="https://image-ppubs.uspto.gov/dirsearch-public/print/downloadPdf/10478429" TargetMode="External"/><Relationship Id="rId116" Type="http://schemas.openxmlformats.org/officeDocument/2006/relationships/hyperlink" Target="https://image-ppubs.uspto.gov/dirsearch-public/print/downloadPdf/20170304150" TargetMode="External"/><Relationship Id="rId137" Type="http://schemas.openxmlformats.org/officeDocument/2006/relationships/hyperlink" Target="https://image-ppubs.uspto.gov/dirsearch-public/print/downloadPdf/9549899" TargetMode="External"/><Relationship Id="rId158" Type="http://schemas.openxmlformats.org/officeDocument/2006/relationships/hyperlink" Target="https://image-ppubs.uspto.gov/dirsearch-public/print/downloadPdf/20150366815" TargetMode="External"/><Relationship Id="rId20" Type="http://schemas.openxmlformats.org/officeDocument/2006/relationships/hyperlink" Target="https://image-ppubs.uspto.gov/dirsearch-public/print/downloadPdf/20220142209" TargetMode="External"/><Relationship Id="rId41" Type="http://schemas.openxmlformats.org/officeDocument/2006/relationships/hyperlink" Target="https://image-ppubs.uspto.gov/dirsearch-public/print/downloadPdf/20210046014" TargetMode="External"/><Relationship Id="rId62" Type="http://schemas.openxmlformats.org/officeDocument/2006/relationships/hyperlink" Target="https://image-ppubs.uspto.gov/dirsearch-public/print/downloadPdf/10661036" TargetMode="External"/><Relationship Id="rId83" Type="http://schemas.openxmlformats.org/officeDocument/2006/relationships/hyperlink" Target="https://image-ppubs.uspto.gov/dirsearch-public/print/downloadPdf/20190015382" TargetMode="External"/><Relationship Id="rId88" Type="http://schemas.openxmlformats.org/officeDocument/2006/relationships/hyperlink" Target="https://image-ppubs.uspto.gov/dirsearch-public/print/downloadPdf/20180318529" TargetMode="External"/><Relationship Id="rId111" Type="http://schemas.openxmlformats.org/officeDocument/2006/relationships/hyperlink" Target="https://image-ppubs.uspto.gov/dirsearch-public/print/downloadPdf/20170362616" TargetMode="External"/><Relationship Id="rId132" Type="http://schemas.openxmlformats.org/officeDocument/2006/relationships/hyperlink" Target="https://image-ppubs.uspto.gov/dirsearch-public/print/downloadPdf/20170096418" TargetMode="External"/><Relationship Id="rId153" Type="http://schemas.openxmlformats.org/officeDocument/2006/relationships/hyperlink" Target="https://image-ppubs.uspto.gov/dirsearch-public/print/downloadPdf/9284570" TargetMode="External"/><Relationship Id="rId174" Type="http://schemas.openxmlformats.org/officeDocument/2006/relationships/hyperlink" Target="https://image-ppubs.uspto.gov/dirsearch-public/print/downloadPdf/8962682" TargetMode="External"/><Relationship Id="rId179" Type="http://schemas.openxmlformats.org/officeDocument/2006/relationships/hyperlink" Target="https://image-ppubs.uspto.gov/dirsearch-public/print/downloadPdf/8916552" TargetMode="External"/><Relationship Id="rId195" Type="http://schemas.openxmlformats.org/officeDocument/2006/relationships/hyperlink" Target="https://image-ppubs.uspto.gov/dirsearch-public/print/downloadPdf/20130309749" TargetMode="External"/><Relationship Id="rId190" Type="http://schemas.openxmlformats.org/officeDocument/2006/relationships/hyperlink" Target="https://image-ppubs.uspto.gov/dirsearch-public/print/downloadPdf/8648090" TargetMode="External"/><Relationship Id="rId15" Type="http://schemas.openxmlformats.org/officeDocument/2006/relationships/hyperlink" Target="https://image-ppubs.uspto.gov/dirsearch-public/print/downloadPdf/20220208539" TargetMode="External"/><Relationship Id="rId36" Type="http://schemas.openxmlformats.org/officeDocument/2006/relationships/hyperlink" Target="https://image-ppubs.uspto.gov/dirsearch-public/print/downloadPdf/11001852" TargetMode="External"/><Relationship Id="rId57" Type="http://schemas.openxmlformats.org/officeDocument/2006/relationships/hyperlink" Target="https://image-ppubs.uspto.gov/dirsearch-public/print/downloadPdf/10732159" TargetMode="External"/><Relationship Id="rId106" Type="http://schemas.openxmlformats.org/officeDocument/2006/relationships/hyperlink" Target="https://image-ppubs.uspto.gov/dirsearch-public/print/downloadPdf/20180015046" TargetMode="External"/><Relationship Id="rId127" Type="http://schemas.openxmlformats.org/officeDocument/2006/relationships/hyperlink" Target="https://image-ppubs.uspto.gov/dirsearch-public/print/downloadPdf/20170168032" TargetMode="External"/><Relationship Id="rId10" Type="http://schemas.openxmlformats.org/officeDocument/2006/relationships/hyperlink" Target="https://image-ppubs.uspto.gov/dirsearch-public/print/downloadPdf/20220256921" TargetMode="External"/><Relationship Id="rId31" Type="http://schemas.openxmlformats.org/officeDocument/2006/relationships/hyperlink" Target="https://image-ppubs.uspto.gov/dirsearch-public/print/downloadPdf/20210220346" TargetMode="External"/><Relationship Id="rId52" Type="http://schemas.openxmlformats.org/officeDocument/2006/relationships/hyperlink" Target="https://image-ppubs.uspto.gov/dirsearch-public/print/downloadPdf/10772334" TargetMode="External"/><Relationship Id="rId73" Type="http://schemas.openxmlformats.org/officeDocument/2006/relationships/hyperlink" Target="https://image-ppubs.uspto.gov/dirsearch-public/print/downloadPdf/20190224185" TargetMode="External"/><Relationship Id="rId78" Type="http://schemas.openxmlformats.org/officeDocument/2006/relationships/hyperlink" Target="https://image-ppubs.uspto.gov/dirsearch-public/print/downloadPdf/10278416" TargetMode="External"/><Relationship Id="rId94" Type="http://schemas.openxmlformats.org/officeDocument/2006/relationships/hyperlink" Target="https://image-ppubs.uspto.gov/dirsearch-public/print/downloadPdf/20180273517" TargetMode="External"/><Relationship Id="rId99" Type="http://schemas.openxmlformats.org/officeDocument/2006/relationships/hyperlink" Target="https://image-ppubs.uspto.gov/dirsearch-public/print/downloadPdf/9943513" TargetMode="External"/><Relationship Id="rId101" Type="http://schemas.openxmlformats.org/officeDocument/2006/relationships/hyperlink" Target="https://image-ppubs.uspto.gov/dirsearch-public/print/downloadPdf/20180064116" TargetMode="External"/><Relationship Id="rId122" Type="http://schemas.openxmlformats.org/officeDocument/2006/relationships/hyperlink" Target="https://image-ppubs.uspto.gov/dirsearch-public/print/downloadPdf/9731027" TargetMode="External"/><Relationship Id="rId143" Type="http://schemas.openxmlformats.org/officeDocument/2006/relationships/hyperlink" Target="https://image-ppubs.uspto.gov/dirsearch-public/print/downloadPdf/9470693" TargetMode="External"/><Relationship Id="rId148" Type="http://schemas.openxmlformats.org/officeDocument/2006/relationships/hyperlink" Target="https://image-ppubs.uspto.gov/dirsearch-public/print/downloadPdf/9358295" TargetMode="External"/><Relationship Id="rId164" Type="http://schemas.openxmlformats.org/officeDocument/2006/relationships/hyperlink" Target="https://image-ppubs.uspto.gov/dirsearch-public/print/downloadPdf/20150283088" TargetMode="External"/><Relationship Id="rId169" Type="http://schemas.openxmlformats.org/officeDocument/2006/relationships/hyperlink" Target="https://image-ppubs.uspto.gov/dirsearch-public/print/downloadPdf/20150152348" TargetMode="External"/><Relationship Id="rId185" Type="http://schemas.openxmlformats.org/officeDocument/2006/relationships/hyperlink" Target="https://image-ppubs.uspto.gov/dirsearch-public/print/downloadPdf/20140190496" TargetMode="External"/><Relationship Id="rId4" Type="http://schemas.openxmlformats.org/officeDocument/2006/relationships/hyperlink" Target="https://image-ppubs.uspto.gov/dirsearch-public/print/downloadPdf/20230029030" TargetMode="External"/><Relationship Id="rId9" Type="http://schemas.openxmlformats.org/officeDocument/2006/relationships/hyperlink" Target="https://image-ppubs.uspto.gov/dirsearch-public/print/downloadPdf/11458091" TargetMode="External"/><Relationship Id="rId180" Type="http://schemas.openxmlformats.org/officeDocument/2006/relationships/hyperlink" Target="https://image-ppubs.uspto.gov/dirsearch-public/print/downloadPdf/8895918" TargetMode="External"/><Relationship Id="rId26" Type="http://schemas.openxmlformats.org/officeDocument/2006/relationships/hyperlink" Target="https://image-ppubs.uspto.gov/dirsearch-public/print/downloadPdf/20210346385" TargetMode="External"/><Relationship Id="rId47" Type="http://schemas.openxmlformats.org/officeDocument/2006/relationships/hyperlink" Target="https://image-ppubs.uspto.gov/dirsearch-public/print/downloadPdf/10842784" TargetMode="External"/><Relationship Id="rId68" Type="http://schemas.openxmlformats.org/officeDocument/2006/relationships/hyperlink" Target="https://image-ppubs.uspto.gov/dirsearch-public/print/downloadPdf/20190300896" TargetMode="External"/><Relationship Id="rId89" Type="http://schemas.openxmlformats.org/officeDocument/2006/relationships/hyperlink" Target="https://image-ppubs.uspto.gov/dirsearch-public/print/downloadPdf/10118006" TargetMode="External"/><Relationship Id="rId112" Type="http://schemas.openxmlformats.org/officeDocument/2006/relationships/hyperlink" Target="https://image-ppubs.uspto.gov/dirsearch-public/print/downloadPdf/9839241" TargetMode="External"/><Relationship Id="rId133" Type="http://schemas.openxmlformats.org/officeDocument/2006/relationships/hyperlink" Target="https://image-ppubs.uspto.gov/dirsearch-public/print/downloadPdf/20170087199" TargetMode="External"/><Relationship Id="rId154" Type="http://schemas.openxmlformats.org/officeDocument/2006/relationships/hyperlink" Target="https://image-ppubs.uspto.gov/dirsearch-public/print/downloadPdf/20160032298" TargetMode="External"/><Relationship Id="rId175" Type="http://schemas.openxmlformats.org/officeDocument/2006/relationships/hyperlink" Target="https://image-ppubs.uspto.gov/dirsearch-public/print/downloadPdf/20150041638" TargetMode="External"/><Relationship Id="rId196" Type="http://schemas.openxmlformats.org/officeDocument/2006/relationships/hyperlink" Target="https://image-ppubs.uspto.gov/dirsearch-public/print/downloadPdf/20130310449" TargetMode="External"/><Relationship Id="rId200" Type="http://schemas.openxmlformats.org/officeDocument/2006/relationships/hyperlink" Target="https://image-ppubs.uspto.gov/dirsearch-public/print/downloadPdf/8563038" TargetMode="External"/><Relationship Id="rId16" Type="http://schemas.openxmlformats.org/officeDocument/2006/relationships/hyperlink" Target="https://image-ppubs.uspto.gov/dirsearch-public/print/downloadPdf/11364299" TargetMode="External"/><Relationship Id="rId37" Type="http://schemas.openxmlformats.org/officeDocument/2006/relationships/hyperlink" Target="https://image-ppubs.uspto.gov/dirsearch-public/print/downloadPdf/20210077382" TargetMode="External"/><Relationship Id="rId58" Type="http://schemas.openxmlformats.org/officeDocument/2006/relationships/hyperlink" Target="https://image-ppubs.uspto.gov/dirsearch-public/print/downloadPdf/20200222644" TargetMode="External"/><Relationship Id="rId79" Type="http://schemas.openxmlformats.org/officeDocument/2006/relationships/hyperlink" Target="https://image-ppubs.uspto.gov/dirsearch-public/print/downloadPdf/10226432" TargetMode="External"/><Relationship Id="rId102" Type="http://schemas.openxmlformats.org/officeDocument/2006/relationships/hyperlink" Target="https://image-ppubs.uspto.gov/dirsearch-public/print/downloadPdf/20180064817" TargetMode="External"/><Relationship Id="rId123" Type="http://schemas.openxmlformats.org/officeDocument/2006/relationships/hyperlink" Target="https://image-ppubs.uspto.gov/dirsearch-public/print/downloadPdf/9732071" TargetMode="External"/><Relationship Id="rId144" Type="http://schemas.openxmlformats.org/officeDocument/2006/relationships/hyperlink" Target="https://image-ppubs.uspto.gov/dirsearch-public/print/downloadPdf/9422532" TargetMode="External"/><Relationship Id="rId90" Type="http://schemas.openxmlformats.org/officeDocument/2006/relationships/hyperlink" Target="https://image-ppubs.uspto.gov/dirsearch-public/print/downloadPdf/20180303143" TargetMode="External"/><Relationship Id="rId165" Type="http://schemas.openxmlformats.org/officeDocument/2006/relationships/hyperlink" Target="https://image-ppubs.uspto.gov/dirsearch-public/print/downloadPdf/20150250714" TargetMode="External"/><Relationship Id="rId186" Type="http://schemas.openxmlformats.org/officeDocument/2006/relationships/hyperlink" Target="https://image-ppubs.uspto.gov/dirsearch-public/print/downloadPdf/20140183351" TargetMode="External"/><Relationship Id="rId27" Type="http://schemas.openxmlformats.org/officeDocument/2006/relationships/hyperlink" Target="https://image-ppubs.uspto.gov/dirsearch-public/print/downloadPdf/11141450" TargetMode="External"/><Relationship Id="rId48" Type="http://schemas.openxmlformats.org/officeDocument/2006/relationships/hyperlink" Target="https://image-ppubs.uspto.gov/dirsearch-public/print/downloadPdf/20200340004" TargetMode="External"/><Relationship Id="rId69" Type="http://schemas.openxmlformats.org/officeDocument/2006/relationships/hyperlink" Target="https://image-ppubs.uspto.gov/dirsearch-public/print/downloadPdf/10413512" TargetMode="External"/><Relationship Id="rId113" Type="http://schemas.openxmlformats.org/officeDocument/2006/relationships/hyperlink" Target="https://image-ppubs.uspto.gov/dirsearch-public/print/downloadPdf/20170333354" TargetMode="External"/><Relationship Id="rId134" Type="http://schemas.openxmlformats.org/officeDocument/2006/relationships/hyperlink" Target="https://image-ppubs.uspto.gov/dirsearch-public/print/downloadPdf/9603942" TargetMode="External"/><Relationship Id="rId80" Type="http://schemas.openxmlformats.org/officeDocument/2006/relationships/hyperlink" Target="https://image-ppubs.uspto.gov/dirsearch-public/print/downloadPdf/20190072493" TargetMode="External"/><Relationship Id="rId155" Type="http://schemas.openxmlformats.org/officeDocument/2006/relationships/hyperlink" Target="https://image-ppubs.uspto.gov/dirsearch-public/print/downloadPdf/20160032299" TargetMode="External"/><Relationship Id="rId176" Type="http://schemas.openxmlformats.org/officeDocument/2006/relationships/hyperlink" Target="https://image-ppubs.uspto.gov/dirsearch-public/print/downloadPdf/8952128" TargetMode="External"/><Relationship Id="rId197" Type="http://schemas.openxmlformats.org/officeDocument/2006/relationships/hyperlink" Target="https://image-ppubs.uspto.gov/dirsearch-public/print/downloadPdf/8575151" TargetMode="External"/><Relationship Id="rId201" Type="http://schemas.openxmlformats.org/officeDocument/2006/relationships/drawing" Target="../drawings/drawing3.xml"/><Relationship Id="rId17" Type="http://schemas.openxmlformats.org/officeDocument/2006/relationships/hyperlink" Target="https://image-ppubs.uspto.gov/dirsearch-public/print/downloadPdf/20220170026" TargetMode="External"/><Relationship Id="rId38" Type="http://schemas.openxmlformats.org/officeDocument/2006/relationships/hyperlink" Target="https://image-ppubs.uspto.gov/dirsearch-public/print/downloadPdf/10947553" TargetMode="External"/><Relationship Id="rId59" Type="http://schemas.openxmlformats.org/officeDocument/2006/relationships/hyperlink" Target="https://image-ppubs.uspto.gov/dirsearch-public/print/downloadPdf/20200196649" TargetMode="External"/><Relationship Id="rId103" Type="http://schemas.openxmlformats.org/officeDocument/2006/relationships/hyperlink" Target="https://image-ppubs.uspto.gov/dirsearch-public/print/downloadPdf/20180055897" TargetMode="External"/><Relationship Id="rId124" Type="http://schemas.openxmlformats.org/officeDocument/2006/relationships/hyperlink" Target="https://image-ppubs.uspto.gov/dirsearch-public/print/downloadPdf/9701726" TargetMode="External"/><Relationship Id="rId70" Type="http://schemas.openxmlformats.org/officeDocument/2006/relationships/hyperlink" Target="https://image-ppubs.uspto.gov/dirsearch-public/print/downloadPdf/20190262263" TargetMode="External"/><Relationship Id="rId91" Type="http://schemas.openxmlformats.org/officeDocument/2006/relationships/hyperlink" Target="https://image-ppubs.uspto.gov/dirsearch-public/print/downloadPdf/10105321" TargetMode="External"/><Relationship Id="rId145" Type="http://schemas.openxmlformats.org/officeDocument/2006/relationships/hyperlink" Target="https://image-ppubs.uspto.gov/dirsearch-public/print/downloadPdf/9422533" TargetMode="External"/><Relationship Id="rId166" Type="http://schemas.openxmlformats.org/officeDocument/2006/relationships/hyperlink" Target="https://image-ppubs.uspto.gov/dirsearch-public/print/downloadPdf/9102948" TargetMode="External"/><Relationship Id="rId187" Type="http://schemas.openxmlformats.org/officeDocument/2006/relationships/hyperlink" Target="https://image-ppubs.uspto.gov/dirsearch-public/print/downloadPdf/20140178480" TargetMode="External"/><Relationship Id="rId1" Type="http://schemas.openxmlformats.org/officeDocument/2006/relationships/hyperlink" Target="https://image-ppubs.uspto.gov/dirsearch-public/print/downloadPdf/11583534" TargetMode="External"/><Relationship Id="rId28" Type="http://schemas.openxmlformats.org/officeDocument/2006/relationships/hyperlink" Target="https://image-ppubs.uspto.gov/dirsearch-public/print/downloadPdf/11119081" TargetMode="External"/><Relationship Id="rId49" Type="http://schemas.openxmlformats.org/officeDocument/2006/relationships/hyperlink" Target="https://image-ppubs.uspto.gov/dirsearch-public/print/downloadPdf/20200340962" TargetMode="External"/><Relationship Id="rId114" Type="http://schemas.openxmlformats.org/officeDocument/2006/relationships/hyperlink" Target="https://image-ppubs.uspto.gov/dirsearch-public/print/downloadPdf/20170325494" TargetMode="External"/><Relationship Id="rId60" Type="http://schemas.openxmlformats.org/officeDocument/2006/relationships/hyperlink" Target="https://image-ppubs.uspto.gov/dirsearch-public/print/downloadPdf/10689658" TargetMode="External"/><Relationship Id="rId81" Type="http://schemas.openxmlformats.org/officeDocument/2006/relationships/hyperlink" Target="https://image-ppubs.uspto.gov/dirsearch-public/print/downloadPdf/20190032069" TargetMode="External"/><Relationship Id="rId135" Type="http://schemas.openxmlformats.org/officeDocument/2006/relationships/hyperlink" Target="https://image-ppubs.uspto.gov/dirsearch-public/print/downloadPdf/9585967" TargetMode="External"/><Relationship Id="rId156" Type="http://schemas.openxmlformats.org/officeDocument/2006/relationships/hyperlink" Target="https://image-ppubs.uspto.gov/dirsearch-public/print/downloadPdf/20160021906" TargetMode="External"/><Relationship Id="rId177" Type="http://schemas.openxmlformats.org/officeDocument/2006/relationships/hyperlink" Target="https://image-ppubs.uspto.gov/dirsearch-public/print/downloadPdf/20150017203" TargetMode="External"/><Relationship Id="rId198" Type="http://schemas.openxmlformats.org/officeDocument/2006/relationships/hyperlink" Target="https://image-ppubs.uspto.gov/dirsearch-public/print/downloadPdf/20130287849" TargetMode="External"/><Relationship Id="rId18" Type="http://schemas.openxmlformats.org/officeDocument/2006/relationships/hyperlink" Target="https://image-ppubs.uspto.gov/dirsearch-public/print/downloadPdf/11332366" TargetMode="External"/><Relationship Id="rId39" Type="http://schemas.openxmlformats.org/officeDocument/2006/relationships/hyperlink" Target="https://image-ppubs.uspto.gov/dirsearch-public/print/downloadPdf/20210069173" TargetMode="External"/><Relationship Id="rId50" Type="http://schemas.openxmlformats.org/officeDocument/2006/relationships/hyperlink" Target="https://image-ppubs.uspto.gov/dirsearch-public/print/downloadPdf/10791689" TargetMode="External"/><Relationship Id="rId104" Type="http://schemas.openxmlformats.org/officeDocument/2006/relationships/hyperlink" Target="https://image-ppubs.uspto.gov/dirsearch-public/print/downloadPdf/20180055837" TargetMode="External"/><Relationship Id="rId125" Type="http://schemas.openxmlformats.org/officeDocument/2006/relationships/hyperlink" Target="https://image-ppubs.uspto.gov/dirsearch-public/print/downloadPdf/20170181974" TargetMode="External"/><Relationship Id="rId146" Type="http://schemas.openxmlformats.org/officeDocument/2006/relationships/hyperlink" Target="https://image-ppubs.uspto.gov/dirsearch-public/print/downloadPdf/9421266" TargetMode="External"/><Relationship Id="rId167" Type="http://schemas.openxmlformats.org/officeDocument/2006/relationships/hyperlink" Target="https://image-ppubs.uspto.gov/dirsearch-public/print/downloadPdf/20150216237" TargetMode="External"/><Relationship Id="rId188" Type="http://schemas.openxmlformats.org/officeDocument/2006/relationships/hyperlink" Target="https://image-ppubs.uspto.gov/dirsearch-public/print/downloadPdf/20140144429" TargetMode="External"/><Relationship Id="rId71" Type="http://schemas.openxmlformats.org/officeDocument/2006/relationships/hyperlink" Target="https://image-ppubs.uspto.gov/dirsearch-public/print/downloadPdf/10392371" TargetMode="External"/><Relationship Id="rId92" Type="http://schemas.openxmlformats.org/officeDocument/2006/relationships/hyperlink" Target="https://image-ppubs.uspto.gov/dirsearch-public/print/downloadPdf/10088461"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BFD90-E5EF-A64E-AB7B-EAC233B83191}">
  <dimension ref="A1:L81"/>
  <sheetViews>
    <sheetView tabSelected="1" zoomScale="125" workbookViewId="0">
      <selection activeCell="G74" sqref="G74"/>
    </sheetView>
  </sheetViews>
  <sheetFormatPr baseColWidth="10" defaultColWidth="11" defaultRowHeight="16"/>
  <cols>
    <col min="7" max="7" width="14.83203125" customWidth="1"/>
  </cols>
  <sheetData>
    <row r="1" spans="1:12">
      <c r="A1" s="167" t="s">
        <v>0</v>
      </c>
      <c r="B1" s="167"/>
      <c r="C1" s="167"/>
      <c r="D1" s="167"/>
      <c r="E1" s="167"/>
      <c r="F1" s="167"/>
      <c r="G1" s="167"/>
      <c r="H1" s="167"/>
      <c r="I1" s="167"/>
    </row>
    <row r="2" spans="1:12" ht="16" customHeight="1">
      <c r="A2" s="179" t="s">
        <v>1</v>
      </c>
      <c r="B2" s="179"/>
      <c r="C2" s="179"/>
      <c r="D2" s="179"/>
      <c r="E2" s="179"/>
      <c r="F2" s="179"/>
      <c r="G2" s="179"/>
      <c r="H2" s="179"/>
      <c r="I2" s="179"/>
    </row>
    <row r="3" spans="1:12">
      <c r="A3" s="167" t="s">
        <v>2</v>
      </c>
      <c r="B3" s="167"/>
      <c r="C3" s="167"/>
      <c r="D3" s="167"/>
      <c r="E3" s="167"/>
      <c r="F3" s="167"/>
      <c r="G3" s="167"/>
      <c r="H3" s="167" t="s">
        <v>3</v>
      </c>
      <c r="I3" s="167"/>
      <c r="J3" s="167"/>
      <c r="K3" s="167" t="s">
        <v>4</v>
      </c>
      <c r="L3" s="167"/>
    </row>
    <row r="4" spans="1:12">
      <c r="A4" s="164" t="s">
        <v>5</v>
      </c>
      <c r="B4" s="164"/>
      <c r="C4" s="164"/>
      <c r="D4" s="164"/>
      <c r="E4" s="164"/>
      <c r="F4" s="164"/>
      <c r="G4">
        <v>1</v>
      </c>
      <c r="H4" s="162" t="s">
        <v>6</v>
      </c>
      <c r="I4" s="162"/>
      <c r="J4" s="162"/>
      <c r="K4" s="163"/>
      <c r="L4" s="163"/>
    </row>
    <row r="5" spans="1:12">
      <c r="A5" s="164" t="s">
        <v>7</v>
      </c>
      <c r="B5" s="164"/>
      <c r="C5" s="164"/>
      <c r="D5" s="164"/>
      <c r="E5" s="164"/>
      <c r="F5" s="164"/>
      <c r="G5">
        <v>1</v>
      </c>
      <c r="H5" s="162"/>
      <c r="I5" s="162"/>
      <c r="J5" s="162"/>
      <c r="K5" s="163"/>
      <c r="L5" s="163"/>
    </row>
    <row r="6" spans="1:12">
      <c r="A6" s="164" t="s">
        <v>8</v>
      </c>
      <c r="B6" s="164"/>
      <c r="C6" s="164"/>
      <c r="D6" s="164"/>
      <c r="E6" s="164"/>
      <c r="F6" s="164"/>
      <c r="G6">
        <v>1</v>
      </c>
      <c r="H6" s="162"/>
      <c r="I6" s="162"/>
      <c r="J6" s="162"/>
      <c r="K6" s="163"/>
      <c r="L6" s="163"/>
    </row>
    <row r="7" spans="1:12">
      <c r="A7" s="164" t="s">
        <v>9</v>
      </c>
      <c r="B7" s="164"/>
      <c r="C7" s="164"/>
      <c r="D7" s="164"/>
      <c r="E7" s="164"/>
      <c r="F7" s="164"/>
      <c r="G7">
        <v>1</v>
      </c>
      <c r="H7" s="162"/>
      <c r="I7" s="162"/>
      <c r="J7" s="162"/>
      <c r="K7" s="163"/>
      <c r="L7" s="163"/>
    </row>
    <row r="8" spans="1:12">
      <c r="A8" s="167" t="s">
        <v>10</v>
      </c>
      <c r="B8" s="167"/>
      <c r="C8" s="167"/>
      <c r="D8" s="167"/>
      <c r="E8" s="167"/>
      <c r="F8" s="167"/>
      <c r="G8" s="167"/>
      <c r="H8" s="163"/>
      <c r="I8" s="163"/>
      <c r="J8" s="163"/>
      <c r="K8" s="163"/>
      <c r="L8" s="163"/>
    </row>
    <row r="9" spans="1:12">
      <c r="A9" s="164" t="s">
        <v>11</v>
      </c>
      <c r="B9" s="164"/>
      <c r="C9" s="164"/>
      <c r="D9" s="164"/>
      <c r="E9" s="164"/>
      <c r="F9" s="164"/>
      <c r="G9">
        <v>1</v>
      </c>
      <c r="H9" s="163"/>
      <c r="I9" s="163"/>
      <c r="J9" s="163"/>
      <c r="K9" s="163"/>
      <c r="L9" s="163"/>
    </row>
    <row r="10" spans="1:12">
      <c r="A10" s="177" t="s">
        <v>12</v>
      </c>
      <c r="B10" s="177"/>
      <c r="C10" s="177"/>
      <c r="D10" s="177"/>
      <c r="E10" s="177"/>
      <c r="F10" s="177"/>
      <c r="G10">
        <v>1</v>
      </c>
      <c r="H10" s="163"/>
      <c r="I10" s="163"/>
      <c r="J10" s="163"/>
      <c r="K10" s="163"/>
      <c r="L10" s="163"/>
    </row>
    <row r="11" spans="1:12">
      <c r="A11" s="169" t="s">
        <v>13</v>
      </c>
      <c r="B11" s="169"/>
      <c r="C11" s="169"/>
      <c r="D11" s="169"/>
      <c r="E11" s="169"/>
      <c r="F11" s="169"/>
      <c r="G11">
        <v>1</v>
      </c>
      <c r="H11" s="163"/>
      <c r="I11" s="163"/>
      <c r="J11" s="163"/>
      <c r="K11" s="163"/>
      <c r="L11" s="163"/>
    </row>
    <row r="12" spans="1:12">
      <c r="A12" s="169" t="s">
        <v>14</v>
      </c>
      <c r="B12" s="169"/>
      <c r="C12" s="169"/>
      <c r="D12" s="169"/>
      <c r="E12" s="169"/>
      <c r="F12" s="169"/>
      <c r="G12">
        <v>1</v>
      </c>
      <c r="H12" s="163"/>
      <c r="I12" s="163"/>
      <c r="J12" s="163"/>
      <c r="K12" s="163"/>
      <c r="L12" s="163"/>
    </row>
    <row r="13" spans="1:12">
      <c r="A13" s="169" t="s">
        <v>15</v>
      </c>
      <c r="B13" s="169"/>
      <c r="C13" s="169"/>
      <c r="D13" s="169"/>
      <c r="E13" s="169"/>
      <c r="F13" s="169"/>
      <c r="G13">
        <v>1</v>
      </c>
      <c r="H13" s="163"/>
      <c r="I13" s="163"/>
      <c r="J13" s="163"/>
      <c r="K13" s="163"/>
      <c r="L13" s="163"/>
    </row>
    <row r="14" spans="1:12">
      <c r="A14" s="170" t="s">
        <v>16</v>
      </c>
      <c r="B14" s="170"/>
      <c r="C14" s="170"/>
      <c r="D14" s="170"/>
      <c r="E14" s="170"/>
      <c r="F14" s="170"/>
      <c r="G14" s="6">
        <v>1</v>
      </c>
      <c r="H14" s="163"/>
      <c r="I14" s="163"/>
      <c r="J14" s="163"/>
      <c r="K14" s="163"/>
      <c r="L14" s="163"/>
    </row>
    <row r="15" spans="1:12">
      <c r="A15" s="169" t="s">
        <v>17</v>
      </c>
      <c r="B15" s="169"/>
      <c r="C15" s="169"/>
      <c r="D15" s="169"/>
      <c r="E15" s="169"/>
      <c r="F15" s="169"/>
      <c r="G15">
        <v>1</v>
      </c>
      <c r="H15" s="163"/>
      <c r="I15" s="163"/>
      <c r="J15" s="163"/>
      <c r="K15" s="163"/>
      <c r="L15" s="163"/>
    </row>
    <row r="16" spans="1:12">
      <c r="A16" s="169" t="s">
        <v>18</v>
      </c>
      <c r="B16" s="169"/>
      <c r="C16" s="169"/>
      <c r="D16" s="169"/>
      <c r="E16" s="169"/>
      <c r="F16" s="169"/>
      <c r="G16">
        <v>1</v>
      </c>
      <c r="H16" s="163"/>
      <c r="I16" s="163"/>
      <c r="J16" s="163"/>
      <c r="K16" s="163"/>
      <c r="L16" s="163"/>
    </row>
    <row r="17" spans="1:12">
      <c r="A17" s="169" t="s">
        <v>19</v>
      </c>
      <c r="B17" s="169"/>
      <c r="C17" s="169"/>
      <c r="D17" s="169"/>
      <c r="E17" s="169"/>
      <c r="F17" s="169"/>
      <c r="G17">
        <v>1</v>
      </c>
      <c r="H17" s="163"/>
      <c r="I17" s="163"/>
      <c r="J17" s="163"/>
      <c r="K17" s="163"/>
      <c r="L17" s="163"/>
    </row>
    <row r="18" spans="1:12">
      <c r="A18" s="171" t="s">
        <v>20</v>
      </c>
      <c r="B18" s="171"/>
      <c r="C18" s="171"/>
      <c r="D18" s="171"/>
      <c r="E18" s="171"/>
      <c r="F18" s="171"/>
      <c r="G18">
        <v>1</v>
      </c>
      <c r="H18" s="163"/>
      <c r="I18" s="163"/>
      <c r="J18" s="163"/>
      <c r="K18" s="163"/>
      <c r="L18" s="163"/>
    </row>
    <row r="19" spans="1:12">
      <c r="A19" s="170" t="s">
        <v>21</v>
      </c>
      <c r="B19" s="170"/>
      <c r="C19" s="170"/>
      <c r="D19" s="170"/>
      <c r="E19" s="170"/>
      <c r="F19" s="170"/>
      <c r="H19" s="163"/>
      <c r="I19" s="163"/>
      <c r="J19" s="163"/>
      <c r="K19" s="163"/>
      <c r="L19" s="163"/>
    </row>
    <row r="20" spans="1:12">
      <c r="A20" s="176" t="s">
        <v>22</v>
      </c>
      <c r="B20" s="176"/>
      <c r="C20" s="176"/>
      <c r="D20" s="176"/>
      <c r="E20" s="176"/>
      <c r="F20" s="176"/>
      <c r="H20" s="163"/>
      <c r="I20" s="163"/>
      <c r="J20" s="163"/>
      <c r="K20" s="163"/>
      <c r="L20" s="163"/>
    </row>
    <row r="21" spans="1:12">
      <c r="A21" s="172" t="s">
        <v>23</v>
      </c>
      <c r="B21" s="173"/>
      <c r="C21" s="173"/>
      <c r="D21" s="173"/>
      <c r="E21" s="173"/>
      <c r="F21" s="173"/>
      <c r="G21" s="174"/>
      <c r="H21" s="166"/>
      <c r="I21" s="163"/>
      <c r="J21" s="163"/>
      <c r="K21" s="163"/>
      <c r="L21" s="163"/>
    </row>
    <row r="22" spans="1:12">
      <c r="A22" s="164" t="s">
        <v>24</v>
      </c>
      <c r="B22" s="164"/>
      <c r="C22" s="164"/>
      <c r="D22" s="164"/>
      <c r="E22" s="164"/>
      <c r="F22" s="164"/>
      <c r="G22">
        <v>1</v>
      </c>
      <c r="H22" s="162" t="s">
        <v>25</v>
      </c>
      <c r="I22" s="162"/>
      <c r="J22" s="162"/>
    </row>
    <row r="23" spans="1:12">
      <c r="A23" s="164" t="s">
        <v>26</v>
      </c>
      <c r="B23" s="164"/>
      <c r="C23" s="164"/>
      <c r="D23" s="164"/>
      <c r="E23" s="164"/>
      <c r="F23" s="164"/>
      <c r="G23">
        <v>1</v>
      </c>
      <c r="H23" s="162"/>
      <c r="I23" s="162"/>
      <c r="J23" s="162"/>
    </row>
    <row r="24" spans="1:12">
      <c r="A24" s="164" t="s">
        <v>27</v>
      </c>
      <c r="B24" s="164"/>
      <c r="C24" s="164"/>
      <c r="D24" s="164"/>
      <c r="E24" s="164"/>
      <c r="F24" s="164"/>
      <c r="G24">
        <v>1</v>
      </c>
      <c r="H24" s="162"/>
      <c r="I24" s="162"/>
      <c r="J24" s="162"/>
    </row>
    <row r="25" spans="1:12">
      <c r="A25" s="164" t="s">
        <v>28</v>
      </c>
      <c r="B25" s="164"/>
      <c r="C25" s="164"/>
      <c r="D25" s="164"/>
      <c r="E25" s="164"/>
      <c r="F25" s="164"/>
      <c r="G25">
        <v>1</v>
      </c>
      <c r="H25" s="162"/>
      <c r="I25" s="162"/>
      <c r="J25" s="162"/>
    </row>
    <row r="26" spans="1:12">
      <c r="A26" s="164" t="s">
        <v>29</v>
      </c>
      <c r="B26" s="164"/>
      <c r="C26" s="164"/>
      <c r="D26" s="164"/>
      <c r="E26" s="164"/>
      <c r="F26" s="164"/>
      <c r="G26">
        <v>1</v>
      </c>
      <c r="H26" s="162"/>
      <c r="I26" s="162"/>
      <c r="J26" s="162"/>
    </row>
    <row r="27" spans="1:12">
      <c r="A27" s="163" t="s">
        <v>1146</v>
      </c>
      <c r="B27" s="163"/>
      <c r="C27" s="163"/>
      <c r="D27" s="163"/>
      <c r="E27" s="163"/>
      <c r="F27" s="163"/>
      <c r="G27">
        <v>1</v>
      </c>
      <c r="H27" s="162"/>
      <c r="I27" s="162"/>
      <c r="J27" s="162"/>
    </row>
    <row r="28" spans="1:12">
      <c r="A28" s="167" t="s">
        <v>30</v>
      </c>
      <c r="B28" s="167"/>
      <c r="C28" s="167"/>
      <c r="D28" s="167"/>
      <c r="E28" s="167"/>
      <c r="F28" s="167"/>
      <c r="G28">
        <v>1</v>
      </c>
      <c r="H28" s="162"/>
      <c r="I28" s="162"/>
      <c r="J28" s="162"/>
    </row>
    <row r="29" spans="1:12">
      <c r="A29" s="164" t="s">
        <v>31</v>
      </c>
      <c r="B29" s="164"/>
      <c r="C29" s="164"/>
      <c r="D29" s="164"/>
      <c r="E29" s="164"/>
      <c r="F29" s="164"/>
      <c r="G29">
        <v>1</v>
      </c>
      <c r="H29" s="162"/>
      <c r="I29" s="162"/>
      <c r="J29" s="162"/>
    </row>
    <row r="30" spans="1:12">
      <c r="A30" s="164" t="s">
        <v>32</v>
      </c>
      <c r="B30" s="164"/>
      <c r="C30" s="164"/>
      <c r="D30" s="164"/>
      <c r="E30" s="164"/>
      <c r="F30" s="164"/>
      <c r="G30">
        <v>1</v>
      </c>
    </row>
    <row r="31" spans="1:12">
      <c r="A31" s="167" t="s">
        <v>33</v>
      </c>
      <c r="B31" s="167"/>
      <c r="C31" s="167"/>
      <c r="D31" s="167"/>
      <c r="E31" s="167"/>
      <c r="F31" s="167"/>
    </row>
    <row r="32" spans="1:12">
      <c r="A32" s="164" t="s">
        <v>34</v>
      </c>
      <c r="B32" s="164"/>
      <c r="C32" s="164"/>
      <c r="D32" s="164"/>
      <c r="E32" s="164"/>
      <c r="F32" s="164"/>
      <c r="G32">
        <v>1</v>
      </c>
    </row>
    <row r="33" spans="1:10">
      <c r="A33" s="164" t="s">
        <v>35</v>
      </c>
      <c r="B33" s="164"/>
      <c r="C33" s="164"/>
      <c r="D33" s="164"/>
      <c r="E33" s="164"/>
      <c r="F33" s="164"/>
      <c r="G33">
        <v>1</v>
      </c>
    </row>
    <row r="34" spans="1:10">
      <c r="A34" s="164" t="s">
        <v>36</v>
      </c>
      <c r="B34" s="164"/>
      <c r="C34" s="164"/>
      <c r="D34" s="164"/>
      <c r="E34" s="164"/>
      <c r="F34" s="164"/>
      <c r="G34">
        <v>1</v>
      </c>
    </row>
    <row r="35" spans="1:10">
      <c r="A35" s="164" t="s">
        <v>37</v>
      </c>
      <c r="B35" s="164"/>
      <c r="C35" s="164"/>
      <c r="D35" s="164"/>
      <c r="E35" s="164"/>
      <c r="F35" s="164"/>
      <c r="G35">
        <v>1</v>
      </c>
    </row>
    <row r="36" spans="1:10">
      <c r="A36" s="164" t="s">
        <v>38</v>
      </c>
      <c r="B36" s="164"/>
      <c r="C36" s="164"/>
      <c r="D36" s="164"/>
      <c r="E36" s="164"/>
      <c r="F36" s="164"/>
      <c r="G36">
        <v>1</v>
      </c>
    </row>
    <row r="37" spans="1:10" ht="39" customHeight="1">
      <c r="A37" s="178" t="s">
        <v>39</v>
      </c>
      <c r="B37" s="178"/>
      <c r="C37" s="178"/>
      <c r="D37" s="178"/>
      <c r="E37" s="178"/>
      <c r="F37" s="178"/>
      <c r="G37">
        <v>1</v>
      </c>
      <c r="H37" s="168" t="s">
        <v>1265</v>
      </c>
      <c r="I37" s="168"/>
      <c r="J37" s="168"/>
    </row>
    <row r="38" spans="1:10">
      <c r="A38" s="165" t="s">
        <v>40</v>
      </c>
      <c r="B38" s="165"/>
      <c r="C38" s="165"/>
      <c r="D38" s="165"/>
      <c r="E38" s="165"/>
      <c r="F38" s="165"/>
    </row>
    <row r="39" spans="1:10">
      <c r="A39" s="167" t="s">
        <v>41</v>
      </c>
      <c r="B39" s="167"/>
      <c r="C39" s="167"/>
      <c r="D39" s="167"/>
      <c r="E39" s="167"/>
      <c r="F39" s="167"/>
    </row>
    <row r="40" spans="1:10">
      <c r="A40" s="164" t="s">
        <v>42</v>
      </c>
      <c r="B40" s="164"/>
      <c r="C40" s="164"/>
      <c r="D40" s="164"/>
      <c r="E40" s="164"/>
      <c r="F40" s="164"/>
      <c r="G40">
        <v>1</v>
      </c>
      <c r="H40" s="162" t="s">
        <v>25</v>
      </c>
      <c r="I40" s="162"/>
      <c r="J40" s="162"/>
    </row>
    <row r="41" spans="1:10">
      <c r="A41" s="164" t="s">
        <v>43</v>
      </c>
      <c r="B41" s="164"/>
      <c r="C41" s="164"/>
      <c r="D41" s="164"/>
      <c r="E41" s="164"/>
      <c r="F41" s="164"/>
      <c r="G41">
        <v>1</v>
      </c>
      <c r="H41" s="162"/>
      <c r="I41" s="162"/>
      <c r="J41" s="162"/>
    </row>
    <row r="42" spans="1:10">
      <c r="A42" s="176" t="s">
        <v>44</v>
      </c>
      <c r="B42" s="176"/>
      <c r="C42" s="176"/>
      <c r="D42" s="176"/>
      <c r="E42" s="176"/>
      <c r="F42" s="176"/>
      <c r="G42">
        <v>1</v>
      </c>
      <c r="H42" s="162"/>
      <c r="I42" s="162"/>
      <c r="J42" s="162"/>
    </row>
    <row r="43" spans="1:10">
      <c r="A43" s="164" t="s">
        <v>45</v>
      </c>
      <c r="B43" s="164"/>
      <c r="C43" s="164"/>
      <c r="D43" s="164"/>
      <c r="E43" s="164"/>
      <c r="F43" s="164"/>
      <c r="G43">
        <v>1</v>
      </c>
    </row>
    <row r="44" spans="1:10">
      <c r="A44" s="164" t="s">
        <v>46</v>
      </c>
      <c r="B44" s="164"/>
      <c r="C44" s="164"/>
      <c r="D44" s="164"/>
      <c r="E44" s="164"/>
      <c r="F44" s="164"/>
      <c r="G44">
        <v>1</v>
      </c>
    </row>
    <row r="45" spans="1:10">
      <c r="A45" s="164" t="s">
        <v>47</v>
      </c>
      <c r="B45" s="164"/>
      <c r="C45" s="164"/>
      <c r="D45" s="164"/>
      <c r="E45" s="164"/>
      <c r="F45" s="164"/>
      <c r="G45">
        <v>1</v>
      </c>
    </row>
    <row r="46" spans="1:10">
      <c r="A46" s="164" t="s">
        <v>48</v>
      </c>
      <c r="B46" s="164"/>
      <c r="C46" s="164"/>
      <c r="D46" s="164"/>
      <c r="E46" s="164"/>
      <c r="F46" s="164"/>
      <c r="G46">
        <v>1</v>
      </c>
    </row>
    <row r="47" spans="1:10">
      <c r="A47" s="164" t="s">
        <v>49</v>
      </c>
      <c r="B47" s="164"/>
      <c r="C47" s="164"/>
      <c r="D47" s="164"/>
      <c r="E47" s="164"/>
      <c r="F47" s="164"/>
      <c r="G47">
        <v>1</v>
      </c>
    </row>
    <row r="48" spans="1:10">
      <c r="A48" s="164" t="s">
        <v>50</v>
      </c>
      <c r="B48" s="164"/>
      <c r="C48" s="164"/>
      <c r="D48" s="164"/>
      <c r="E48" s="164"/>
      <c r="F48" s="164"/>
      <c r="G48">
        <v>1</v>
      </c>
    </row>
    <row r="49" spans="1:7">
      <c r="A49" s="164" t="s">
        <v>51</v>
      </c>
      <c r="B49" s="164"/>
      <c r="C49" s="164"/>
      <c r="D49" s="164"/>
      <c r="E49" s="164"/>
      <c r="F49" s="164"/>
      <c r="G49">
        <v>1</v>
      </c>
    </row>
    <row r="50" spans="1:7">
      <c r="A50" s="164" t="s">
        <v>52</v>
      </c>
      <c r="B50" s="164"/>
      <c r="C50" s="164"/>
      <c r="D50" s="164"/>
      <c r="E50" s="164"/>
      <c r="F50" s="164"/>
      <c r="G50">
        <v>1</v>
      </c>
    </row>
    <row r="51" spans="1:7">
      <c r="A51" s="165" t="s">
        <v>53</v>
      </c>
      <c r="B51" s="165"/>
      <c r="C51" s="165"/>
      <c r="D51" s="165"/>
      <c r="E51" s="165"/>
      <c r="F51" s="165"/>
      <c r="G51">
        <v>1</v>
      </c>
    </row>
    <row r="52" spans="1:7">
      <c r="A52" s="167" t="s">
        <v>54</v>
      </c>
      <c r="B52" s="167"/>
      <c r="C52" s="167"/>
      <c r="D52" s="167"/>
      <c r="E52" s="167"/>
      <c r="F52" s="167"/>
    </row>
    <row r="53" spans="1:7">
      <c r="A53" s="164" t="s">
        <v>55</v>
      </c>
      <c r="B53" s="164"/>
      <c r="C53" s="164"/>
      <c r="D53" s="164"/>
      <c r="E53" s="164"/>
      <c r="F53" s="164"/>
      <c r="G53">
        <v>1</v>
      </c>
    </row>
    <row r="54" spans="1:7">
      <c r="A54" s="164" t="s">
        <v>56</v>
      </c>
      <c r="B54" s="164"/>
      <c r="C54" s="164"/>
      <c r="D54" s="164"/>
      <c r="E54" s="164"/>
      <c r="F54" s="164"/>
      <c r="G54">
        <v>1</v>
      </c>
    </row>
    <row r="55" spans="1:7">
      <c r="A55" s="164" t="s">
        <v>57</v>
      </c>
      <c r="B55" s="164"/>
      <c r="C55" s="164"/>
      <c r="D55" s="164"/>
      <c r="E55" s="164"/>
      <c r="F55" s="164"/>
      <c r="G55">
        <v>1</v>
      </c>
    </row>
    <row r="56" spans="1:7">
      <c r="A56" s="164" t="s">
        <v>58</v>
      </c>
      <c r="B56" s="164"/>
      <c r="C56" s="164"/>
      <c r="D56" s="164"/>
      <c r="E56" s="164"/>
      <c r="F56" s="164"/>
      <c r="G56">
        <v>1</v>
      </c>
    </row>
    <row r="57" spans="1:7">
      <c r="A57" s="164" t="s">
        <v>59</v>
      </c>
      <c r="B57" s="164"/>
      <c r="C57" s="164"/>
      <c r="D57" s="164"/>
      <c r="E57" s="164"/>
      <c r="F57" s="164"/>
    </row>
    <row r="58" spans="1:7">
      <c r="A58" s="164" t="s">
        <v>60</v>
      </c>
      <c r="B58" s="164"/>
      <c r="C58" s="164"/>
      <c r="D58" s="164"/>
      <c r="E58" s="164"/>
      <c r="F58" s="164"/>
      <c r="G58">
        <v>1</v>
      </c>
    </row>
    <row r="59" spans="1:7">
      <c r="A59" s="164" t="s">
        <v>61</v>
      </c>
      <c r="B59" s="164"/>
      <c r="C59" s="164"/>
      <c r="D59" s="164"/>
      <c r="E59" s="164"/>
      <c r="F59" s="164"/>
      <c r="G59">
        <v>1</v>
      </c>
    </row>
    <row r="60" spans="1:7">
      <c r="A60" s="164" t="s">
        <v>62</v>
      </c>
      <c r="B60" s="164"/>
      <c r="C60" s="164"/>
      <c r="D60" s="164"/>
      <c r="E60" s="164"/>
      <c r="F60" s="164"/>
      <c r="G60">
        <v>1</v>
      </c>
    </row>
    <row r="61" spans="1:7">
      <c r="A61" s="164" t="s">
        <v>63</v>
      </c>
      <c r="B61" s="164"/>
      <c r="C61" s="164"/>
      <c r="D61" s="164"/>
      <c r="E61" s="164"/>
      <c r="F61" s="164"/>
      <c r="G61">
        <v>1</v>
      </c>
    </row>
    <row r="62" spans="1:7">
      <c r="A62" s="164" t="s">
        <v>64</v>
      </c>
      <c r="B62" s="164"/>
      <c r="C62" s="164"/>
      <c r="D62" s="164"/>
      <c r="E62" s="164"/>
      <c r="F62" s="164"/>
      <c r="G62">
        <v>1</v>
      </c>
    </row>
    <row r="63" spans="1:7">
      <c r="A63" s="165" t="s">
        <v>65</v>
      </c>
      <c r="B63" s="165"/>
      <c r="C63" s="165"/>
      <c r="D63" s="165"/>
      <c r="E63" s="165"/>
      <c r="F63" s="165"/>
    </row>
    <row r="64" spans="1:7">
      <c r="A64" s="167" t="s">
        <v>66</v>
      </c>
      <c r="B64" s="167"/>
      <c r="C64" s="167"/>
      <c r="D64" s="167"/>
      <c r="E64" s="167"/>
      <c r="F64" s="167"/>
    </row>
    <row r="65" spans="1:7">
      <c r="A65" s="164" t="s">
        <v>67</v>
      </c>
      <c r="B65" s="164"/>
      <c r="C65" s="164"/>
      <c r="D65" s="164"/>
      <c r="E65" s="164"/>
      <c r="F65" s="164"/>
      <c r="G65">
        <v>1</v>
      </c>
    </row>
    <row r="66" spans="1:7">
      <c r="A66" s="164" t="s">
        <v>68</v>
      </c>
      <c r="B66" s="164"/>
      <c r="C66" s="164"/>
      <c r="D66" s="164"/>
      <c r="E66" s="164"/>
      <c r="F66" s="164"/>
      <c r="G66">
        <v>1</v>
      </c>
    </row>
    <row r="67" spans="1:7">
      <c r="A67" s="164" t="s">
        <v>69</v>
      </c>
      <c r="B67" s="164"/>
      <c r="C67" s="164"/>
      <c r="D67" s="164"/>
      <c r="E67" s="164"/>
      <c r="F67" s="164"/>
      <c r="G67">
        <v>1</v>
      </c>
    </row>
    <row r="68" spans="1:7">
      <c r="A68" s="164" t="s">
        <v>70</v>
      </c>
      <c r="B68" s="164"/>
      <c r="C68" s="164"/>
      <c r="D68" s="164"/>
      <c r="E68" s="164"/>
      <c r="F68" s="164"/>
      <c r="G68">
        <v>1</v>
      </c>
    </row>
    <row r="69" spans="1:7">
      <c r="A69" s="175" t="s">
        <v>71</v>
      </c>
      <c r="B69" s="175"/>
      <c r="C69" s="175"/>
      <c r="D69" s="175"/>
      <c r="E69" s="175"/>
      <c r="F69" s="175"/>
      <c r="G69">
        <v>1</v>
      </c>
    </row>
    <row r="70" spans="1:7">
      <c r="A70" s="164" t="s">
        <v>72</v>
      </c>
      <c r="B70" s="164"/>
      <c r="C70" s="164"/>
      <c r="D70" s="164"/>
      <c r="E70" s="164"/>
      <c r="F70" s="164"/>
      <c r="G70">
        <v>1</v>
      </c>
    </row>
    <row r="71" spans="1:7">
      <c r="A71" s="164" t="s">
        <v>73</v>
      </c>
      <c r="B71" s="164"/>
      <c r="C71" s="164"/>
      <c r="D71" s="164"/>
      <c r="E71" s="164"/>
      <c r="F71" s="164"/>
      <c r="G71">
        <v>1</v>
      </c>
    </row>
    <row r="72" spans="1:7">
      <c r="A72" s="164" t="s">
        <v>74</v>
      </c>
      <c r="B72" s="164"/>
      <c r="C72" s="164"/>
      <c r="D72" s="164"/>
      <c r="E72" s="164"/>
      <c r="F72" s="164"/>
      <c r="G72">
        <v>1</v>
      </c>
    </row>
    <row r="73" spans="1:7">
      <c r="A73" s="164" t="s">
        <v>75</v>
      </c>
      <c r="B73" s="164"/>
      <c r="C73" s="164"/>
      <c r="D73" s="164"/>
      <c r="E73" s="164"/>
      <c r="F73" s="164"/>
      <c r="G73" s="99">
        <v>1</v>
      </c>
    </row>
    <row r="74" spans="1:7">
      <c r="A74" s="164" t="s">
        <v>76</v>
      </c>
      <c r="B74" s="164"/>
      <c r="C74" s="164"/>
      <c r="D74" s="164"/>
      <c r="E74" s="164"/>
      <c r="F74" s="164"/>
      <c r="G74">
        <v>1</v>
      </c>
    </row>
    <row r="75" spans="1:7">
      <c r="A75" s="164" t="s">
        <v>77</v>
      </c>
      <c r="B75" s="164"/>
      <c r="C75" s="164"/>
      <c r="D75" s="164"/>
      <c r="E75" s="164"/>
      <c r="F75" s="164"/>
    </row>
    <row r="76" spans="1:7">
      <c r="A76" s="164" t="s">
        <v>78</v>
      </c>
      <c r="B76" s="164"/>
      <c r="C76" s="164"/>
      <c r="D76" s="164"/>
      <c r="E76" s="164"/>
      <c r="F76" s="164"/>
    </row>
    <row r="77" spans="1:7">
      <c r="A77" s="176" t="s">
        <v>79</v>
      </c>
      <c r="B77" s="176"/>
      <c r="C77" s="176"/>
      <c r="D77" s="176"/>
      <c r="E77" s="176"/>
      <c r="F77" s="176"/>
    </row>
    <row r="78" spans="1:7">
      <c r="A78" s="167" t="s">
        <v>80</v>
      </c>
      <c r="B78" s="167"/>
      <c r="C78" s="167"/>
      <c r="D78" s="167"/>
      <c r="E78" s="167"/>
      <c r="F78" s="167"/>
    </row>
    <row r="79" spans="1:7">
      <c r="A79" s="163" t="s">
        <v>81</v>
      </c>
      <c r="B79" s="163"/>
      <c r="C79" s="163"/>
      <c r="D79" s="163"/>
      <c r="E79" s="163"/>
      <c r="F79" s="163"/>
    </row>
    <row r="80" spans="1:7">
      <c r="A80" s="167" t="s">
        <v>82</v>
      </c>
      <c r="B80" s="167"/>
      <c r="C80" s="167"/>
      <c r="D80" s="167"/>
      <c r="E80" s="167"/>
      <c r="F80" s="167"/>
    </row>
    <row r="81" spans="1:6">
      <c r="A81" s="163" t="s">
        <v>83</v>
      </c>
      <c r="B81" s="163"/>
      <c r="C81" s="163"/>
      <c r="D81" s="163"/>
      <c r="E81" s="163"/>
      <c r="F81" s="163"/>
    </row>
  </sheetData>
  <mergeCells count="94">
    <mergeCell ref="A27:F27"/>
    <mergeCell ref="A1:I1"/>
    <mergeCell ref="A2:I2"/>
    <mergeCell ref="A3:G3"/>
    <mergeCell ref="A4:F4"/>
    <mergeCell ref="A8:G8"/>
    <mergeCell ref="A9:F9"/>
    <mergeCell ref="A11:F11"/>
    <mergeCell ref="H8:J8"/>
    <mergeCell ref="H22:J29"/>
    <mergeCell ref="K3:L3"/>
    <mergeCell ref="K4:L7"/>
    <mergeCell ref="A5:F5"/>
    <mergeCell ref="A6:F6"/>
    <mergeCell ref="A7:F7"/>
    <mergeCell ref="H4:J7"/>
    <mergeCell ref="H3:J3"/>
    <mergeCell ref="K8:L8"/>
    <mergeCell ref="K9:L20"/>
    <mergeCell ref="A10:F10"/>
    <mergeCell ref="A12:F12"/>
    <mergeCell ref="A47:F47"/>
    <mergeCell ref="A43:F43"/>
    <mergeCell ref="A44:F44"/>
    <mergeCell ref="A45:F45"/>
    <mergeCell ref="A46:F46"/>
    <mergeCell ref="A41:F41"/>
    <mergeCell ref="A37:F37"/>
    <mergeCell ref="A31:F31"/>
    <mergeCell ref="A32:F32"/>
    <mergeCell ref="A33:F33"/>
    <mergeCell ref="A34:F34"/>
    <mergeCell ref="A35:F35"/>
    <mergeCell ref="A48:F48"/>
    <mergeCell ref="A42:F42"/>
    <mergeCell ref="A38:F38"/>
    <mergeCell ref="A19:F19"/>
    <mergeCell ref="A20:F20"/>
    <mergeCell ref="A28:F28"/>
    <mergeCell ref="A22:F22"/>
    <mergeCell ref="A23:F23"/>
    <mergeCell ref="A24:F24"/>
    <mergeCell ref="A25:F25"/>
    <mergeCell ref="A26:F26"/>
    <mergeCell ref="A29:F29"/>
    <mergeCell ref="A30:F30"/>
    <mergeCell ref="A39:F39"/>
    <mergeCell ref="A40:F40"/>
    <mergeCell ref="A36:F36"/>
    <mergeCell ref="A58:F58"/>
    <mergeCell ref="A49:F49"/>
    <mergeCell ref="A50:F50"/>
    <mergeCell ref="A51:F51"/>
    <mergeCell ref="A52:F52"/>
    <mergeCell ref="A78:F78"/>
    <mergeCell ref="A79:F79"/>
    <mergeCell ref="A80:F80"/>
    <mergeCell ref="A81:F81"/>
    <mergeCell ref="A65:F65"/>
    <mergeCell ref="A66:F66"/>
    <mergeCell ref="A67:F67"/>
    <mergeCell ref="A68:F68"/>
    <mergeCell ref="A69:F69"/>
    <mergeCell ref="A70:F70"/>
    <mergeCell ref="A77:F77"/>
    <mergeCell ref="A72:F72"/>
    <mergeCell ref="A73:F73"/>
    <mergeCell ref="A74:F74"/>
    <mergeCell ref="A75:F75"/>
    <mergeCell ref="A76:F76"/>
    <mergeCell ref="K21:L21"/>
    <mergeCell ref="A13:F13"/>
    <mergeCell ref="A14:F14"/>
    <mergeCell ref="A15:F15"/>
    <mergeCell ref="A16:F16"/>
    <mergeCell ref="A17:F17"/>
    <mergeCell ref="A18:F18"/>
    <mergeCell ref="A21:G21"/>
    <mergeCell ref="H40:J42"/>
    <mergeCell ref="H9:J20"/>
    <mergeCell ref="A71:F71"/>
    <mergeCell ref="A59:F59"/>
    <mergeCell ref="A60:F60"/>
    <mergeCell ref="A61:F61"/>
    <mergeCell ref="A62:F62"/>
    <mergeCell ref="A63:F63"/>
    <mergeCell ref="H21:J21"/>
    <mergeCell ref="A64:F64"/>
    <mergeCell ref="A53:F53"/>
    <mergeCell ref="A54:F54"/>
    <mergeCell ref="A55:F55"/>
    <mergeCell ref="A56:F56"/>
    <mergeCell ref="A57:F57"/>
    <mergeCell ref="H37:J37"/>
  </mergeCells>
  <conditionalFormatting sqref="G4:G7 G9:G20 G22:G119">
    <cfRule type="colorScale" priority="1">
      <colorScale>
        <cfvo type="num" val="1"/>
        <cfvo type="num" val="2"/>
        <cfvo type="num" val="3"/>
        <color rgb="FF92D050"/>
        <color rgb="FFFFC000"/>
        <color rgb="FFFF0000"/>
      </colorScale>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62F86-A19B-3346-8800-A5E84F8F1E3B}">
  <dimension ref="K3:O18"/>
  <sheetViews>
    <sheetView topLeftCell="G3" workbookViewId="0">
      <selection activeCell="T20" sqref="T20"/>
    </sheetView>
  </sheetViews>
  <sheetFormatPr baseColWidth="10" defaultColWidth="11" defaultRowHeight="16"/>
  <cols>
    <col min="11" max="11" width="15.33203125" customWidth="1"/>
    <col min="12" max="12" width="19.33203125" customWidth="1"/>
    <col min="13" max="13" width="22.5" customWidth="1"/>
    <col min="14" max="14" width="21" customWidth="1"/>
    <col min="15" max="15" width="25.1640625" customWidth="1"/>
  </cols>
  <sheetData>
    <row r="3" spans="11:15" ht="34">
      <c r="K3" s="25" t="s">
        <v>1120</v>
      </c>
      <c r="L3" s="25" t="s">
        <v>1121</v>
      </c>
      <c r="M3" s="25" t="s">
        <v>1122</v>
      </c>
      <c r="N3" s="25" t="s">
        <v>1123</v>
      </c>
      <c r="O3" s="25" t="s">
        <v>1124</v>
      </c>
    </row>
    <row r="4" spans="11:15" ht="34" customHeight="1">
      <c r="K4" s="190" t="s">
        <v>1125</v>
      </c>
      <c r="L4" s="162" t="s">
        <v>1126</v>
      </c>
      <c r="M4" s="3" t="s">
        <v>1127</v>
      </c>
      <c r="N4" s="2" t="s">
        <v>1128</v>
      </c>
      <c r="O4" s="162" t="s">
        <v>1129</v>
      </c>
    </row>
    <row r="5" spans="11:15" ht="34" customHeight="1">
      <c r="K5" s="190"/>
      <c r="L5" s="162"/>
      <c r="M5" s="3" t="s">
        <v>1130</v>
      </c>
      <c r="N5" s="24" t="s">
        <v>1131</v>
      </c>
      <c r="O5" s="162"/>
    </row>
    <row r="6" spans="11:15" ht="34" customHeight="1">
      <c r="K6" s="190"/>
      <c r="L6" s="162"/>
      <c r="M6" s="3" t="s">
        <v>1132</v>
      </c>
      <c r="N6" s="24" t="s">
        <v>1133</v>
      </c>
      <c r="O6" s="162"/>
    </row>
    <row r="7" spans="11:15">
      <c r="K7" s="190"/>
      <c r="L7" s="162"/>
      <c r="M7" s="3" t="s">
        <v>1131</v>
      </c>
      <c r="N7" s="3" t="s">
        <v>1127</v>
      </c>
      <c r="O7" s="162"/>
    </row>
    <row r="8" spans="11:15">
      <c r="K8" s="190"/>
      <c r="L8" s="162"/>
      <c r="M8" s="3" t="s">
        <v>1133</v>
      </c>
      <c r="N8" s="5"/>
      <c r="O8" s="162"/>
    </row>
    <row r="9" spans="11:15">
      <c r="K9" s="190" t="s">
        <v>1134</v>
      </c>
      <c r="L9" s="162" t="s">
        <v>1135</v>
      </c>
      <c r="M9" s="3" t="s">
        <v>714</v>
      </c>
      <c r="N9" s="3" t="s">
        <v>714</v>
      </c>
      <c r="O9" s="168" t="s">
        <v>1136</v>
      </c>
    </row>
    <row r="10" spans="11:15">
      <c r="K10" s="190"/>
      <c r="L10" s="162"/>
      <c r="M10" s="3" t="s">
        <v>1137</v>
      </c>
      <c r="N10" s="3" t="s">
        <v>1137</v>
      </c>
      <c r="O10" s="168"/>
    </row>
    <row r="11" spans="11:15">
      <c r="K11" s="190"/>
      <c r="L11" s="162"/>
      <c r="M11" s="3" t="s">
        <v>1138</v>
      </c>
      <c r="N11" s="3" t="s">
        <v>1138</v>
      </c>
      <c r="O11" s="168"/>
    </row>
    <row r="12" spans="11:15">
      <c r="K12" s="190"/>
      <c r="L12" s="162"/>
      <c r="M12" s="3" t="s">
        <v>1139</v>
      </c>
      <c r="N12" s="3" t="s">
        <v>1139</v>
      </c>
      <c r="O12" s="168"/>
    </row>
    <row r="13" spans="11:15">
      <c r="K13" s="180" t="s">
        <v>1140</v>
      </c>
      <c r="L13" s="162" t="s">
        <v>1141</v>
      </c>
      <c r="M13" s="3" t="s">
        <v>1137</v>
      </c>
      <c r="N13" s="3" t="s">
        <v>1137</v>
      </c>
      <c r="O13" s="168" t="s">
        <v>1142</v>
      </c>
    </row>
    <row r="14" spans="11:15">
      <c r="K14" s="180"/>
      <c r="L14" s="162"/>
      <c r="M14" s="3" t="s">
        <v>1138</v>
      </c>
      <c r="N14" s="3" t="s">
        <v>1138</v>
      </c>
      <c r="O14" s="168"/>
    </row>
    <row r="15" spans="11:15">
      <c r="K15" s="180"/>
      <c r="L15" s="162"/>
      <c r="M15" s="3" t="s">
        <v>1139</v>
      </c>
      <c r="N15" s="3" t="s">
        <v>1139</v>
      </c>
      <c r="O15" s="168"/>
    </row>
    <row r="16" spans="11:15">
      <c r="K16" s="180" t="s">
        <v>1143</v>
      </c>
      <c r="L16" s="162" t="s">
        <v>1144</v>
      </c>
      <c r="M16" s="3" t="s">
        <v>1137</v>
      </c>
      <c r="N16" s="3" t="s">
        <v>1137</v>
      </c>
      <c r="O16" s="168" t="s">
        <v>1145</v>
      </c>
    </row>
    <row r="17" spans="11:15">
      <c r="K17" s="180"/>
      <c r="L17" s="162"/>
      <c r="M17" s="3" t="s">
        <v>1138</v>
      </c>
      <c r="N17" s="3" t="s">
        <v>1138</v>
      </c>
      <c r="O17" s="168"/>
    </row>
    <row r="18" spans="11:15">
      <c r="K18" s="180"/>
      <c r="L18" s="162"/>
      <c r="M18" s="3" t="s">
        <v>1139</v>
      </c>
      <c r="N18" s="3" t="s">
        <v>1139</v>
      </c>
      <c r="O18" s="168"/>
    </row>
  </sheetData>
  <mergeCells count="12">
    <mergeCell ref="L13:L15"/>
    <mergeCell ref="O13:O15"/>
    <mergeCell ref="K13:K15"/>
    <mergeCell ref="L16:L18"/>
    <mergeCell ref="K16:K18"/>
    <mergeCell ref="O16:O18"/>
    <mergeCell ref="L4:L8"/>
    <mergeCell ref="O4:O8"/>
    <mergeCell ref="K4:K8"/>
    <mergeCell ref="O9:O12"/>
    <mergeCell ref="L9:L12"/>
    <mergeCell ref="K9:K1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4D9DA-6D7D-5C4A-B618-102B0A5D8BDA}">
  <dimension ref="A1:S78"/>
  <sheetViews>
    <sheetView topLeftCell="A20" workbookViewId="0">
      <selection activeCell="F52" sqref="F52"/>
    </sheetView>
  </sheetViews>
  <sheetFormatPr baseColWidth="10" defaultRowHeight="16"/>
  <cols>
    <col min="1" max="2" width="16.5" customWidth="1"/>
    <col min="3" max="3" width="23.5" customWidth="1"/>
    <col min="4" max="4" width="20.5" customWidth="1"/>
    <col min="5" max="5" width="19.1640625" customWidth="1"/>
    <col min="6" max="6" width="18.1640625" customWidth="1"/>
    <col min="7" max="7" width="17.33203125" customWidth="1"/>
    <col min="8" max="8" width="18" customWidth="1"/>
    <col min="9" max="9" width="4" customWidth="1"/>
    <col min="10" max="10" width="16.5" customWidth="1"/>
    <col min="11" max="11" width="13" customWidth="1"/>
    <col min="12" max="12" width="18.1640625" customWidth="1"/>
    <col min="13" max="13" width="16.6640625" customWidth="1"/>
    <col min="14" max="14" width="6.1640625" customWidth="1"/>
    <col min="15" max="15" width="18.1640625" customWidth="1"/>
    <col min="16" max="17" width="11" bestFit="1" customWidth="1"/>
    <col min="18" max="18" width="11.5" bestFit="1" customWidth="1"/>
  </cols>
  <sheetData>
    <row r="1" spans="1:19" ht="69" thickBot="1">
      <c r="A1" s="202" t="s">
        <v>1098</v>
      </c>
      <c r="B1" s="203"/>
      <c r="C1" s="203"/>
      <c r="D1" s="204"/>
      <c r="E1" s="202" t="s">
        <v>1099</v>
      </c>
      <c r="F1" s="203"/>
      <c r="G1" s="203"/>
      <c r="H1" s="204"/>
      <c r="I1" s="193"/>
      <c r="J1" s="47" t="s">
        <v>1227</v>
      </c>
      <c r="K1" s="47" t="s">
        <v>1232</v>
      </c>
      <c r="L1" s="47" t="s">
        <v>1399</v>
      </c>
      <c r="M1" s="47" t="s">
        <v>1239</v>
      </c>
      <c r="N1" s="57"/>
    </row>
    <row r="2" spans="1:19" ht="86" thickBot="1">
      <c r="A2" s="35" t="s">
        <v>1101</v>
      </c>
      <c r="B2" s="36" t="s">
        <v>1181</v>
      </c>
      <c r="C2" s="36" t="s">
        <v>1103</v>
      </c>
      <c r="D2" s="36" t="s">
        <v>1182</v>
      </c>
      <c r="E2" s="36" t="s">
        <v>1106</v>
      </c>
      <c r="F2" s="36" t="s">
        <v>1107</v>
      </c>
      <c r="G2" s="36" t="s">
        <v>1103</v>
      </c>
      <c r="H2" s="36" t="s">
        <v>1183</v>
      </c>
      <c r="I2" s="193"/>
      <c r="J2" s="56">
        <f>+G12+B20+C43+E20</f>
        <v>27297702.127659578</v>
      </c>
      <c r="K2" s="61">
        <f>+J2/12</f>
        <v>2274808.510638298</v>
      </c>
      <c r="L2" s="61">
        <f>+K2*4700</f>
        <v>10691600000</v>
      </c>
      <c r="M2" s="56">
        <f>+E20+B20+C43</f>
        <v>269361.70212765958</v>
      </c>
      <c r="N2" s="57"/>
    </row>
    <row r="3" spans="1:19" ht="20" thickBot="1">
      <c r="A3" s="37">
        <v>2024</v>
      </c>
      <c r="B3" s="38">
        <v>56700</v>
      </c>
      <c r="C3" s="39" t="s">
        <v>1184</v>
      </c>
      <c r="D3" s="38">
        <v>60497</v>
      </c>
      <c r="E3" s="38">
        <v>30000</v>
      </c>
      <c r="F3" s="38">
        <v>3797</v>
      </c>
      <c r="G3" s="39">
        <v>0</v>
      </c>
      <c r="H3" s="38">
        <v>7.9</v>
      </c>
      <c r="I3" s="193"/>
      <c r="J3" s="191" t="s">
        <v>1233</v>
      </c>
      <c r="K3" s="191"/>
      <c r="L3" s="191"/>
      <c r="M3" s="191"/>
      <c r="N3" s="57"/>
      <c r="O3" s="191" t="s">
        <v>1242</v>
      </c>
      <c r="P3" s="191"/>
      <c r="Q3" s="191"/>
      <c r="R3" s="191"/>
    </row>
    <row r="4" spans="1:19" ht="35" thickBot="1">
      <c r="A4" s="37">
        <v>2025</v>
      </c>
      <c r="B4" s="38">
        <v>57834</v>
      </c>
      <c r="C4" s="38">
        <v>2</v>
      </c>
      <c r="D4" s="38">
        <v>61631</v>
      </c>
      <c r="E4" s="38">
        <v>30000</v>
      </c>
      <c r="F4" s="38">
        <v>3797</v>
      </c>
      <c r="G4" s="39">
        <v>0</v>
      </c>
      <c r="H4" s="38">
        <v>7.9</v>
      </c>
      <c r="I4" s="193"/>
      <c r="J4" s="1" t="s">
        <v>1235</v>
      </c>
      <c r="K4" s="1" t="s">
        <v>1238</v>
      </c>
      <c r="L4" s="1" t="s">
        <v>1237</v>
      </c>
      <c r="M4" s="1" t="s">
        <v>1241</v>
      </c>
      <c r="N4" s="57"/>
      <c r="O4" s="25" t="s">
        <v>1235</v>
      </c>
      <c r="P4" s="25" t="s">
        <v>1238</v>
      </c>
      <c r="Q4" s="25" t="s">
        <v>1237</v>
      </c>
      <c r="R4" s="25" t="s">
        <v>1241</v>
      </c>
    </row>
    <row r="5" spans="1:19" ht="17" thickBot="1">
      <c r="A5" s="37">
        <v>2026</v>
      </c>
      <c r="B5" s="38">
        <v>58991</v>
      </c>
      <c r="C5" s="38">
        <v>2</v>
      </c>
      <c r="D5" s="38">
        <v>62788</v>
      </c>
      <c r="E5" s="38">
        <v>30000</v>
      </c>
      <c r="F5" s="38">
        <v>3797</v>
      </c>
      <c r="G5" s="39">
        <v>0</v>
      </c>
      <c r="H5" s="38">
        <v>7.9</v>
      </c>
      <c r="I5" s="193"/>
      <c r="J5" s="1" t="s">
        <v>1236</v>
      </c>
      <c r="K5" s="40">
        <f>+K2/C12</f>
        <v>451.22406280740489</v>
      </c>
      <c r="L5" s="41">
        <f>+J2/B12</f>
        <v>451.22406280740495</v>
      </c>
      <c r="M5" s="41">
        <f>+K5*4700</f>
        <v>2120753.0951948031</v>
      </c>
      <c r="N5" s="57"/>
      <c r="O5" s="71" t="s">
        <v>1236</v>
      </c>
      <c r="P5" s="40">
        <v>451.22406280740489</v>
      </c>
      <c r="Q5" s="40">
        <v>451.22406280740495</v>
      </c>
      <c r="R5" s="40">
        <v>2120753.0951947998</v>
      </c>
      <c r="S5" s="40"/>
    </row>
    <row r="6" spans="1:19" ht="35" thickBot="1">
      <c r="A6" s="37">
        <v>2027</v>
      </c>
      <c r="B6" s="38">
        <v>60170</v>
      </c>
      <c r="C6" s="38">
        <v>2</v>
      </c>
      <c r="D6" s="38">
        <v>64082</v>
      </c>
      <c r="E6" s="38">
        <v>30900</v>
      </c>
      <c r="F6" s="38">
        <v>3911</v>
      </c>
      <c r="G6" s="38">
        <v>3</v>
      </c>
      <c r="H6" s="38">
        <v>7.9</v>
      </c>
      <c r="I6" s="193"/>
      <c r="J6" s="25" t="s">
        <v>1240</v>
      </c>
      <c r="K6" s="41">
        <f>+M2/E3</f>
        <v>8.9787234042553195</v>
      </c>
      <c r="L6" s="40">
        <f>+K6*12</f>
        <v>107.74468085106383</v>
      </c>
      <c r="M6" s="40">
        <f>+K6*4700</f>
        <v>42200</v>
      </c>
      <c r="N6" s="57"/>
      <c r="O6" s="71" t="s">
        <v>1240</v>
      </c>
      <c r="P6" s="40">
        <v>8.9787234042553195</v>
      </c>
      <c r="Q6" s="40">
        <v>107.74468085106383</v>
      </c>
      <c r="R6" s="40">
        <v>42200</v>
      </c>
    </row>
    <row r="7" spans="1:19" ht="17" thickBot="1">
      <c r="A7" s="37">
        <v>2028</v>
      </c>
      <c r="B7" s="38">
        <v>61374</v>
      </c>
      <c r="C7" s="38">
        <v>2</v>
      </c>
      <c r="D7" s="38">
        <v>65403</v>
      </c>
      <c r="E7" s="38">
        <v>31827</v>
      </c>
      <c r="F7" s="38">
        <v>4029</v>
      </c>
      <c r="G7" s="38">
        <v>3</v>
      </c>
      <c r="H7" s="38">
        <v>7.9</v>
      </c>
      <c r="I7" s="193"/>
      <c r="J7" s="57"/>
      <c r="K7" s="57"/>
      <c r="L7" s="57"/>
      <c r="M7" s="57"/>
      <c r="N7" s="57"/>
      <c r="O7" s="167" t="s">
        <v>1249</v>
      </c>
      <c r="P7" s="167"/>
      <c r="Q7" s="167"/>
      <c r="R7" s="167"/>
    </row>
    <row r="8" spans="1:19" ht="19">
      <c r="A8" s="87"/>
      <c r="B8" s="87">
        <f>SUM(B3:B7)</f>
        <v>295069</v>
      </c>
      <c r="C8" s="87"/>
      <c r="D8" s="87">
        <f>SUM(D3:D7)</f>
        <v>314401</v>
      </c>
      <c r="E8" s="87">
        <f>SUM(E3:E7)</f>
        <v>152727</v>
      </c>
      <c r="F8" s="87"/>
      <c r="G8" s="87"/>
      <c r="H8" s="87"/>
      <c r="I8" s="193"/>
      <c r="J8" s="194"/>
      <c r="K8" s="194"/>
      <c r="L8" s="194"/>
      <c r="M8" s="194"/>
      <c r="N8" s="57"/>
      <c r="O8" s="6" t="s">
        <v>1236</v>
      </c>
      <c r="P8" s="41">
        <f>+P5*22/100+P5</f>
        <v>550.49335662503393</v>
      </c>
      <c r="Q8" s="40">
        <f>+P8*12</f>
        <v>6605.9202795004076</v>
      </c>
      <c r="R8" s="40">
        <f>+P8*4700</f>
        <v>2587318.7761376593</v>
      </c>
    </row>
    <row r="9" spans="1:19">
      <c r="A9" s="208" t="s">
        <v>1244</v>
      </c>
      <c r="B9" s="208"/>
      <c r="C9" s="208"/>
      <c r="D9" s="208"/>
      <c r="E9" s="208"/>
      <c r="F9" s="208"/>
      <c r="G9" s="208"/>
      <c r="H9" s="208"/>
      <c r="I9" s="57"/>
      <c r="J9" s="57"/>
      <c r="K9" s="57"/>
      <c r="L9" s="57"/>
      <c r="M9" s="57"/>
      <c r="N9" s="57"/>
      <c r="O9" s="6" t="s">
        <v>1250</v>
      </c>
      <c r="P9" s="41">
        <f>+P6*78/100+P6</f>
        <v>15.982127659574468</v>
      </c>
      <c r="Q9" s="41">
        <f>+Q6*22/100+Q6</f>
        <v>131.44851063829788</v>
      </c>
      <c r="R9" s="41">
        <f>+Q9*4700</f>
        <v>617808</v>
      </c>
    </row>
    <row r="10" spans="1:19" ht="34">
      <c r="A10" s="208"/>
      <c r="B10" s="208"/>
      <c r="C10" s="208"/>
      <c r="D10" s="208"/>
      <c r="E10" s="208"/>
      <c r="F10" s="208"/>
      <c r="G10" s="208"/>
      <c r="H10" s="208"/>
      <c r="I10" s="57"/>
      <c r="J10" s="57"/>
      <c r="K10" s="57"/>
      <c r="L10" s="57"/>
      <c r="M10" s="57"/>
      <c r="N10" s="57"/>
      <c r="O10" s="51" t="s">
        <v>1251</v>
      </c>
      <c r="P10" s="192">
        <f>+P8-P5</f>
        <v>99.269293817629034</v>
      </c>
      <c r="Q10" s="192"/>
      <c r="R10" s="40">
        <f>+P10*4700</f>
        <v>466565.68094285647</v>
      </c>
    </row>
    <row r="11" spans="1:19" ht="51" customHeight="1">
      <c r="A11" s="47" t="s">
        <v>1185</v>
      </c>
      <c r="B11" s="47" t="s">
        <v>1243</v>
      </c>
      <c r="C11" s="47" t="s">
        <v>1234</v>
      </c>
      <c r="D11" s="47" t="s">
        <v>1187</v>
      </c>
      <c r="E11" s="47" t="s">
        <v>1186</v>
      </c>
      <c r="F11" s="47" t="s">
        <v>1188</v>
      </c>
      <c r="G11" s="47" t="s">
        <v>1189</v>
      </c>
      <c r="H11" s="67" t="s">
        <v>1245</v>
      </c>
      <c r="I11" s="57"/>
      <c r="J11" s="25" t="s">
        <v>1246</v>
      </c>
      <c r="K11" s="25" t="s">
        <v>1247</v>
      </c>
      <c r="L11" s="25" t="s">
        <v>1248</v>
      </c>
      <c r="M11" s="57"/>
      <c r="N11" s="57"/>
      <c r="O11" s="51" t="s">
        <v>1252</v>
      </c>
      <c r="P11" s="192">
        <f>+P9-P6</f>
        <v>7.0034042553191487</v>
      </c>
      <c r="Q11" s="163"/>
      <c r="R11" s="40">
        <f>+P11*12</f>
        <v>84.040851063829791</v>
      </c>
    </row>
    <row r="12" spans="1:19" ht="21">
      <c r="A12" s="46">
        <v>2024</v>
      </c>
      <c r="B12" s="52">
        <v>60497</v>
      </c>
      <c r="C12" s="53">
        <f>+B12/12</f>
        <v>5041.416666666667</v>
      </c>
      <c r="D12" s="54">
        <v>5041000</v>
      </c>
      <c r="E12" s="45">
        <f>+D12*2100</f>
        <v>10586100000</v>
      </c>
      <c r="F12" s="55">
        <f>+E12*12</f>
        <v>127033200000</v>
      </c>
      <c r="G12" s="102">
        <f>+F12/4700</f>
        <v>27028340.425531916</v>
      </c>
      <c r="H12" s="68">
        <f>+D12*2100/4700</f>
        <v>2252361.7021276597</v>
      </c>
      <c r="I12" s="57"/>
      <c r="J12">
        <v>1000</v>
      </c>
      <c r="K12">
        <f>+D12/J12</f>
        <v>5041</v>
      </c>
      <c r="L12">
        <f>+K12*12</f>
        <v>60492</v>
      </c>
      <c r="M12" s="57"/>
      <c r="N12" s="57"/>
      <c r="O12" s="57"/>
      <c r="P12" s="57"/>
      <c r="Q12" s="57"/>
      <c r="R12" s="57"/>
    </row>
    <row r="13" spans="1:19">
      <c r="A13" s="193"/>
      <c r="B13" s="193"/>
      <c r="C13" s="193"/>
      <c r="D13" s="193"/>
      <c r="E13" s="193"/>
      <c r="F13" s="193"/>
      <c r="G13" s="193"/>
      <c r="H13" s="193"/>
      <c r="I13" s="57"/>
      <c r="M13" s="40"/>
      <c r="N13" s="57"/>
    </row>
    <row r="14" spans="1:19" ht="24">
      <c r="A14" s="195" t="s">
        <v>1191</v>
      </c>
      <c r="B14" s="195"/>
      <c r="C14" s="195"/>
      <c r="D14" s="196" t="s">
        <v>1225</v>
      </c>
      <c r="E14" s="197"/>
      <c r="F14" s="197"/>
      <c r="G14" s="57"/>
      <c r="H14" s="57"/>
      <c r="I14" s="57"/>
      <c r="J14" s="199" t="s">
        <v>1277</v>
      </c>
      <c r="K14" s="199"/>
      <c r="L14" s="199"/>
      <c r="M14" s="199"/>
    </row>
    <row r="15" spans="1:19" ht="34">
      <c r="A15" s="205" t="s">
        <v>1190</v>
      </c>
      <c r="B15" s="205"/>
      <c r="C15" s="47" t="s">
        <v>1194</v>
      </c>
      <c r="D15" s="47" t="s">
        <v>1226</v>
      </c>
      <c r="E15" s="58">
        <v>5000000</v>
      </c>
      <c r="F15" s="58">
        <f>+E15*12</f>
        <v>60000000</v>
      </c>
      <c r="G15" s="62"/>
      <c r="H15" s="57"/>
      <c r="I15" s="57"/>
      <c r="J15" s="32" t="s">
        <v>1279</v>
      </c>
      <c r="K15" s="3">
        <v>5041</v>
      </c>
      <c r="L15" s="32" t="s">
        <v>1278</v>
      </c>
      <c r="M15" s="82">
        <f>+K15/30</f>
        <v>168.03333333333333</v>
      </c>
    </row>
    <row r="16" spans="1:19">
      <c r="A16" s="206" t="s">
        <v>1193</v>
      </c>
      <c r="B16" s="206"/>
      <c r="C16" s="206"/>
      <c r="D16" s="46" t="s">
        <v>1228</v>
      </c>
      <c r="E16" s="59">
        <v>2000000</v>
      </c>
      <c r="F16" s="59">
        <f>+E16*12</f>
        <v>24000000</v>
      </c>
      <c r="G16" s="63"/>
      <c r="H16" s="57"/>
      <c r="I16" s="57"/>
      <c r="J16" s="32" t="s">
        <v>1280</v>
      </c>
      <c r="K16" s="3">
        <f>+E3/12</f>
        <v>2500</v>
      </c>
      <c r="L16" s="32" t="s">
        <v>1281</v>
      </c>
      <c r="M16" s="26">
        <f>+K16/30</f>
        <v>83.333333333333329</v>
      </c>
    </row>
    <row r="17" spans="1:14" ht="51">
      <c r="A17" s="48" t="s">
        <v>1191</v>
      </c>
      <c r="B17" s="49">
        <v>17000000</v>
      </c>
      <c r="C17" s="49">
        <f>+B17*12</f>
        <v>204000000</v>
      </c>
      <c r="D17" s="17" t="s">
        <v>1229</v>
      </c>
      <c r="E17" s="58">
        <v>200000</v>
      </c>
      <c r="F17" s="58">
        <f>+E17*12</f>
        <v>2400000</v>
      </c>
      <c r="G17" s="57"/>
      <c r="H17" s="57"/>
      <c r="I17" s="57"/>
      <c r="J17" s="25" t="s">
        <v>1282</v>
      </c>
      <c r="K17" s="82">
        <f>+M15/8</f>
        <v>21.004166666666666</v>
      </c>
      <c r="L17" s="25" t="s">
        <v>1283</v>
      </c>
      <c r="M17" s="82">
        <f>+M16/8</f>
        <v>10.416666666666666</v>
      </c>
    </row>
    <row r="18" spans="1:14" ht="34">
      <c r="A18" s="48" t="s">
        <v>1192</v>
      </c>
      <c r="B18" s="49">
        <v>5000000</v>
      </c>
      <c r="C18" s="49">
        <f>+B18*12</f>
        <v>60000000</v>
      </c>
      <c r="D18" s="17" t="s">
        <v>1230</v>
      </c>
      <c r="E18" s="58">
        <v>300000</v>
      </c>
      <c r="F18" s="58">
        <f>+E18*12</f>
        <v>3600000</v>
      </c>
      <c r="G18" s="57"/>
      <c r="H18" s="57"/>
      <c r="I18" s="57"/>
    </row>
    <row r="19" spans="1:14">
      <c r="A19" s="46" t="s">
        <v>1195</v>
      </c>
      <c r="B19" s="50">
        <f>SUM(B17:B18)</f>
        <v>22000000</v>
      </c>
      <c r="C19" s="50">
        <f>SUM(C17:C18)</f>
        <v>264000000</v>
      </c>
      <c r="D19" s="43" t="s">
        <v>1195</v>
      </c>
      <c r="E19" s="60">
        <f>SUM(E15:E18)</f>
        <v>7500000</v>
      </c>
      <c r="F19" s="60">
        <f>SUM(F15:F18)</f>
        <v>90000000</v>
      </c>
      <c r="G19" s="57"/>
      <c r="H19" s="57"/>
      <c r="I19" s="57"/>
    </row>
    <row r="20" spans="1:14" ht="24">
      <c r="A20" s="46" t="s">
        <v>1196</v>
      </c>
      <c r="B20" s="207">
        <f>+C19/4700</f>
        <v>56170.212765957447</v>
      </c>
      <c r="C20" s="207"/>
      <c r="D20" s="43" t="s">
        <v>1231</v>
      </c>
      <c r="E20" s="198">
        <f>+F19/4700</f>
        <v>19148.936170212764</v>
      </c>
      <c r="F20" s="198"/>
      <c r="G20" s="57"/>
      <c r="H20" s="57"/>
      <c r="I20" s="57"/>
    </row>
    <row r="21" spans="1:14" ht="24">
      <c r="A21" s="210"/>
      <c r="B21" s="210"/>
      <c r="C21" s="210"/>
      <c r="D21" s="213"/>
      <c r="E21" s="213"/>
      <c r="F21" s="213"/>
      <c r="G21" s="193"/>
      <c r="H21" s="193"/>
      <c r="I21" s="57"/>
      <c r="L21" s="200" t="s">
        <v>1224</v>
      </c>
      <c r="M21" s="201"/>
      <c r="N21" s="70"/>
    </row>
    <row r="22" spans="1:14" ht="24">
      <c r="A22" s="209" t="s">
        <v>1224</v>
      </c>
      <c r="B22" s="209"/>
      <c r="C22" s="209"/>
      <c r="D22" s="211"/>
      <c r="E22" s="212"/>
      <c r="F22" s="212"/>
      <c r="G22" s="66"/>
      <c r="H22" s="66"/>
      <c r="I22" s="57"/>
      <c r="L22" s="42" t="s">
        <v>1197</v>
      </c>
      <c r="M22" s="46" t="s">
        <v>1220</v>
      </c>
      <c r="N22" s="43"/>
    </row>
    <row r="23" spans="1:14">
      <c r="A23" s="42" t="s">
        <v>1197</v>
      </c>
      <c r="B23" s="42" t="s">
        <v>1151</v>
      </c>
      <c r="C23" s="43" t="s">
        <v>1220</v>
      </c>
      <c r="D23" s="64"/>
      <c r="E23" s="65"/>
      <c r="F23" s="65"/>
      <c r="G23" s="57"/>
      <c r="H23" s="57"/>
      <c r="I23" s="57"/>
      <c r="L23" s="44" t="s">
        <v>1198</v>
      </c>
      <c r="M23" s="45">
        <v>8000000</v>
      </c>
    </row>
    <row r="24" spans="1:14">
      <c r="A24" s="44" t="s">
        <v>1198</v>
      </c>
      <c r="B24" s="44" t="s">
        <v>1199</v>
      </c>
      <c r="C24" s="45">
        <v>8000000</v>
      </c>
      <c r="D24" s="57"/>
      <c r="E24" s="57"/>
      <c r="F24" s="57"/>
      <c r="G24" s="57"/>
      <c r="H24" s="57"/>
      <c r="I24" s="57"/>
      <c r="L24" s="44" t="s">
        <v>1200</v>
      </c>
      <c r="M24" s="45">
        <v>4000000</v>
      </c>
    </row>
    <row r="25" spans="1:14">
      <c r="A25" s="44" t="s">
        <v>1200</v>
      </c>
      <c r="B25" s="44" t="s">
        <v>1201</v>
      </c>
      <c r="C25" s="45">
        <v>4000000</v>
      </c>
      <c r="D25" s="57"/>
      <c r="E25" s="57"/>
      <c r="F25" s="57"/>
      <c r="G25" s="57"/>
      <c r="H25" s="57"/>
      <c r="I25" s="57"/>
      <c r="L25" s="44" t="s">
        <v>1202</v>
      </c>
      <c r="M25" s="45">
        <v>5000000</v>
      </c>
    </row>
    <row r="26" spans="1:14">
      <c r="A26" s="44" t="s">
        <v>1202</v>
      </c>
      <c r="B26" s="44" t="s">
        <v>1203</v>
      </c>
      <c r="C26" s="45">
        <v>5000000</v>
      </c>
      <c r="D26" s="57"/>
      <c r="E26" s="57"/>
      <c r="F26" s="57"/>
      <c r="G26" s="57"/>
      <c r="H26" s="57"/>
      <c r="I26" s="57"/>
      <c r="L26" s="44" t="s">
        <v>1204</v>
      </c>
      <c r="M26" s="45">
        <v>5000000</v>
      </c>
    </row>
    <row r="27" spans="1:14">
      <c r="A27" s="44" t="s">
        <v>1204</v>
      </c>
      <c r="B27" s="44" t="s">
        <v>1205</v>
      </c>
      <c r="C27" s="45">
        <v>5000000</v>
      </c>
      <c r="D27" s="57"/>
      <c r="E27" s="57"/>
      <c r="F27" s="57"/>
      <c r="G27" s="57"/>
      <c r="H27" s="57"/>
      <c r="I27" s="57"/>
      <c r="L27" s="44" t="s">
        <v>1206</v>
      </c>
      <c r="M27" s="45">
        <v>4000000</v>
      </c>
    </row>
    <row r="28" spans="1:14">
      <c r="A28" s="44" t="s">
        <v>1206</v>
      </c>
      <c r="B28" s="214" t="s">
        <v>1207</v>
      </c>
      <c r="C28" s="45">
        <v>4000000</v>
      </c>
      <c r="D28" s="57"/>
      <c r="E28" s="57"/>
      <c r="F28" s="57"/>
      <c r="G28" s="57"/>
      <c r="H28" s="57"/>
      <c r="I28" s="57"/>
      <c r="L28" s="44" t="s">
        <v>1208</v>
      </c>
      <c r="M28" s="45">
        <v>4000000</v>
      </c>
    </row>
    <row r="29" spans="1:14">
      <c r="A29" s="44" t="s">
        <v>1208</v>
      </c>
      <c r="B29" s="215"/>
      <c r="C29" s="45">
        <v>4000000</v>
      </c>
      <c r="D29" s="57"/>
      <c r="E29" s="57"/>
      <c r="F29" s="57"/>
      <c r="G29" s="57"/>
      <c r="H29" s="57"/>
      <c r="I29" s="57"/>
      <c r="L29" s="44" t="s">
        <v>1209</v>
      </c>
      <c r="M29" s="45">
        <v>6000000</v>
      </c>
    </row>
    <row r="30" spans="1:14">
      <c r="A30" s="44" t="s">
        <v>1209</v>
      </c>
      <c r="B30" s="215"/>
      <c r="C30" s="45">
        <v>6000000</v>
      </c>
      <c r="D30" s="57"/>
      <c r="E30" s="57"/>
      <c r="F30" s="57"/>
      <c r="G30" s="57"/>
      <c r="H30" s="57"/>
      <c r="I30" s="57"/>
      <c r="L30" s="44" t="s">
        <v>1210</v>
      </c>
      <c r="M30" s="45">
        <v>6000000</v>
      </c>
    </row>
    <row r="31" spans="1:14">
      <c r="A31" s="44" t="s">
        <v>1210</v>
      </c>
      <c r="B31" s="215"/>
      <c r="C31" s="45">
        <v>6000000</v>
      </c>
      <c r="D31" s="57"/>
      <c r="E31" s="57"/>
      <c r="F31" s="57"/>
      <c r="G31" s="57"/>
      <c r="H31" s="57"/>
      <c r="I31" s="57"/>
      <c r="L31" s="44" t="s">
        <v>1211</v>
      </c>
      <c r="M31" s="45">
        <v>6000000</v>
      </c>
    </row>
    <row r="32" spans="1:14">
      <c r="A32" s="44" t="s">
        <v>1211</v>
      </c>
      <c r="B32" s="215"/>
      <c r="C32" s="45">
        <v>6000000</v>
      </c>
      <c r="D32" s="57"/>
      <c r="E32" s="57"/>
      <c r="F32" s="57"/>
      <c r="G32" s="57"/>
      <c r="H32" s="57"/>
      <c r="I32" s="57"/>
      <c r="L32" s="44" t="s">
        <v>1212</v>
      </c>
      <c r="M32" s="45">
        <v>6000000</v>
      </c>
    </row>
    <row r="33" spans="1:13">
      <c r="A33" s="44" t="s">
        <v>1212</v>
      </c>
      <c r="B33" s="215"/>
      <c r="C33" s="45">
        <v>6000000</v>
      </c>
      <c r="D33" s="57"/>
      <c r="E33" s="57"/>
      <c r="F33" s="57"/>
      <c r="G33" s="57"/>
      <c r="H33" s="57"/>
      <c r="I33" s="57"/>
      <c r="L33" s="44" t="s">
        <v>1213</v>
      </c>
      <c r="M33" s="45">
        <v>6000000</v>
      </c>
    </row>
    <row r="34" spans="1:13">
      <c r="A34" s="44" t="s">
        <v>1213</v>
      </c>
      <c r="B34" s="215"/>
      <c r="C34" s="45">
        <v>6000000</v>
      </c>
      <c r="D34" s="57"/>
      <c r="E34" s="57"/>
      <c r="F34" s="57"/>
      <c r="G34" s="57"/>
      <c r="H34" s="57"/>
      <c r="I34" s="57"/>
      <c r="L34" s="44" t="s">
        <v>1214</v>
      </c>
      <c r="M34" s="45">
        <v>3500000</v>
      </c>
    </row>
    <row r="35" spans="1:13">
      <c r="A35" s="44" t="s">
        <v>1214</v>
      </c>
      <c r="B35" s="216"/>
      <c r="C35" s="45">
        <v>3500000</v>
      </c>
      <c r="D35" s="57"/>
      <c r="E35" s="57"/>
      <c r="F35" s="57"/>
      <c r="G35" s="57"/>
      <c r="H35" s="57"/>
      <c r="I35" s="57"/>
      <c r="L35" s="44" t="s">
        <v>1215</v>
      </c>
      <c r="M35" s="45">
        <v>1500000</v>
      </c>
    </row>
    <row r="36" spans="1:13">
      <c r="A36" s="44" t="s">
        <v>1215</v>
      </c>
      <c r="B36" s="217" t="s">
        <v>1318</v>
      </c>
      <c r="C36" s="45">
        <v>1500000</v>
      </c>
      <c r="D36" s="57"/>
      <c r="E36" s="57"/>
      <c r="F36" s="57"/>
      <c r="G36" s="57"/>
      <c r="H36" s="57"/>
      <c r="I36" s="57"/>
      <c r="L36" s="44" t="s">
        <v>1216</v>
      </c>
      <c r="M36" s="45">
        <v>1500000</v>
      </c>
    </row>
    <row r="37" spans="1:13">
      <c r="A37" s="44" t="s">
        <v>1216</v>
      </c>
      <c r="B37" s="218"/>
      <c r="C37" s="45">
        <v>1500000</v>
      </c>
      <c r="D37" s="57"/>
      <c r="E37" s="57"/>
      <c r="F37" s="57"/>
      <c r="G37" s="57"/>
      <c r="H37" s="57"/>
      <c r="I37" s="57"/>
      <c r="L37" s="44" t="s">
        <v>1217</v>
      </c>
      <c r="M37" s="45">
        <v>1500000</v>
      </c>
    </row>
    <row r="38" spans="1:13">
      <c r="A38" s="44" t="s">
        <v>1217</v>
      </c>
      <c r="B38" s="218"/>
      <c r="C38" s="45">
        <v>1500000</v>
      </c>
      <c r="D38" s="57"/>
      <c r="E38" s="57"/>
      <c r="F38" s="57"/>
      <c r="G38" s="57"/>
      <c r="H38" s="57"/>
      <c r="I38" s="57"/>
      <c r="L38" s="44" t="s">
        <v>1218</v>
      </c>
      <c r="M38" s="45">
        <v>4000000</v>
      </c>
    </row>
    <row r="39" spans="1:13">
      <c r="A39" s="84" t="s">
        <v>1218</v>
      </c>
      <c r="B39" s="219"/>
      <c r="C39" s="45">
        <v>4000000</v>
      </c>
      <c r="D39" s="57"/>
      <c r="E39" s="57"/>
      <c r="F39" s="57"/>
      <c r="G39" s="57"/>
      <c r="H39" s="57"/>
      <c r="I39" s="57"/>
      <c r="L39" s="44" t="s">
        <v>1219</v>
      </c>
      <c r="M39" s="45">
        <v>4000000</v>
      </c>
    </row>
    <row r="40" spans="1:13">
      <c r="A40" s="44" t="s">
        <v>1219</v>
      </c>
      <c r="B40" s="44"/>
      <c r="C40" s="45">
        <v>4000000</v>
      </c>
      <c r="D40" s="57"/>
      <c r="E40" s="57"/>
      <c r="F40" s="57"/>
      <c r="G40" s="57"/>
      <c r="H40" s="57"/>
      <c r="I40" s="57"/>
      <c r="L40" s="69" t="s">
        <v>1221</v>
      </c>
      <c r="M40" s="41">
        <f>SUM(M23:M39)</f>
        <v>76000000</v>
      </c>
    </row>
    <row r="41" spans="1:13">
      <c r="A41" s="173" t="s">
        <v>1221</v>
      </c>
      <c r="B41" s="173"/>
      <c r="C41" s="41">
        <f>SUM(C24:C40)</f>
        <v>76000000</v>
      </c>
      <c r="D41" s="57"/>
      <c r="E41" s="57"/>
      <c r="F41" s="57"/>
      <c r="G41" s="57"/>
      <c r="H41" s="57"/>
      <c r="I41" s="57"/>
      <c r="L41" s="69" t="s">
        <v>1222</v>
      </c>
      <c r="M41" s="40">
        <f>+M40*12</f>
        <v>912000000</v>
      </c>
    </row>
    <row r="42" spans="1:13">
      <c r="A42" s="173" t="s">
        <v>1222</v>
      </c>
      <c r="B42" s="173"/>
      <c r="C42" s="40">
        <f>+C41*12</f>
        <v>912000000</v>
      </c>
      <c r="D42" s="57"/>
      <c r="E42" s="57"/>
      <c r="F42" s="57"/>
      <c r="G42" s="57"/>
      <c r="H42" s="57"/>
      <c r="I42" s="57"/>
      <c r="L42" s="6" t="s">
        <v>1223</v>
      </c>
      <c r="M42" s="40">
        <f>+M41/4700</f>
        <v>194042.55319148937</v>
      </c>
    </row>
    <row r="43" spans="1:13" ht="19">
      <c r="A43" s="167" t="s">
        <v>1223</v>
      </c>
      <c r="B43" s="167"/>
      <c r="C43" s="101">
        <f>+C42/4700</f>
        <v>194042.55319148937</v>
      </c>
      <c r="D43" s="57"/>
      <c r="E43" s="57"/>
      <c r="F43" s="57"/>
      <c r="G43" s="57"/>
      <c r="H43" s="57"/>
      <c r="I43" s="57"/>
    </row>
    <row r="44" spans="1:13">
      <c r="E44" t="s">
        <v>1406</v>
      </c>
      <c r="F44" t="s">
        <v>1407</v>
      </c>
    </row>
    <row r="45" spans="1:13">
      <c r="D45" s="107" t="s">
        <v>1400</v>
      </c>
      <c r="E45" s="40">
        <v>194042.55319148937</v>
      </c>
      <c r="F45" s="40">
        <f>+E45/12</f>
        <v>16170.212765957447</v>
      </c>
    </row>
    <row r="46" spans="1:13">
      <c r="D46" s="107" t="s">
        <v>1401</v>
      </c>
      <c r="E46" s="40">
        <v>27028340.425531916</v>
      </c>
      <c r="F46" s="40">
        <f t="shared" ref="F46:F50" si="0">+E46/12</f>
        <v>2252361.7021276597</v>
      </c>
    </row>
    <row r="47" spans="1:13">
      <c r="A47" s="42" t="s">
        <v>1197</v>
      </c>
      <c r="B47" s="42" t="s">
        <v>1151</v>
      </c>
      <c r="D47" s="107" t="s">
        <v>1402</v>
      </c>
      <c r="E47" s="40">
        <v>56170.212765957447</v>
      </c>
      <c r="F47" s="40">
        <f t="shared" si="0"/>
        <v>4680.8510638297876</v>
      </c>
    </row>
    <row r="48" spans="1:13" ht="34">
      <c r="A48" s="44" t="s">
        <v>1198</v>
      </c>
      <c r="B48" s="86" t="s">
        <v>1199</v>
      </c>
      <c r="D48" s="106" t="s">
        <v>1403</v>
      </c>
      <c r="E48" s="103">
        <v>19149</v>
      </c>
      <c r="F48" s="40">
        <f t="shared" si="0"/>
        <v>1595.75</v>
      </c>
    </row>
    <row r="49" spans="1:6" ht="51">
      <c r="A49" s="44" t="s">
        <v>1200</v>
      </c>
      <c r="B49" s="86" t="s">
        <v>1201</v>
      </c>
      <c r="D49" s="105" t="s">
        <v>1404</v>
      </c>
      <c r="E49" s="40">
        <v>7000</v>
      </c>
      <c r="F49" s="40">
        <f t="shared" si="0"/>
        <v>583.33333333333337</v>
      </c>
    </row>
    <row r="50" spans="1:6" ht="34">
      <c r="A50" s="44" t="s">
        <v>1202</v>
      </c>
      <c r="B50" s="86" t="s">
        <v>1203</v>
      </c>
      <c r="D50" s="107" t="s">
        <v>1405</v>
      </c>
      <c r="E50" s="40">
        <v>5000</v>
      </c>
      <c r="F50" s="40">
        <f t="shared" si="0"/>
        <v>416.66666666666669</v>
      </c>
    </row>
    <row r="51" spans="1:6" ht="34">
      <c r="A51" s="44" t="s">
        <v>1204</v>
      </c>
      <c r="B51" s="86" t="s">
        <v>1205</v>
      </c>
    </row>
    <row r="52" spans="1:6">
      <c r="A52" s="44" t="s">
        <v>1206</v>
      </c>
      <c r="B52" s="220" t="s">
        <v>1207</v>
      </c>
    </row>
    <row r="53" spans="1:6">
      <c r="A53" s="44" t="s">
        <v>1208</v>
      </c>
      <c r="B53" s="221"/>
    </row>
    <row r="54" spans="1:6">
      <c r="A54" s="44" t="s">
        <v>1209</v>
      </c>
      <c r="B54" s="221"/>
    </row>
    <row r="55" spans="1:6">
      <c r="A55" s="44" t="s">
        <v>1210</v>
      </c>
      <c r="B55" s="221"/>
    </row>
    <row r="56" spans="1:6">
      <c r="A56" s="44" t="s">
        <v>1211</v>
      </c>
      <c r="B56" s="221"/>
    </row>
    <row r="57" spans="1:6">
      <c r="A57" s="44" t="s">
        <v>1212</v>
      </c>
      <c r="B57" s="221"/>
    </row>
    <row r="58" spans="1:6">
      <c r="A58" s="44" t="s">
        <v>1213</v>
      </c>
      <c r="B58" s="221"/>
    </row>
    <row r="59" spans="1:6">
      <c r="A59" s="44" t="s">
        <v>1214</v>
      </c>
      <c r="B59" s="222"/>
    </row>
    <row r="60" spans="1:6">
      <c r="A60" s="44" t="s">
        <v>1215</v>
      </c>
      <c r="B60" s="223" t="s">
        <v>1318</v>
      </c>
    </row>
    <row r="61" spans="1:6">
      <c r="A61" s="44" t="s">
        <v>1216</v>
      </c>
      <c r="B61" s="224"/>
    </row>
    <row r="62" spans="1:6">
      <c r="A62" s="44" t="s">
        <v>1217</v>
      </c>
      <c r="B62" s="224"/>
    </row>
    <row r="63" spans="1:6">
      <c r="A63" s="84" t="s">
        <v>1218</v>
      </c>
      <c r="B63" s="225"/>
    </row>
    <row r="64" spans="1:6">
      <c r="A64" s="85" t="s">
        <v>1319</v>
      </c>
      <c r="B64" s="226" t="s">
        <v>1334</v>
      </c>
    </row>
    <row r="65" spans="1:2">
      <c r="A65" s="85" t="s">
        <v>1320</v>
      </c>
      <c r="B65" s="180"/>
    </row>
    <row r="66" spans="1:2">
      <c r="A66" s="85" t="s">
        <v>1321</v>
      </c>
      <c r="B66" s="180"/>
    </row>
    <row r="67" spans="1:2">
      <c r="A67" s="85" t="s">
        <v>1322</v>
      </c>
      <c r="B67" s="180"/>
    </row>
    <row r="68" spans="1:2">
      <c r="A68" s="85" t="s">
        <v>1323</v>
      </c>
      <c r="B68" s="180"/>
    </row>
    <row r="69" spans="1:2">
      <c r="A69" s="85" t="s">
        <v>1324</v>
      </c>
      <c r="B69" s="180"/>
    </row>
    <row r="70" spans="1:2">
      <c r="A70" s="85" t="s">
        <v>1325</v>
      </c>
      <c r="B70" s="180"/>
    </row>
    <row r="71" spans="1:2">
      <c r="A71" s="85" t="s">
        <v>1326</v>
      </c>
      <c r="B71" s="180"/>
    </row>
    <row r="72" spans="1:2">
      <c r="A72" s="85" t="s">
        <v>1327</v>
      </c>
      <c r="B72" s="180"/>
    </row>
    <row r="73" spans="1:2">
      <c r="A73" s="85" t="s">
        <v>1328</v>
      </c>
      <c r="B73" s="180"/>
    </row>
    <row r="74" spans="1:2">
      <c r="A74" s="85" t="s">
        <v>1329</v>
      </c>
      <c r="B74" s="180"/>
    </row>
    <row r="75" spans="1:2">
      <c r="A75" s="85" t="s">
        <v>1330</v>
      </c>
      <c r="B75" s="180"/>
    </row>
    <row r="76" spans="1:2">
      <c r="A76" s="85" t="s">
        <v>1331</v>
      </c>
      <c r="B76" s="180"/>
    </row>
    <row r="77" spans="1:2">
      <c r="A77" s="85" t="s">
        <v>1332</v>
      </c>
      <c r="B77" s="180"/>
    </row>
    <row r="78" spans="1:2">
      <c r="A78" s="85" t="s">
        <v>1333</v>
      </c>
      <c r="B78" s="180"/>
    </row>
  </sheetData>
  <mergeCells count="32">
    <mergeCell ref="B52:B59"/>
    <mergeCell ref="B60:B63"/>
    <mergeCell ref="B64:B78"/>
    <mergeCell ref="A42:B42"/>
    <mergeCell ref="A43:B43"/>
    <mergeCell ref="A22:C22"/>
    <mergeCell ref="A21:C21"/>
    <mergeCell ref="D22:F22"/>
    <mergeCell ref="D21:F21"/>
    <mergeCell ref="A41:B41"/>
    <mergeCell ref="B28:B35"/>
    <mergeCell ref="B36:B39"/>
    <mergeCell ref="A1:D1"/>
    <mergeCell ref="E1:H1"/>
    <mergeCell ref="A15:B15"/>
    <mergeCell ref="A16:C16"/>
    <mergeCell ref="B20:C20"/>
    <mergeCell ref="A9:H10"/>
    <mergeCell ref="A13:H13"/>
    <mergeCell ref="G21:H21"/>
    <mergeCell ref="J8:M8"/>
    <mergeCell ref="A14:C14"/>
    <mergeCell ref="D14:F14"/>
    <mergeCell ref="E20:F20"/>
    <mergeCell ref="J14:M14"/>
    <mergeCell ref="L21:M21"/>
    <mergeCell ref="O3:R3"/>
    <mergeCell ref="O7:R7"/>
    <mergeCell ref="P10:Q10"/>
    <mergeCell ref="P11:Q11"/>
    <mergeCell ref="I1:I8"/>
    <mergeCell ref="J3:M3"/>
  </mergeCells>
  <phoneticPr fontId="21" type="noConversion"/>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7A4DF-83C0-EB4D-BD51-01C5890BB599}">
  <dimension ref="B4:I12"/>
  <sheetViews>
    <sheetView topLeftCell="C1" workbookViewId="0">
      <selection activeCell="F5" sqref="F5"/>
    </sheetView>
  </sheetViews>
  <sheetFormatPr baseColWidth="10" defaultRowHeight="16"/>
  <cols>
    <col min="8" max="8" width="13.5" customWidth="1"/>
  </cols>
  <sheetData>
    <row r="4" spans="2:9" ht="51">
      <c r="E4" s="25" t="s">
        <v>1337</v>
      </c>
      <c r="F4" s="25" t="s">
        <v>1335</v>
      </c>
      <c r="G4" s="25" t="s">
        <v>1336</v>
      </c>
      <c r="H4" s="25" t="s">
        <v>1338</v>
      </c>
      <c r="I4" s="25" t="s">
        <v>1339</v>
      </c>
    </row>
    <row r="5" spans="2:9">
      <c r="E5" s="23">
        <v>2024</v>
      </c>
      <c r="F5">
        <f>+B10+B11</f>
        <v>28501</v>
      </c>
      <c r="G5" s="22">
        <f>+F5*20/100+F5</f>
        <v>34201.199999999997</v>
      </c>
      <c r="H5" s="27">
        <v>56700</v>
      </c>
      <c r="I5" s="28"/>
    </row>
    <row r="6" spans="2:9">
      <c r="E6" s="23">
        <v>2025</v>
      </c>
      <c r="F6" s="22">
        <v>34201.199999999997</v>
      </c>
      <c r="G6" s="22">
        <f>+F6*20/100+F6</f>
        <v>41041.439999999995</v>
      </c>
      <c r="H6" s="26">
        <f>+H5*I6/100+H5</f>
        <v>57834</v>
      </c>
      <c r="I6" s="23">
        <v>2</v>
      </c>
    </row>
    <row r="7" spans="2:9">
      <c r="E7" s="23">
        <v>2026</v>
      </c>
      <c r="F7" s="22">
        <v>41041.439999999995</v>
      </c>
      <c r="G7" s="22">
        <f>+F7*20/100+F7</f>
        <v>49249.727999999996</v>
      </c>
      <c r="H7" s="26">
        <f>+H6*I7/100+H6</f>
        <v>58990.68</v>
      </c>
      <c r="I7" s="23">
        <v>2</v>
      </c>
    </row>
    <row r="8" spans="2:9">
      <c r="E8" s="23">
        <v>2027</v>
      </c>
      <c r="F8" s="22">
        <v>49249.727999999996</v>
      </c>
      <c r="G8" s="22">
        <f>+F8*20/100+F8</f>
        <v>59099.673599999995</v>
      </c>
      <c r="H8" s="26">
        <f>+H7*I8/100+H7</f>
        <v>60170.493600000002</v>
      </c>
      <c r="I8" s="23">
        <v>2</v>
      </c>
    </row>
    <row r="9" spans="2:9">
      <c r="E9" s="23">
        <v>2028</v>
      </c>
      <c r="F9" s="22">
        <v>59099.673599999995</v>
      </c>
      <c r="G9" s="22">
        <f>+F9*20/100+F9</f>
        <v>70919.608319999999</v>
      </c>
      <c r="H9" s="26">
        <f>+H8*I9/100+H8</f>
        <v>61373.903471999998</v>
      </c>
      <c r="I9" s="23">
        <v>2</v>
      </c>
    </row>
    <row r="10" spans="2:9">
      <c r="B10">
        <v>27144</v>
      </c>
    </row>
    <row r="11" spans="2:9">
      <c r="B11">
        <v>1357</v>
      </c>
    </row>
    <row r="12" spans="2:9">
      <c r="B12">
        <f>+B10+B11</f>
        <v>28501</v>
      </c>
    </row>
  </sheetData>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761E7-1DD5-2C4E-B713-EF8A696071FE}">
  <dimension ref="A1"/>
  <sheetViews>
    <sheetView workbookViewId="0">
      <selection activeCell="A6" sqref="A6"/>
    </sheetView>
  </sheetViews>
  <sheetFormatPr baseColWidth="10" defaultRowHeight="16"/>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81829-392F-B740-8B1E-2F715EE64ECB}">
  <dimension ref="E2:J11"/>
  <sheetViews>
    <sheetView topLeftCell="B5" zoomScale="125" workbookViewId="0">
      <selection activeCell="H4" sqref="H4"/>
    </sheetView>
  </sheetViews>
  <sheetFormatPr baseColWidth="10" defaultRowHeight="16"/>
  <cols>
    <col min="5" max="5" width="14.33203125" customWidth="1"/>
    <col min="6" max="6" width="23" customWidth="1"/>
    <col min="7" max="7" width="23.5" customWidth="1"/>
    <col min="8" max="8" width="27.83203125" customWidth="1"/>
    <col min="9" max="9" width="25.1640625" customWidth="1"/>
    <col min="10" max="10" width="24.83203125" customWidth="1"/>
  </cols>
  <sheetData>
    <row r="2" spans="5:10" ht="30" customHeight="1">
      <c r="E2" s="25" t="s">
        <v>35</v>
      </c>
      <c r="F2" s="25" t="s">
        <v>1151</v>
      </c>
      <c r="G2" s="25" t="s">
        <v>1152</v>
      </c>
      <c r="H2" s="25" t="s">
        <v>1153</v>
      </c>
      <c r="I2" s="25" t="s">
        <v>1154</v>
      </c>
      <c r="J2" s="25" t="s">
        <v>1161</v>
      </c>
    </row>
    <row r="3" spans="5:10">
      <c r="E3" s="179" t="s">
        <v>1147</v>
      </c>
      <c r="F3" s="179"/>
      <c r="G3" s="179"/>
      <c r="H3" s="179"/>
      <c r="I3" s="179"/>
      <c r="J3" s="179"/>
    </row>
    <row r="4" spans="5:10" ht="153">
      <c r="E4" s="31" t="s">
        <v>1148</v>
      </c>
      <c r="F4" s="162" t="s">
        <v>1166</v>
      </c>
      <c r="G4" s="88" t="s">
        <v>1155</v>
      </c>
      <c r="H4" s="88" t="s">
        <v>1156</v>
      </c>
      <c r="I4" s="88" t="s">
        <v>1157</v>
      </c>
      <c r="J4" s="88"/>
    </row>
    <row r="5" spans="5:10" ht="115" customHeight="1">
      <c r="E5" s="31" t="s">
        <v>1149</v>
      </c>
      <c r="F5" s="162"/>
      <c r="G5" s="88" t="s">
        <v>1158</v>
      </c>
      <c r="H5" s="88" t="s">
        <v>1159</v>
      </c>
      <c r="I5" s="88" t="s">
        <v>1160</v>
      </c>
      <c r="J5" s="88" t="s">
        <v>1162</v>
      </c>
    </row>
    <row r="6" spans="5:10" ht="136">
      <c r="E6" s="31" t="s">
        <v>1150</v>
      </c>
      <c r="F6" s="162"/>
      <c r="G6" s="88" t="s">
        <v>1163</v>
      </c>
      <c r="H6" s="88" t="s">
        <v>1164</v>
      </c>
      <c r="I6" s="88" t="s">
        <v>1165</v>
      </c>
      <c r="J6" s="88" t="s">
        <v>1162</v>
      </c>
    </row>
    <row r="7" spans="5:10">
      <c r="E7" s="179" t="s">
        <v>1167</v>
      </c>
      <c r="F7" s="179"/>
      <c r="G7" s="179"/>
      <c r="H7" s="179"/>
      <c r="I7" s="179"/>
      <c r="J7" s="179"/>
    </row>
    <row r="8" spans="5:10" ht="136">
      <c r="E8" s="72" t="s">
        <v>1168</v>
      </c>
      <c r="F8" s="73" t="s">
        <v>1172</v>
      </c>
      <c r="G8" s="73" t="s">
        <v>1169</v>
      </c>
      <c r="H8" s="73" t="s">
        <v>1170</v>
      </c>
      <c r="I8" s="73" t="s">
        <v>1171</v>
      </c>
      <c r="J8" s="73" t="s">
        <v>1162</v>
      </c>
    </row>
    <row r="9" spans="5:10">
      <c r="E9" s="179" t="s">
        <v>1173</v>
      </c>
      <c r="F9" s="179"/>
      <c r="G9" s="179"/>
      <c r="H9" s="179"/>
      <c r="I9" s="179"/>
      <c r="J9" s="179"/>
    </row>
    <row r="10" spans="5:10" ht="21" customHeight="1">
      <c r="E10" s="30" t="s">
        <v>1175</v>
      </c>
      <c r="F10" s="168" t="s">
        <v>1176</v>
      </c>
      <c r="G10" s="168" t="s">
        <v>1177</v>
      </c>
      <c r="H10" s="168" t="s">
        <v>1178</v>
      </c>
      <c r="I10" s="168" t="s">
        <v>1179</v>
      </c>
      <c r="J10" s="168" t="s">
        <v>1162</v>
      </c>
    </row>
    <row r="11" spans="5:10" ht="54" customHeight="1">
      <c r="E11" s="30" t="s">
        <v>1174</v>
      </c>
      <c r="F11" s="168"/>
      <c r="G11" s="168"/>
      <c r="H11" s="168"/>
      <c r="I11" s="168"/>
      <c r="J11" s="168"/>
    </row>
  </sheetData>
  <mergeCells count="9">
    <mergeCell ref="E3:J3"/>
    <mergeCell ref="F4:F6"/>
    <mergeCell ref="E7:J7"/>
    <mergeCell ref="E9:J9"/>
    <mergeCell ref="F10:F11"/>
    <mergeCell ref="G10:G11"/>
    <mergeCell ref="H10:H11"/>
    <mergeCell ref="I10:I11"/>
    <mergeCell ref="J10:J11"/>
  </mergeCells>
  <phoneticPr fontId="2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D5D9E-86DF-8141-AF0B-6B0A7A3D8B6E}">
  <dimension ref="I9:L17"/>
  <sheetViews>
    <sheetView topLeftCell="E7" workbookViewId="0">
      <selection activeCell="J10" sqref="J10:L15"/>
    </sheetView>
  </sheetViews>
  <sheetFormatPr baseColWidth="10" defaultRowHeight="16"/>
  <cols>
    <col min="9" max="9" width="13" customWidth="1"/>
    <col min="10" max="11" width="13.83203125" customWidth="1"/>
    <col min="12" max="12" width="13.33203125" customWidth="1"/>
  </cols>
  <sheetData>
    <row r="9" spans="9:12" ht="17">
      <c r="I9" s="100" t="s">
        <v>1386</v>
      </c>
      <c r="J9" s="205" t="s">
        <v>1151</v>
      </c>
      <c r="K9" s="205"/>
      <c r="L9" s="205"/>
    </row>
    <row r="10" spans="9:12" ht="34">
      <c r="I10" s="108" t="s">
        <v>1387</v>
      </c>
      <c r="J10" s="227" t="s">
        <v>1388</v>
      </c>
      <c r="K10" s="227"/>
      <c r="L10" s="227"/>
    </row>
    <row r="11" spans="9:12" ht="51">
      <c r="I11" s="108" t="s">
        <v>1389</v>
      </c>
      <c r="J11" s="227" t="s">
        <v>1390</v>
      </c>
      <c r="K11" s="227"/>
      <c r="L11" s="227"/>
    </row>
    <row r="12" spans="9:12" ht="34">
      <c r="I12" s="108" t="s">
        <v>1391</v>
      </c>
      <c r="J12" s="227" t="s">
        <v>1392</v>
      </c>
      <c r="K12" s="227"/>
      <c r="L12" s="227"/>
    </row>
    <row r="13" spans="9:12" ht="34">
      <c r="I13" s="108" t="s">
        <v>1393</v>
      </c>
      <c r="J13" s="227" t="s">
        <v>1394</v>
      </c>
      <c r="K13" s="227"/>
      <c r="L13" s="227"/>
    </row>
    <row r="14" spans="9:12" ht="85">
      <c r="I14" s="108" t="s">
        <v>1395</v>
      </c>
      <c r="J14" s="227" t="s">
        <v>1396</v>
      </c>
      <c r="K14" s="227"/>
      <c r="L14" s="227"/>
    </row>
    <row r="15" spans="9:12" ht="34">
      <c r="I15" s="108" t="s">
        <v>1397</v>
      </c>
      <c r="J15" s="227" t="s">
        <v>1398</v>
      </c>
      <c r="K15" s="227"/>
      <c r="L15" s="227"/>
    </row>
    <row r="16" spans="9:12">
      <c r="J16" s="163"/>
      <c r="K16" s="163"/>
      <c r="L16" s="163"/>
    </row>
    <row r="17" spans="10:12">
      <c r="J17" s="163"/>
      <c r="K17" s="163"/>
      <c r="L17" s="163"/>
    </row>
  </sheetData>
  <mergeCells count="9">
    <mergeCell ref="J17:L17"/>
    <mergeCell ref="J9:L9"/>
    <mergeCell ref="J10:L10"/>
    <mergeCell ref="J11:L11"/>
    <mergeCell ref="J12:L12"/>
    <mergeCell ref="J13:L13"/>
    <mergeCell ref="J14:L14"/>
    <mergeCell ref="J15:L15"/>
    <mergeCell ref="J16:L1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2BF91-FB2D-654E-937D-A378E8F72F36}">
  <dimension ref="F2:J11"/>
  <sheetViews>
    <sheetView workbookViewId="0">
      <selection activeCell="H4" sqref="H4:H6"/>
    </sheetView>
  </sheetViews>
  <sheetFormatPr baseColWidth="10" defaultRowHeight="16"/>
  <cols>
    <col min="6" max="6" width="22" customWidth="1"/>
    <col min="7" max="7" width="39.6640625" customWidth="1"/>
    <col min="8" max="8" width="31" customWidth="1"/>
    <col min="9" max="9" width="23.83203125" customWidth="1"/>
    <col min="10" max="10" width="21.5" customWidth="1"/>
  </cols>
  <sheetData>
    <row r="2" spans="6:10">
      <c r="F2" s="180" t="s">
        <v>1253</v>
      </c>
      <c r="G2" s="180"/>
      <c r="H2" s="180"/>
      <c r="I2" s="180"/>
      <c r="J2" s="180"/>
    </row>
    <row r="3" spans="6:10" ht="17">
      <c r="F3" s="25" t="s">
        <v>35</v>
      </c>
      <c r="G3" s="25" t="s">
        <v>1151</v>
      </c>
      <c r="H3" s="32" t="s">
        <v>1256</v>
      </c>
      <c r="I3" s="32" t="s">
        <v>1257</v>
      </c>
      <c r="J3" s="32" t="s">
        <v>1258</v>
      </c>
    </row>
    <row r="4" spans="6:10" ht="48" customHeight="1">
      <c r="F4" s="25" t="s">
        <v>1148</v>
      </c>
      <c r="G4" s="162" t="s">
        <v>1166</v>
      </c>
      <c r="H4" s="162" t="s">
        <v>1260</v>
      </c>
      <c r="I4" s="162" t="s">
        <v>1261</v>
      </c>
      <c r="J4" s="162" t="s">
        <v>1259</v>
      </c>
    </row>
    <row r="5" spans="6:10" ht="47" customHeight="1">
      <c r="F5" s="25" t="s">
        <v>1149</v>
      </c>
      <c r="G5" s="162"/>
      <c r="H5" s="162"/>
      <c r="I5" s="162"/>
      <c r="J5" s="162"/>
    </row>
    <row r="6" spans="6:10" ht="64" customHeight="1">
      <c r="F6" s="25" t="s">
        <v>1150</v>
      </c>
      <c r="G6" s="162"/>
      <c r="H6" s="162"/>
      <c r="I6" s="162"/>
      <c r="J6" s="162"/>
    </row>
    <row r="7" spans="6:10" ht="16" customHeight="1">
      <c r="F7" s="190" t="s">
        <v>1254</v>
      </c>
      <c r="G7" s="190"/>
      <c r="H7" s="190"/>
      <c r="I7" s="190"/>
      <c r="J7" s="190"/>
    </row>
    <row r="8" spans="6:10" ht="68">
      <c r="F8" s="25" t="s">
        <v>1168</v>
      </c>
      <c r="G8" s="24" t="s">
        <v>1172</v>
      </c>
      <c r="H8" s="24" t="s">
        <v>1262</v>
      </c>
      <c r="I8" s="24" t="s">
        <v>1263</v>
      </c>
      <c r="J8" s="24" t="s">
        <v>1264</v>
      </c>
    </row>
    <row r="9" spans="6:10">
      <c r="F9" s="190" t="s">
        <v>1255</v>
      </c>
      <c r="G9" s="190"/>
      <c r="H9" s="190"/>
      <c r="I9" s="190"/>
      <c r="J9" s="190"/>
    </row>
    <row r="10" spans="6:10" ht="66" customHeight="1">
      <c r="F10" s="25" t="s">
        <v>1175</v>
      </c>
      <c r="G10" s="162" t="s">
        <v>1176</v>
      </c>
      <c r="H10" s="162" t="s">
        <v>1260</v>
      </c>
      <c r="I10" s="162" t="s">
        <v>1261</v>
      </c>
      <c r="J10" s="162" t="s">
        <v>180</v>
      </c>
    </row>
    <row r="11" spans="6:10" ht="53" customHeight="1">
      <c r="F11" s="25" t="s">
        <v>1174</v>
      </c>
      <c r="G11" s="162"/>
      <c r="H11" s="162"/>
      <c r="I11" s="162"/>
      <c r="J11" s="162"/>
    </row>
  </sheetData>
  <mergeCells count="11">
    <mergeCell ref="F2:J2"/>
    <mergeCell ref="H4:H6"/>
    <mergeCell ref="I4:I6"/>
    <mergeCell ref="J4:J6"/>
    <mergeCell ref="H10:H11"/>
    <mergeCell ref="F7:J7"/>
    <mergeCell ref="I10:I11"/>
    <mergeCell ref="J10:J11"/>
    <mergeCell ref="F9:J9"/>
    <mergeCell ref="G4:G6"/>
    <mergeCell ref="G10:G11"/>
  </mergeCells>
  <phoneticPr fontId="2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441EA-4B72-DA48-ACB5-5A41E6C8E7C3}">
  <dimension ref="E4:F10"/>
  <sheetViews>
    <sheetView workbookViewId="0">
      <selection activeCell="M19" sqref="M19"/>
    </sheetView>
  </sheetViews>
  <sheetFormatPr baseColWidth="10" defaultRowHeight="16"/>
  <cols>
    <col min="5" max="5" width="18" customWidth="1"/>
    <col min="6" max="6" width="47.33203125" customWidth="1"/>
  </cols>
  <sheetData>
    <row r="4" spans="5:6" ht="17" thickBot="1"/>
    <row r="5" spans="5:6" ht="31" thickBot="1">
      <c r="E5" s="77" t="s">
        <v>1266</v>
      </c>
      <c r="F5" s="74" t="s">
        <v>1270</v>
      </c>
    </row>
    <row r="6" spans="5:6" ht="31" thickBot="1">
      <c r="E6" s="78" t="s">
        <v>1267</v>
      </c>
      <c r="F6" s="75" t="s">
        <v>1273</v>
      </c>
    </row>
    <row r="7" spans="5:6" ht="31" thickBot="1">
      <c r="E7" s="78" t="s">
        <v>1268</v>
      </c>
      <c r="F7" s="75" t="s">
        <v>1271</v>
      </c>
    </row>
    <row r="8" spans="5:6" ht="85" customHeight="1" thickBot="1">
      <c r="E8" s="78" t="s">
        <v>1269</v>
      </c>
      <c r="F8" s="76"/>
    </row>
    <row r="9" spans="5:6">
      <c r="E9" s="79" t="s">
        <v>1274</v>
      </c>
      <c r="F9" s="80" t="s">
        <v>1275</v>
      </c>
    </row>
    <row r="10" spans="5:6" ht="60">
      <c r="E10" s="79" t="s">
        <v>1272</v>
      </c>
      <c r="F10" s="81" t="s">
        <v>1276</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C519C-2C28-904E-B75A-46B0CE7B325B}">
  <dimension ref="C4:K32"/>
  <sheetViews>
    <sheetView workbookViewId="0">
      <selection activeCell="N21" sqref="N21"/>
    </sheetView>
  </sheetViews>
  <sheetFormatPr baseColWidth="10" defaultRowHeight="16"/>
  <cols>
    <col min="3" max="4" width="13.6640625" customWidth="1"/>
    <col min="5" max="5" width="36.1640625" customWidth="1"/>
  </cols>
  <sheetData>
    <row r="4" spans="3:11">
      <c r="C4" s="1" t="s">
        <v>1284</v>
      </c>
      <c r="D4" s="1" t="s">
        <v>1296</v>
      </c>
      <c r="E4" s="167" t="s">
        <v>1285</v>
      </c>
      <c r="F4" s="167"/>
    </row>
    <row r="5" spans="3:11" ht="51" customHeight="1">
      <c r="C5" s="228" t="s">
        <v>1191</v>
      </c>
      <c r="D5" s="162" t="s">
        <v>1287</v>
      </c>
      <c r="E5" s="4" t="s">
        <v>1286</v>
      </c>
      <c r="F5">
        <v>22</v>
      </c>
    </row>
    <row r="6" spans="3:11" ht="20">
      <c r="C6" s="162"/>
      <c r="D6" s="162"/>
      <c r="E6" t="s">
        <v>1288</v>
      </c>
      <c r="F6">
        <v>35</v>
      </c>
      <c r="J6" s="83"/>
      <c r="K6" s="83"/>
    </row>
    <row r="7" spans="3:11" ht="20">
      <c r="C7" s="162"/>
      <c r="D7" s="162"/>
      <c r="E7" t="s">
        <v>1289</v>
      </c>
      <c r="F7">
        <v>41</v>
      </c>
      <c r="J7" s="83"/>
      <c r="K7" s="83"/>
    </row>
    <row r="8" spans="3:11" ht="20">
      <c r="C8" s="162"/>
      <c r="D8" s="162"/>
      <c r="E8" t="s">
        <v>1290</v>
      </c>
      <c r="F8">
        <v>18</v>
      </c>
      <c r="J8" s="83"/>
      <c r="K8" s="83"/>
    </row>
    <row r="9" spans="3:11" ht="34" customHeight="1">
      <c r="C9" s="162" t="s">
        <v>1295</v>
      </c>
      <c r="D9" s="181" t="s">
        <v>1317</v>
      </c>
      <c r="E9" s="83" t="s">
        <v>1297</v>
      </c>
      <c r="F9">
        <v>15</v>
      </c>
      <c r="J9" s="83"/>
      <c r="K9" s="83"/>
    </row>
    <row r="10" spans="3:11" ht="20">
      <c r="C10" s="162"/>
      <c r="D10" s="181"/>
      <c r="E10" s="83" t="s">
        <v>1298</v>
      </c>
      <c r="F10">
        <v>16</v>
      </c>
      <c r="J10" s="83"/>
      <c r="K10" s="83"/>
    </row>
    <row r="11" spans="3:11" ht="20">
      <c r="C11" s="162"/>
      <c r="D11" s="181"/>
      <c r="E11" s="83" t="s">
        <v>1299</v>
      </c>
      <c r="F11">
        <v>4</v>
      </c>
      <c r="J11" s="83"/>
      <c r="K11" s="83"/>
    </row>
    <row r="12" spans="3:11" ht="20">
      <c r="C12" s="162"/>
      <c r="D12" s="181"/>
      <c r="E12" s="83" t="s">
        <v>1300</v>
      </c>
      <c r="F12">
        <v>14</v>
      </c>
      <c r="J12" s="83"/>
      <c r="K12" s="83"/>
    </row>
    <row r="13" spans="3:11" ht="20">
      <c r="C13" s="162"/>
      <c r="D13" s="181"/>
      <c r="E13" s="83" t="s">
        <v>1301</v>
      </c>
      <c r="F13">
        <v>14</v>
      </c>
      <c r="J13" s="83"/>
      <c r="K13" s="83"/>
    </row>
    <row r="14" spans="3:11" ht="20">
      <c r="C14" s="162"/>
      <c r="D14" s="181"/>
      <c r="E14" s="83" t="s">
        <v>1302</v>
      </c>
      <c r="F14">
        <v>14</v>
      </c>
      <c r="J14" s="83"/>
      <c r="K14" s="83"/>
    </row>
    <row r="15" spans="3:11" ht="20">
      <c r="C15" s="162"/>
      <c r="D15" s="181"/>
      <c r="E15" s="83" t="s">
        <v>1303</v>
      </c>
      <c r="F15">
        <v>15</v>
      </c>
      <c r="J15" s="83"/>
      <c r="K15" s="83"/>
    </row>
    <row r="16" spans="3:11" ht="20">
      <c r="C16" s="162"/>
      <c r="D16" s="181"/>
      <c r="E16" s="83" t="s">
        <v>1304</v>
      </c>
      <c r="F16">
        <v>14</v>
      </c>
      <c r="J16" s="83"/>
      <c r="K16" s="83"/>
    </row>
    <row r="17" spans="3:11" ht="20">
      <c r="C17" s="162"/>
      <c r="D17" s="181"/>
      <c r="E17" s="83" t="s">
        <v>1305</v>
      </c>
      <c r="F17">
        <v>10</v>
      </c>
      <c r="J17" s="83"/>
      <c r="K17" s="83"/>
    </row>
    <row r="18" spans="3:11" ht="20">
      <c r="C18" s="162"/>
      <c r="D18" s="181"/>
      <c r="E18" s="83" t="s">
        <v>1306</v>
      </c>
      <c r="F18">
        <v>9</v>
      </c>
      <c r="J18" s="83"/>
      <c r="K18" s="83"/>
    </row>
    <row r="19" spans="3:11" ht="20">
      <c r="C19" s="162"/>
      <c r="D19" s="181"/>
      <c r="E19" s="83" t="s">
        <v>1307</v>
      </c>
      <c r="F19">
        <v>17</v>
      </c>
      <c r="J19" s="83"/>
      <c r="K19" s="83"/>
    </row>
    <row r="20" spans="3:11" ht="20">
      <c r="C20" s="162"/>
      <c r="D20" s="181"/>
      <c r="E20" s="83" t="s">
        <v>1308</v>
      </c>
      <c r="F20">
        <v>17</v>
      </c>
    </row>
    <row r="21" spans="3:11" ht="20">
      <c r="C21" s="162"/>
      <c r="D21" s="181"/>
      <c r="E21" s="83" t="s">
        <v>1309</v>
      </c>
      <c r="F21">
        <v>17</v>
      </c>
    </row>
    <row r="22" spans="3:11" ht="20">
      <c r="C22" s="162"/>
      <c r="D22" s="181"/>
      <c r="E22" s="83" t="s">
        <v>1310</v>
      </c>
      <c r="F22">
        <v>17</v>
      </c>
    </row>
    <row r="23" spans="3:11" ht="20">
      <c r="C23" s="162"/>
      <c r="D23" s="181"/>
      <c r="E23" s="83" t="s">
        <v>1311</v>
      </c>
      <c r="F23">
        <v>16</v>
      </c>
    </row>
    <row r="24" spans="3:11" ht="20">
      <c r="C24" s="162"/>
      <c r="D24" s="181"/>
      <c r="E24" s="83" t="s">
        <v>1316</v>
      </c>
      <c r="F24">
        <v>14</v>
      </c>
    </row>
    <row r="25" spans="3:11" ht="20">
      <c r="C25" s="162"/>
      <c r="D25" s="181"/>
      <c r="E25" s="83" t="s">
        <v>1312</v>
      </c>
      <c r="F25">
        <v>14</v>
      </c>
    </row>
    <row r="26" spans="3:11" ht="20">
      <c r="C26" s="162"/>
      <c r="D26" s="181"/>
      <c r="E26" s="83" t="s">
        <v>1313</v>
      </c>
      <c r="F26">
        <v>15</v>
      </c>
    </row>
    <row r="27" spans="3:11" ht="20">
      <c r="C27" s="162"/>
      <c r="D27" s="181"/>
      <c r="E27" s="83" t="s">
        <v>1314</v>
      </c>
      <c r="F27">
        <v>14</v>
      </c>
    </row>
    <row r="28" spans="3:11" ht="20">
      <c r="C28" s="162"/>
      <c r="D28" s="181"/>
      <c r="E28" s="83" t="s">
        <v>1315</v>
      </c>
      <c r="F28">
        <v>12</v>
      </c>
    </row>
    <row r="29" spans="3:11" ht="20">
      <c r="C29" s="162"/>
      <c r="D29" s="181"/>
      <c r="E29" s="83" t="s">
        <v>1291</v>
      </c>
      <c r="F29">
        <v>14</v>
      </c>
    </row>
    <row r="30" spans="3:11" ht="20">
      <c r="C30" s="162"/>
      <c r="D30" s="181"/>
      <c r="E30" s="83" t="s">
        <v>1292</v>
      </c>
      <c r="F30">
        <v>14</v>
      </c>
    </row>
    <row r="31" spans="3:11" ht="20">
      <c r="C31" s="162"/>
      <c r="D31" s="181"/>
      <c r="E31" s="83" t="s">
        <v>1293</v>
      </c>
      <c r="F31">
        <v>13</v>
      </c>
    </row>
    <row r="32" spans="3:11" ht="20">
      <c r="C32" s="162"/>
      <c r="D32" s="181"/>
      <c r="E32" s="83" t="s">
        <v>1294</v>
      </c>
      <c r="F32">
        <v>15</v>
      </c>
    </row>
  </sheetData>
  <mergeCells count="5">
    <mergeCell ref="E4:F4"/>
    <mergeCell ref="C5:C8"/>
    <mergeCell ref="D5:D8"/>
    <mergeCell ref="D9:D32"/>
    <mergeCell ref="C9:C3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D52F7-1E20-6845-8E6E-B2C8E90A4755}">
  <dimension ref="G2:I7"/>
  <sheetViews>
    <sheetView workbookViewId="0">
      <selection activeCell="G2" sqref="G2:I7"/>
    </sheetView>
  </sheetViews>
  <sheetFormatPr baseColWidth="10" defaultRowHeight="16"/>
  <cols>
    <col min="7" max="7" width="17.83203125" customWidth="1"/>
    <col min="9" max="9" width="16.5" customWidth="1"/>
  </cols>
  <sheetData>
    <row r="2" spans="7:9" ht="34">
      <c r="G2" s="25" t="s">
        <v>1340</v>
      </c>
      <c r="H2" s="25" t="s">
        <v>1345</v>
      </c>
      <c r="I2" s="25" t="s">
        <v>1346</v>
      </c>
    </row>
    <row r="3" spans="7:9" ht="119">
      <c r="G3" s="162" t="s">
        <v>1341</v>
      </c>
      <c r="H3" s="32" t="s">
        <v>1348</v>
      </c>
      <c r="I3" s="25" t="s">
        <v>1349</v>
      </c>
    </row>
    <row r="4" spans="7:9" ht="51" customHeight="1">
      <c r="G4" s="162"/>
      <c r="H4" t="s">
        <v>1347</v>
      </c>
      <c r="I4" t="s">
        <v>1353</v>
      </c>
    </row>
    <row r="5" spans="7:9" ht="34">
      <c r="G5" s="24" t="s">
        <v>1342</v>
      </c>
      <c r="H5" t="s">
        <v>1350</v>
      </c>
      <c r="I5" t="s">
        <v>1354</v>
      </c>
    </row>
    <row r="6" spans="7:9" ht="51">
      <c r="G6" s="24" t="s">
        <v>1343</v>
      </c>
      <c r="H6" t="s">
        <v>1351</v>
      </c>
      <c r="I6" t="s">
        <v>1355</v>
      </c>
    </row>
    <row r="7" spans="7:9" ht="17">
      <c r="G7" s="24" t="s">
        <v>1344</v>
      </c>
      <c r="H7" t="s">
        <v>1352</v>
      </c>
      <c r="I7" t="s">
        <v>1356</v>
      </c>
    </row>
  </sheetData>
  <mergeCells count="1">
    <mergeCell ref="G3:G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EBB4C-EFC0-E246-9C2F-BC5354D8B144}">
  <dimension ref="A1"/>
  <sheetViews>
    <sheetView workbookViewId="0"/>
  </sheetViews>
  <sheetFormatPr baseColWidth="10" defaultRowHeight="16"/>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E838D-12DD-5C47-AB52-6764F629F6F1}">
  <dimension ref="A1:P51"/>
  <sheetViews>
    <sheetView workbookViewId="0">
      <selection activeCell="J34" sqref="J34:L34"/>
    </sheetView>
  </sheetViews>
  <sheetFormatPr baseColWidth="10" defaultRowHeight="16"/>
  <cols>
    <col min="2" max="2" width="14.83203125" customWidth="1"/>
    <col min="3" max="3" width="22.5" customWidth="1"/>
    <col min="4" max="4" width="19" customWidth="1"/>
    <col min="5" max="5" width="15.5" customWidth="1"/>
    <col min="6" max="6" width="19.83203125" customWidth="1"/>
    <col min="7" max="7" width="19.5" customWidth="1"/>
    <col min="8" max="8" width="16.5" customWidth="1"/>
    <col min="9" max="10" width="17.1640625" customWidth="1"/>
    <col min="11" max="11" width="21.33203125" customWidth="1"/>
    <col min="12" max="12" width="16.33203125" customWidth="1"/>
    <col min="13" max="13" width="19.6640625" customWidth="1"/>
    <col min="14" max="14" width="14" customWidth="1"/>
    <col min="15" max="15" width="13.33203125" customWidth="1"/>
  </cols>
  <sheetData>
    <row r="1" spans="1:15" ht="24">
      <c r="A1" s="235" t="s">
        <v>1411</v>
      </c>
      <c r="B1" s="235"/>
      <c r="C1" s="235"/>
      <c r="D1" s="193"/>
      <c r="E1" s="120"/>
      <c r="F1" s="189" t="s">
        <v>1412</v>
      </c>
      <c r="G1" s="189"/>
      <c r="H1" s="189"/>
      <c r="I1" s="189"/>
      <c r="J1" s="189"/>
      <c r="K1" s="189"/>
      <c r="L1" s="119"/>
    </row>
    <row r="2" spans="1:15">
      <c r="A2" s="98" t="s">
        <v>1193</v>
      </c>
      <c r="B2" s="98" t="s">
        <v>1406</v>
      </c>
      <c r="C2" s="98" t="s">
        <v>1407</v>
      </c>
      <c r="D2" s="193"/>
      <c r="E2" s="121"/>
      <c r="F2" s="231" t="s">
        <v>1413</v>
      </c>
      <c r="G2" s="231"/>
      <c r="H2" s="231"/>
      <c r="I2" s="231"/>
      <c r="J2" s="231"/>
      <c r="K2" s="231"/>
    </row>
    <row r="3" spans="1:15" ht="22">
      <c r="A3" s="236" t="s">
        <v>1408</v>
      </c>
      <c r="B3" s="236"/>
      <c r="C3" s="236"/>
      <c r="D3" s="193"/>
      <c r="E3" s="122"/>
      <c r="F3" s="117" t="s">
        <v>1193</v>
      </c>
      <c r="G3" s="110">
        <v>2024</v>
      </c>
      <c r="H3" s="110">
        <v>2025</v>
      </c>
      <c r="I3" s="110">
        <v>2026</v>
      </c>
      <c r="J3" s="110">
        <v>2027</v>
      </c>
      <c r="K3" s="110">
        <v>2028</v>
      </c>
    </row>
    <row r="4" spans="1:15" ht="17">
      <c r="A4" s="107" t="s">
        <v>1400</v>
      </c>
      <c r="B4" s="40">
        <v>194042.55319148937</v>
      </c>
      <c r="C4" s="40">
        <f>+B4/12</f>
        <v>16170.212765957447</v>
      </c>
      <c r="D4" s="193"/>
      <c r="E4" s="122"/>
      <c r="F4" s="115" t="s">
        <v>1414</v>
      </c>
      <c r="G4" s="111">
        <v>33753350</v>
      </c>
      <c r="H4" s="111">
        <v>39857643.347499989</v>
      </c>
      <c r="I4" s="111">
        <v>47065898.146895364</v>
      </c>
      <c r="J4" s="111">
        <v>53118572.648586102</v>
      </c>
      <c r="K4" s="111">
        <v>59949621.091194279</v>
      </c>
    </row>
    <row r="5" spans="1:15" ht="17">
      <c r="A5" s="107" t="s">
        <v>1401</v>
      </c>
      <c r="B5" s="40">
        <v>27028340.425531916</v>
      </c>
      <c r="C5" s="40">
        <f t="shared" ref="C5:C11" si="0">+B5/12</f>
        <v>2252361.7021276597</v>
      </c>
      <c r="D5" s="193"/>
      <c r="E5" s="122"/>
      <c r="F5" s="115" t="s">
        <v>1415</v>
      </c>
      <c r="G5" s="111">
        <v>27554147</v>
      </c>
      <c r="H5" s="111">
        <v>30233787.79575</v>
      </c>
      <c r="I5" s="111">
        <v>35385625.236145802</v>
      </c>
      <c r="J5" s="111">
        <v>41415335.776385047</v>
      </c>
      <c r="K5" s="111">
        <v>48472508.992681049</v>
      </c>
    </row>
    <row r="6" spans="1:15" ht="17" thickBot="1">
      <c r="A6" s="236" t="s">
        <v>1403</v>
      </c>
      <c r="B6" s="236"/>
      <c r="C6" s="236"/>
      <c r="D6" s="193"/>
      <c r="E6" s="122"/>
      <c r="F6" s="116" t="s">
        <v>1416</v>
      </c>
      <c r="G6" s="113">
        <v>6199203</v>
      </c>
      <c r="H6" s="113">
        <v>9623855.5517499894</v>
      </c>
      <c r="I6" s="113">
        <v>11680272.910749562</v>
      </c>
      <c r="J6" s="113">
        <v>11703236.872201055</v>
      </c>
      <c r="K6" s="113">
        <v>11477112.098513231</v>
      </c>
    </row>
    <row r="7" spans="1:15" ht="35" thickTop="1">
      <c r="A7" s="107" t="s">
        <v>1402</v>
      </c>
      <c r="B7" s="40">
        <v>56170.212765957447</v>
      </c>
      <c r="C7" s="40">
        <f t="shared" si="0"/>
        <v>4680.8510638297876</v>
      </c>
      <c r="D7" s="193"/>
      <c r="E7" s="122"/>
      <c r="F7" s="115" t="s">
        <v>1417</v>
      </c>
      <c r="G7" s="111">
        <v>194043</v>
      </c>
      <c r="H7" s="111">
        <v>219268.58999999997</v>
      </c>
      <c r="I7" s="111">
        <v>247773.50669999994</v>
      </c>
      <c r="J7" s="111">
        <v>267595.38723599998</v>
      </c>
      <c r="K7" s="111">
        <v>289003.01821488002</v>
      </c>
    </row>
    <row r="8" spans="1:15" ht="34">
      <c r="A8" s="106" t="s">
        <v>1403</v>
      </c>
      <c r="B8" s="103">
        <v>19149</v>
      </c>
      <c r="C8" s="40">
        <f t="shared" si="0"/>
        <v>1595.75</v>
      </c>
      <c r="D8" s="193"/>
      <c r="E8" s="122"/>
      <c r="F8" s="115" t="s">
        <v>1418</v>
      </c>
      <c r="G8" s="111">
        <v>61170</v>
      </c>
      <c r="H8" s="111">
        <v>69122.099999999991</v>
      </c>
      <c r="I8" s="111">
        <v>78107.972999999984</v>
      </c>
      <c r="J8" s="111">
        <v>84356.610839999994</v>
      </c>
      <c r="K8" s="111">
        <v>91105.139707199996</v>
      </c>
    </row>
    <row r="9" spans="1:15" ht="17">
      <c r="A9" s="237" t="s">
        <v>1410</v>
      </c>
      <c r="B9" s="237"/>
      <c r="C9" s="237"/>
      <c r="D9" s="193"/>
      <c r="E9" s="122"/>
      <c r="F9" s="115" t="s">
        <v>1419</v>
      </c>
      <c r="G9" s="111">
        <v>7000</v>
      </c>
      <c r="H9" s="111">
        <v>7000</v>
      </c>
      <c r="I9" s="111">
        <v>7000</v>
      </c>
      <c r="J9" s="111">
        <v>7000</v>
      </c>
      <c r="K9" s="111">
        <v>7000</v>
      </c>
    </row>
    <row r="10" spans="1:15" ht="51">
      <c r="A10" s="105" t="s">
        <v>1409</v>
      </c>
      <c r="B10" s="40">
        <v>7000</v>
      </c>
      <c r="C10" s="40">
        <f t="shared" si="0"/>
        <v>583.33333333333337</v>
      </c>
      <c r="D10" s="193"/>
      <c r="E10" s="122"/>
      <c r="F10" s="115" t="s">
        <v>1420</v>
      </c>
      <c r="G10" s="111">
        <v>5405668</v>
      </c>
      <c r="H10" s="111">
        <v>5405668</v>
      </c>
      <c r="I10" s="111">
        <v>5405668</v>
      </c>
      <c r="J10" s="111">
        <v>5405668</v>
      </c>
      <c r="K10" s="111">
        <v>5405668</v>
      </c>
    </row>
    <row r="11" spans="1:15" ht="17" thickBot="1">
      <c r="A11" s="107" t="s">
        <v>1405</v>
      </c>
      <c r="B11" s="40">
        <v>5000</v>
      </c>
      <c r="C11" s="40">
        <f t="shared" si="0"/>
        <v>416.66666666666669</v>
      </c>
      <c r="D11" s="193"/>
      <c r="E11" s="122"/>
      <c r="F11" s="116" t="s">
        <v>1421</v>
      </c>
      <c r="G11" s="114">
        <v>531322</v>
      </c>
      <c r="H11" s="114">
        <v>3922796.8617499899</v>
      </c>
      <c r="I11" s="114">
        <v>5941723.431049563</v>
      </c>
      <c r="J11" s="114">
        <v>5938616.874125056</v>
      </c>
      <c r="K11" s="114">
        <v>5684335.9405911509</v>
      </c>
    </row>
    <row r="12" spans="1:15" ht="17" thickTop="1">
      <c r="A12" s="97" t="s">
        <v>1365</v>
      </c>
      <c r="B12" s="41">
        <f>+B4+B5+B7+B8+B10+B11</f>
        <v>27309702.191489365</v>
      </c>
      <c r="C12" s="41">
        <f>+C4+C5+C7+C8+C10+C11</f>
        <v>2275808.5159574468</v>
      </c>
      <c r="D12" s="193"/>
      <c r="E12" s="57"/>
      <c r="F12" s="57"/>
      <c r="G12" s="63"/>
      <c r="H12" s="63"/>
      <c r="I12" s="63"/>
      <c r="J12" s="57"/>
      <c r="K12" s="57"/>
      <c r="L12" s="57"/>
      <c r="M12" s="57"/>
      <c r="N12" s="57"/>
      <c r="O12" s="57"/>
    </row>
    <row r="13" spans="1:15" s="97" customFormat="1">
      <c r="A13" s="193"/>
      <c r="B13" s="193"/>
      <c r="C13" s="193"/>
      <c r="D13" s="193"/>
      <c r="E13" s="193"/>
      <c r="F13" s="193"/>
      <c r="G13" s="193"/>
      <c r="H13" s="193"/>
      <c r="I13" s="193"/>
      <c r="J13" s="193"/>
      <c r="K13" s="193"/>
      <c r="L13" s="57"/>
      <c r="M13" s="57"/>
      <c r="N13" s="57"/>
      <c r="O13" s="57"/>
    </row>
    <row r="14" spans="1:15" ht="21">
      <c r="A14" s="234"/>
      <c r="B14" s="238" t="s">
        <v>1422</v>
      </c>
      <c r="C14" s="238"/>
      <c r="D14" s="238"/>
      <c r="E14" s="238"/>
      <c r="F14" s="238"/>
      <c r="G14" s="238"/>
      <c r="H14" s="128"/>
      <c r="I14" s="128" t="s">
        <v>77</v>
      </c>
      <c r="J14" s="57"/>
      <c r="K14" s="57"/>
      <c r="L14" s="57"/>
      <c r="M14" s="57"/>
      <c r="N14" s="57"/>
      <c r="O14" s="57"/>
    </row>
    <row r="15" spans="1:15">
      <c r="A15" s="234"/>
      <c r="B15" s="231" t="s">
        <v>1413</v>
      </c>
      <c r="C15" s="231"/>
      <c r="D15" s="231"/>
      <c r="E15" s="231"/>
      <c r="F15" s="231"/>
      <c r="G15" s="231"/>
      <c r="H15" s="128"/>
      <c r="I15" s="231" t="s">
        <v>1445</v>
      </c>
      <c r="J15" s="231"/>
      <c r="K15" s="231"/>
      <c r="L15" s="231"/>
      <c r="M15" s="231"/>
      <c r="N15" s="231"/>
      <c r="O15" s="231"/>
    </row>
    <row r="16" spans="1:15" s="97" customFormat="1" ht="22">
      <c r="A16" s="234"/>
      <c r="B16" s="127" t="s">
        <v>1193</v>
      </c>
      <c r="C16" s="110">
        <v>2023</v>
      </c>
      <c r="D16" s="110">
        <v>2024</v>
      </c>
      <c r="E16" s="110">
        <v>2025</v>
      </c>
      <c r="F16" s="110">
        <v>2026</v>
      </c>
      <c r="G16" s="110">
        <v>2027</v>
      </c>
      <c r="H16" s="129"/>
      <c r="I16" s="232" t="s">
        <v>1446</v>
      </c>
      <c r="J16" s="232"/>
      <c r="K16" s="232"/>
      <c r="L16" s="232"/>
      <c r="M16" s="232"/>
      <c r="N16" s="232"/>
      <c r="O16" s="232"/>
    </row>
    <row r="17" spans="1:16" ht="22">
      <c r="A17" s="234"/>
      <c r="B17" s="126" t="s">
        <v>1414</v>
      </c>
      <c r="C17" s="111">
        <v>33753350</v>
      </c>
      <c r="D17" s="111">
        <v>39857643.347499989</v>
      </c>
      <c r="E17" s="111">
        <v>47065898.146895364</v>
      </c>
      <c r="F17" s="111">
        <v>53118572.648586102</v>
      </c>
      <c r="G17" s="111">
        <v>59949621.091194279</v>
      </c>
      <c r="H17" s="128"/>
      <c r="I17" s="138"/>
      <c r="J17" s="133" t="s">
        <v>1428</v>
      </c>
      <c r="K17" s="110">
        <v>2023</v>
      </c>
      <c r="L17" s="110">
        <v>2024</v>
      </c>
      <c r="M17" s="110">
        <v>2025</v>
      </c>
      <c r="N17" s="110">
        <v>2026</v>
      </c>
      <c r="O17" s="110">
        <v>2027</v>
      </c>
    </row>
    <row r="18" spans="1:16">
      <c r="A18" s="234"/>
      <c r="B18" s="126" t="s">
        <v>1415</v>
      </c>
      <c r="C18" s="111">
        <v>27554147</v>
      </c>
      <c r="D18" s="111">
        <v>30233787.79575</v>
      </c>
      <c r="E18" s="111">
        <v>35385625.236145802</v>
      </c>
      <c r="F18" s="111">
        <v>41415335.776385047</v>
      </c>
      <c r="G18" s="111">
        <v>48472508.992681049</v>
      </c>
      <c r="H18" s="130"/>
      <c r="I18" s="139" t="s">
        <v>1447</v>
      </c>
      <c r="J18" s="140">
        <v>2318030</v>
      </c>
      <c r="K18" s="140">
        <v>-1749011.2859395556</v>
      </c>
      <c r="L18" s="140">
        <v>4353755.0898708776</v>
      </c>
      <c r="M18" s="140">
        <v>8275660.2274490297</v>
      </c>
      <c r="N18" s="140">
        <v>9124725.4092866741</v>
      </c>
      <c r="O18" s="140">
        <v>8356567.3361435598</v>
      </c>
    </row>
    <row r="19" spans="1:16" s="97" customFormat="1" ht="17" thickBot="1">
      <c r="A19" s="234"/>
      <c r="B19" s="112" t="s">
        <v>1416</v>
      </c>
      <c r="C19" s="113">
        <v>6199203</v>
      </c>
      <c r="D19" s="113">
        <v>9623855.5517499894</v>
      </c>
      <c r="E19" s="113">
        <v>11680272.910749562</v>
      </c>
      <c r="F19" s="113">
        <v>11703236.872201055</v>
      </c>
      <c r="G19" s="113">
        <v>11477112.098513231</v>
      </c>
      <c r="H19" s="131"/>
      <c r="I19" s="139" t="s">
        <v>1448</v>
      </c>
      <c r="J19" s="141">
        <v>0</v>
      </c>
      <c r="K19" s="141">
        <v>0</v>
      </c>
      <c r="L19" s="141">
        <v>0</v>
      </c>
      <c r="M19" s="141">
        <v>167004.05815827133</v>
      </c>
      <c r="N19" s="141">
        <v>630404.4474501994</v>
      </c>
      <c r="O19" s="141">
        <v>1147742.5342888103</v>
      </c>
    </row>
    <row r="20" spans="1:16" ht="17" thickTop="1">
      <c r="A20" s="234"/>
      <c r="B20" s="126" t="s">
        <v>1417</v>
      </c>
      <c r="C20" s="111">
        <v>194043</v>
      </c>
      <c r="D20" s="111">
        <v>219268.58999999997</v>
      </c>
      <c r="E20" s="111">
        <v>247773.50669999994</v>
      </c>
      <c r="F20" s="111">
        <v>267595.38723599998</v>
      </c>
      <c r="G20" s="111">
        <v>289003.01821488002</v>
      </c>
      <c r="H20" s="128"/>
      <c r="I20" s="142" t="s">
        <v>1449</v>
      </c>
      <c r="J20" s="143">
        <v>2318030</v>
      </c>
      <c r="K20" s="143">
        <v>-1749011.2859395556</v>
      </c>
      <c r="L20" s="143">
        <v>4353755.0898708776</v>
      </c>
      <c r="M20" s="143">
        <v>8108656.1692907587</v>
      </c>
      <c r="N20" s="143">
        <v>8494320.961836474</v>
      </c>
      <c r="O20" s="143">
        <v>7208824.8018547492</v>
      </c>
    </row>
    <row r="21" spans="1:16">
      <c r="A21" s="234"/>
      <c r="B21" s="126" t="s">
        <v>1418</v>
      </c>
      <c r="C21" s="111">
        <v>61170</v>
      </c>
      <c r="D21" s="111">
        <v>69122.099999999991</v>
      </c>
      <c r="E21" s="111">
        <v>78107.972999999984</v>
      </c>
      <c r="F21" s="111">
        <v>84356.610839999994</v>
      </c>
      <c r="G21" s="111">
        <v>91105.139707199996</v>
      </c>
      <c r="H21" s="128"/>
      <c r="I21" s="139"/>
      <c r="J21" s="140"/>
      <c r="K21" s="140"/>
      <c r="L21" s="140"/>
      <c r="M21" s="140"/>
      <c r="N21" s="140"/>
      <c r="O21" s="140"/>
    </row>
    <row r="22" spans="1:16">
      <c r="A22" s="234"/>
      <c r="B22" s="126" t="s">
        <v>1419</v>
      </c>
      <c r="C22" s="111">
        <v>7000</v>
      </c>
      <c r="D22" s="111">
        <v>7000</v>
      </c>
      <c r="E22" s="111">
        <v>7000</v>
      </c>
      <c r="F22" s="111">
        <v>7000</v>
      </c>
      <c r="G22" s="111">
        <v>7000</v>
      </c>
      <c r="H22" s="132"/>
      <c r="I22" s="142" t="s">
        <v>1450</v>
      </c>
      <c r="J22" s="140">
        <v>27047486</v>
      </c>
      <c r="K22" s="140">
        <v>21641818</v>
      </c>
      <c r="L22" s="140">
        <v>16236150</v>
      </c>
      <c r="M22" s="140">
        <v>10830482</v>
      </c>
      <c r="N22" s="140">
        <v>5424814</v>
      </c>
      <c r="O22" s="140">
        <v>19146</v>
      </c>
    </row>
    <row r="23" spans="1:16" ht="17" thickBot="1">
      <c r="A23" s="234"/>
      <c r="B23" s="126" t="s">
        <v>1420</v>
      </c>
      <c r="C23" s="111">
        <v>5405668</v>
      </c>
      <c r="D23" s="111">
        <v>5405668</v>
      </c>
      <c r="E23" s="111">
        <v>5405668</v>
      </c>
      <c r="F23" s="111">
        <v>5405668</v>
      </c>
      <c r="G23" s="111">
        <v>5405668</v>
      </c>
      <c r="H23" s="57"/>
      <c r="I23" s="139" t="s">
        <v>1451</v>
      </c>
      <c r="J23" s="141">
        <v>0</v>
      </c>
      <c r="K23" s="141">
        <v>5405668</v>
      </c>
      <c r="L23" s="141">
        <v>10811336</v>
      </c>
      <c r="M23" s="141">
        <v>16217004</v>
      </c>
      <c r="N23" s="141">
        <v>21622672</v>
      </c>
      <c r="O23" s="141">
        <v>27028340</v>
      </c>
    </row>
    <row r="24" spans="1:16" ht="18" thickTop="1" thickBot="1">
      <c r="A24" s="234"/>
      <c r="B24" s="112" t="s">
        <v>1421</v>
      </c>
      <c r="C24" s="114">
        <v>531322</v>
      </c>
      <c r="D24" s="114">
        <v>3922796.8617499899</v>
      </c>
      <c r="E24" s="114">
        <v>5941723.431049563</v>
      </c>
      <c r="F24" s="114">
        <v>5938616.874125056</v>
      </c>
      <c r="G24" s="114">
        <v>5684335.9405911509</v>
      </c>
      <c r="H24" s="57"/>
      <c r="I24" s="142" t="s">
        <v>1452</v>
      </c>
      <c r="J24" s="143">
        <v>27047486</v>
      </c>
      <c r="K24" s="143">
        <v>27047486</v>
      </c>
      <c r="L24" s="143">
        <v>27047486</v>
      </c>
      <c r="M24" s="143">
        <v>27047486</v>
      </c>
      <c r="N24" s="143">
        <v>27047486</v>
      </c>
      <c r="O24" s="143">
        <v>27047486</v>
      </c>
    </row>
    <row r="25" spans="1:16" ht="17" thickTop="1">
      <c r="A25" s="234"/>
      <c r="B25" s="126" t="s">
        <v>1423</v>
      </c>
      <c r="C25" s="111">
        <v>7309654.7999999998</v>
      </c>
      <c r="D25" s="111">
        <v>6501341.8542181337</v>
      </c>
      <c r="E25" s="111">
        <v>5450535.0247017061</v>
      </c>
      <c r="F25" s="111">
        <v>4084486.1463303519</v>
      </c>
      <c r="G25" s="111">
        <v>2308622.6044475911</v>
      </c>
      <c r="H25" s="57"/>
      <c r="I25" s="139"/>
      <c r="J25" s="140"/>
      <c r="K25" s="140"/>
      <c r="L25" s="140"/>
      <c r="M25" s="140"/>
      <c r="N25" s="140"/>
      <c r="O25" s="140"/>
    </row>
    <row r="26" spans="1:16" ht="17" thickBot="1">
      <c r="A26" s="234"/>
      <c r="B26" s="112" t="s">
        <v>1424</v>
      </c>
      <c r="C26" s="114">
        <v>-6778332.7999999998</v>
      </c>
      <c r="D26" s="114">
        <v>-2578544.9924681438</v>
      </c>
      <c r="E26" s="114">
        <v>491188.40634785686</v>
      </c>
      <c r="F26" s="114">
        <v>1854130.727794704</v>
      </c>
      <c r="G26" s="114">
        <v>3375713.3361435598</v>
      </c>
      <c r="H26" s="57"/>
      <c r="I26" s="144" t="s">
        <v>1453</v>
      </c>
      <c r="J26" s="145">
        <v>29365516</v>
      </c>
      <c r="K26" s="145">
        <v>19892806.714060444</v>
      </c>
      <c r="L26" s="145">
        <v>20589905.089870878</v>
      </c>
      <c r="M26" s="145">
        <v>18939138.169290759</v>
      </c>
      <c r="N26" s="145">
        <v>13919134.961836474</v>
      </c>
      <c r="O26" s="145">
        <v>7227970.8018547492</v>
      </c>
    </row>
    <row r="27" spans="1:16" ht="17" thickTop="1">
      <c r="A27" s="234"/>
      <c r="B27" s="126" t="s">
        <v>1425</v>
      </c>
      <c r="C27" s="123">
        <v>0</v>
      </c>
      <c r="D27" s="123">
        <v>0</v>
      </c>
      <c r="E27" s="123">
        <v>167004.05815827133</v>
      </c>
      <c r="F27" s="123">
        <v>630404.4474501994</v>
      </c>
      <c r="G27" s="123">
        <v>1147742.5342888103</v>
      </c>
      <c r="H27" s="57"/>
      <c r="I27" s="57"/>
    </row>
    <row r="28" spans="1:16" ht="17" thickBot="1">
      <c r="A28" s="234"/>
      <c r="B28" s="124" t="s">
        <v>1426</v>
      </c>
      <c r="C28" s="125">
        <v>-6778332.7999999998</v>
      </c>
      <c r="D28" s="125">
        <v>-2578544.9924681438</v>
      </c>
      <c r="E28" s="125">
        <v>324184.34818958549</v>
      </c>
      <c r="F28" s="125">
        <v>1223726.2803445046</v>
      </c>
      <c r="G28" s="125">
        <v>2227970.8018547492</v>
      </c>
      <c r="H28" s="57"/>
      <c r="I28" s="104"/>
    </row>
    <row r="29" spans="1:16" ht="17">
      <c r="A29" s="57"/>
      <c r="B29" s="57"/>
      <c r="C29" s="57"/>
      <c r="D29" s="57"/>
      <c r="E29" s="57"/>
      <c r="F29" s="57"/>
      <c r="G29" s="57"/>
      <c r="H29" s="57"/>
      <c r="I29" s="57"/>
      <c r="J29" s="230" t="s">
        <v>1454</v>
      </c>
      <c r="K29" s="230"/>
      <c r="L29" s="230"/>
      <c r="M29" s="230"/>
      <c r="N29" s="230"/>
      <c r="O29" s="230"/>
      <c r="P29" s="161"/>
    </row>
    <row r="30" spans="1:16" ht="49">
      <c r="A30" s="193"/>
      <c r="B30" s="193"/>
      <c r="C30" s="193"/>
      <c r="D30" s="193"/>
      <c r="E30" s="193"/>
      <c r="F30" s="193"/>
      <c r="G30" s="193"/>
      <c r="H30" s="193"/>
      <c r="I30" s="57"/>
      <c r="J30" s="146" t="s">
        <v>1455</v>
      </c>
      <c r="K30" s="146" t="s">
        <v>1456</v>
      </c>
      <c r="L30" s="146" t="s">
        <v>1457</v>
      </c>
      <c r="M30" s="146" t="s">
        <v>1458</v>
      </c>
      <c r="N30" s="146" t="s">
        <v>1459</v>
      </c>
      <c r="O30" s="109"/>
      <c r="P30" s="147"/>
    </row>
    <row r="31" spans="1:16">
      <c r="B31" s="231" t="s">
        <v>1427</v>
      </c>
      <c r="C31" s="231"/>
      <c r="D31" s="231"/>
      <c r="E31" s="231"/>
      <c r="F31" s="231"/>
      <c r="G31" s="231"/>
      <c r="H31" s="118"/>
      <c r="I31" s="57"/>
      <c r="J31" s="148" t="s">
        <v>1460</v>
      </c>
      <c r="K31" s="149">
        <v>99</v>
      </c>
      <c r="L31" s="150">
        <v>0.98577918932491149</v>
      </c>
      <c r="M31" s="149">
        <v>97.592139743166243</v>
      </c>
      <c r="N31" s="151">
        <v>2645.9172801118716</v>
      </c>
      <c r="O31" s="148" t="s">
        <v>1461</v>
      </c>
      <c r="P31" s="152">
        <v>550</v>
      </c>
    </row>
    <row r="32" spans="1:16" ht="22">
      <c r="A32" s="57"/>
      <c r="B32" s="117" t="s">
        <v>1193</v>
      </c>
      <c r="C32" s="110">
        <v>2024</v>
      </c>
      <c r="D32" s="110">
        <v>2025</v>
      </c>
      <c r="E32" s="110">
        <v>2026</v>
      </c>
      <c r="F32" s="110">
        <v>2027</v>
      </c>
      <c r="G32" s="110">
        <v>2028</v>
      </c>
      <c r="H32" s="110">
        <v>2029</v>
      </c>
      <c r="I32" s="57"/>
      <c r="J32" s="153" t="s">
        <v>1462</v>
      </c>
      <c r="K32" s="149">
        <v>7</v>
      </c>
      <c r="L32" s="150">
        <v>1.4220810675088546E-2</v>
      </c>
      <c r="M32" s="149">
        <v>9.9545674725619829E-2</v>
      </c>
      <c r="N32" s="151">
        <v>38.169895560672373</v>
      </c>
      <c r="O32" s="148" t="s">
        <v>1461</v>
      </c>
      <c r="P32" s="152">
        <v>16</v>
      </c>
    </row>
    <row r="33" spans="1:16" ht="26">
      <c r="A33" s="57"/>
      <c r="B33" s="232" t="s">
        <v>1429</v>
      </c>
      <c r="C33" s="232"/>
      <c r="D33" s="232"/>
      <c r="E33" s="232"/>
      <c r="F33" s="232"/>
      <c r="G33" s="232"/>
      <c r="H33" s="137"/>
      <c r="I33" s="57"/>
      <c r="J33" s="152">
        <v>0</v>
      </c>
      <c r="N33" s="155">
        <v>2684.0871756725442</v>
      </c>
      <c r="O33" s="109" t="s">
        <v>1461</v>
      </c>
    </row>
    <row r="34" spans="1:16" ht="26">
      <c r="A34" s="57"/>
      <c r="B34" s="109" t="s">
        <v>1430</v>
      </c>
      <c r="C34" s="134">
        <v>2318030</v>
      </c>
      <c r="D34" s="134">
        <v>-1749011.2859395556</v>
      </c>
      <c r="E34" s="134">
        <v>4353755.0898708776</v>
      </c>
      <c r="F34" s="134">
        <v>8275660.2274490297</v>
      </c>
      <c r="G34" s="134">
        <v>9124725.4092866741</v>
      </c>
      <c r="H34" s="134">
        <v>8356567.3361435598</v>
      </c>
      <c r="I34" s="57"/>
      <c r="J34" s="229" t="s">
        <v>1463</v>
      </c>
      <c r="K34" s="229"/>
      <c r="L34" s="229"/>
      <c r="M34" s="159">
        <v>97.691685417891861</v>
      </c>
      <c r="N34" s="180" t="s">
        <v>1466</v>
      </c>
      <c r="O34" s="180"/>
    </row>
    <row r="35" spans="1:16" ht="26">
      <c r="A35" s="57"/>
      <c r="B35" s="109" t="s">
        <v>1431</v>
      </c>
      <c r="C35" s="134">
        <v>19146</v>
      </c>
      <c r="D35" s="134">
        <v>19146</v>
      </c>
      <c r="E35" s="134">
        <v>19146</v>
      </c>
      <c r="F35" s="134">
        <v>19146</v>
      </c>
      <c r="G35" s="134">
        <v>19146</v>
      </c>
      <c r="H35" s="134">
        <v>19146</v>
      </c>
      <c r="I35" s="57"/>
      <c r="J35" s="229" t="s">
        <v>1465</v>
      </c>
      <c r="K35" s="229"/>
      <c r="L35" s="229"/>
      <c r="M35" s="160">
        <v>2684.0871756725401</v>
      </c>
      <c r="N35" s="180"/>
      <c r="O35" s="180"/>
    </row>
    <row r="36" spans="1:16" ht="26">
      <c r="A36" s="57"/>
      <c r="B36" s="109" t="s">
        <v>1432</v>
      </c>
      <c r="C36" s="134">
        <v>27028340</v>
      </c>
      <c r="D36" s="134">
        <v>27028340</v>
      </c>
      <c r="E36" s="134">
        <v>27028340</v>
      </c>
      <c r="F36" s="134">
        <v>27028340</v>
      </c>
      <c r="G36" s="134">
        <v>27028340</v>
      </c>
      <c r="H36" s="134">
        <v>27028340</v>
      </c>
      <c r="I36" s="57"/>
      <c r="J36" s="229" t="s">
        <v>1464</v>
      </c>
      <c r="K36" s="229"/>
      <c r="L36" s="229"/>
      <c r="M36" s="156">
        <v>1455865.2223905001</v>
      </c>
      <c r="N36" s="180"/>
      <c r="O36" s="180"/>
    </row>
    <row r="37" spans="1:16">
      <c r="A37" s="57"/>
      <c r="B37" s="109" t="s">
        <v>1433</v>
      </c>
      <c r="C37" s="134">
        <v>0</v>
      </c>
      <c r="D37" s="134">
        <v>5405668</v>
      </c>
      <c r="E37" s="134">
        <v>10811336</v>
      </c>
      <c r="F37" s="134">
        <v>16217004</v>
      </c>
      <c r="G37" s="134">
        <v>21622672</v>
      </c>
      <c r="H37" s="134">
        <v>27028340</v>
      </c>
      <c r="I37" s="57"/>
      <c r="J37" s="152">
        <v>0</v>
      </c>
    </row>
    <row r="38" spans="1:16">
      <c r="A38" s="57"/>
      <c r="B38" s="109" t="s">
        <v>1434</v>
      </c>
      <c r="C38" s="134">
        <v>27047486</v>
      </c>
      <c r="D38" s="134">
        <v>21641818</v>
      </c>
      <c r="E38" s="134">
        <v>16236150</v>
      </c>
      <c r="F38" s="134">
        <v>10830482</v>
      </c>
      <c r="G38" s="134">
        <v>5424814</v>
      </c>
      <c r="H38" s="134">
        <v>19146</v>
      </c>
      <c r="I38" s="57"/>
      <c r="J38" s="152">
        <v>0</v>
      </c>
    </row>
    <row r="39" spans="1:16" ht="17" thickBot="1">
      <c r="A39" s="57"/>
      <c r="B39" s="112" t="s">
        <v>1435</v>
      </c>
      <c r="C39" s="135">
        <v>29365516</v>
      </c>
      <c r="D39" s="135">
        <v>19892806.714060444</v>
      </c>
      <c r="E39" s="135">
        <v>20589905.089870878</v>
      </c>
      <c r="F39" s="135">
        <v>19106142.22744903</v>
      </c>
      <c r="G39" s="135">
        <v>14549539.409286674</v>
      </c>
      <c r="H39" s="135">
        <v>8375713.3361435598</v>
      </c>
      <c r="I39" s="57"/>
      <c r="J39" s="152">
        <v>0</v>
      </c>
    </row>
    <row r="40" spans="1:16" ht="17" thickTop="1">
      <c r="A40" s="57"/>
      <c r="B40" s="233" t="s">
        <v>1436</v>
      </c>
      <c r="C40" s="233"/>
      <c r="D40" s="233"/>
      <c r="E40" s="233"/>
      <c r="F40" s="233"/>
      <c r="G40" s="233"/>
      <c r="H40" s="137"/>
      <c r="I40" s="57"/>
      <c r="J40" s="152">
        <v>0</v>
      </c>
    </row>
    <row r="41" spans="1:16" ht="26">
      <c r="A41" s="57"/>
      <c r="B41" s="109" t="s">
        <v>1437</v>
      </c>
      <c r="C41" s="109">
        <v>0</v>
      </c>
      <c r="D41" s="123">
        <v>0</v>
      </c>
      <c r="E41" s="123">
        <v>0</v>
      </c>
      <c r="F41" s="123">
        <v>167004.05815827133</v>
      </c>
      <c r="G41" s="123">
        <v>630404.4474501994</v>
      </c>
      <c r="H41" s="123">
        <v>1147742.5342888103</v>
      </c>
      <c r="I41" s="57"/>
      <c r="J41" s="109"/>
      <c r="K41" s="134"/>
      <c r="L41" s="154"/>
      <c r="M41" s="134"/>
      <c r="N41" s="155"/>
      <c r="O41" s="109"/>
      <c r="P41" s="152"/>
    </row>
    <row r="42" spans="1:16" ht="26">
      <c r="A42" s="57"/>
      <c r="B42" s="109" t="s">
        <v>1438</v>
      </c>
      <c r="C42" s="123">
        <v>0</v>
      </c>
      <c r="D42" s="123">
        <v>0</v>
      </c>
      <c r="E42" s="123">
        <v>0</v>
      </c>
      <c r="F42" s="123">
        <v>167004.05815827133</v>
      </c>
      <c r="G42" s="123">
        <v>630404.4474501994</v>
      </c>
      <c r="H42" s="123">
        <v>1147742.5342888103</v>
      </c>
      <c r="I42" s="57"/>
      <c r="J42" s="109"/>
      <c r="K42" s="134"/>
      <c r="L42" s="154"/>
      <c r="M42" s="134"/>
      <c r="N42" s="155"/>
      <c r="O42" s="109"/>
      <c r="P42" s="152"/>
    </row>
    <row r="43" spans="1:16" ht="26">
      <c r="A43" s="57"/>
      <c r="B43" s="109" t="s">
        <v>1439</v>
      </c>
      <c r="C43" s="136">
        <v>24365516</v>
      </c>
      <c r="D43" s="136">
        <v>21671139.514060445</v>
      </c>
      <c r="E43" s="136">
        <v>18168450.082339022</v>
      </c>
      <c r="F43" s="136">
        <v>13614953.821101174</v>
      </c>
      <c r="G43" s="136">
        <v>7695408.6814919701</v>
      </c>
      <c r="H43" s="136">
        <v>0</v>
      </c>
      <c r="I43" s="57"/>
      <c r="J43" s="229"/>
      <c r="K43" s="229"/>
      <c r="L43" s="229"/>
      <c r="M43" s="159"/>
      <c r="N43" s="109"/>
      <c r="O43" s="109"/>
      <c r="P43" s="147"/>
    </row>
    <row r="44" spans="1:16" ht="27" thickBot="1">
      <c r="A44" s="57"/>
      <c r="B44" s="112" t="s">
        <v>1436</v>
      </c>
      <c r="C44" s="135">
        <v>24365516</v>
      </c>
      <c r="D44" s="135">
        <v>21671139.514060445</v>
      </c>
      <c r="E44" s="135">
        <v>18168450.082339022</v>
      </c>
      <c r="F44" s="135">
        <v>13781957.879259445</v>
      </c>
      <c r="G44" s="135">
        <v>8325813.1289421692</v>
      </c>
      <c r="H44" s="135">
        <v>1147742.5342888103</v>
      </c>
      <c r="I44" s="57"/>
      <c r="J44" s="229"/>
      <c r="K44" s="229"/>
      <c r="L44" s="229"/>
      <c r="M44" s="160"/>
      <c r="N44" s="157"/>
      <c r="O44" s="109"/>
      <c r="P44" s="158"/>
    </row>
    <row r="45" spans="1:16" ht="27" thickTop="1">
      <c r="A45" s="57"/>
      <c r="B45" s="233" t="s">
        <v>1440</v>
      </c>
      <c r="C45" s="233"/>
      <c r="D45" s="233"/>
      <c r="E45" s="233"/>
      <c r="F45" s="233"/>
      <c r="G45" s="233"/>
      <c r="H45" s="137"/>
      <c r="I45" s="57"/>
      <c r="J45" s="229"/>
      <c r="K45" s="229"/>
      <c r="L45" s="229"/>
      <c r="M45" s="156"/>
      <c r="N45" s="109"/>
      <c r="O45" s="109"/>
      <c r="P45" s="109"/>
    </row>
    <row r="46" spans="1:16">
      <c r="A46" s="57"/>
      <c r="B46" s="109" t="s">
        <v>1441</v>
      </c>
      <c r="C46" s="134">
        <v>5000000</v>
      </c>
      <c r="D46" s="134">
        <v>5000000</v>
      </c>
      <c r="E46" s="134">
        <v>5000000</v>
      </c>
      <c r="F46" s="134">
        <v>5000000</v>
      </c>
      <c r="G46" s="134">
        <v>5000000</v>
      </c>
      <c r="H46" s="134">
        <v>5000000</v>
      </c>
      <c r="I46" s="57"/>
    </row>
    <row r="47" spans="1:16">
      <c r="A47" s="57"/>
      <c r="B47" s="109" t="s">
        <v>1442</v>
      </c>
      <c r="C47" s="109">
        <v>0</v>
      </c>
      <c r="D47" s="123">
        <v>-6778332.7999999998</v>
      </c>
      <c r="E47" s="123">
        <v>-2578544.9924681438</v>
      </c>
      <c r="F47" s="123">
        <v>324184.34818958549</v>
      </c>
      <c r="G47" s="123">
        <v>1223726.2803445046</v>
      </c>
      <c r="H47" s="123">
        <v>2227970.8018547492</v>
      </c>
      <c r="I47" s="57"/>
    </row>
    <row r="48" spans="1:16" ht="17" thickBot="1">
      <c r="A48" s="57"/>
      <c r="B48" s="112" t="s">
        <v>1443</v>
      </c>
      <c r="C48" s="135">
        <v>5000000</v>
      </c>
      <c r="D48" s="135">
        <v>-1778332.7999999998</v>
      </c>
      <c r="E48" s="135">
        <v>2421455.0075318562</v>
      </c>
      <c r="F48" s="135">
        <v>5324184.3481895858</v>
      </c>
      <c r="G48" s="135">
        <v>6223726.2803445049</v>
      </c>
      <c r="H48" s="135">
        <v>7227970.8018547492</v>
      </c>
      <c r="I48" s="57"/>
    </row>
    <row r="49" spans="1:9" ht="18" thickTop="1" thickBot="1">
      <c r="A49" s="57"/>
      <c r="B49" s="112" t="s">
        <v>1444</v>
      </c>
      <c r="C49" s="135">
        <v>29365516</v>
      </c>
      <c r="D49" s="135">
        <v>19892806.714060444</v>
      </c>
      <c r="E49" s="135">
        <v>20589905.089870878</v>
      </c>
      <c r="F49" s="135">
        <v>19106142.22744903</v>
      </c>
      <c r="G49" s="135">
        <v>14549539.409286674</v>
      </c>
      <c r="H49" s="135">
        <v>8375713.3361435598</v>
      </c>
      <c r="I49" s="57"/>
    </row>
    <row r="50" spans="1:9" ht="17" thickTop="1">
      <c r="A50" s="57"/>
    </row>
    <row r="51" spans="1:9">
      <c r="A51" s="57"/>
    </row>
  </sheetData>
  <mergeCells count="26">
    <mergeCell ref="A14:A28"/>
    <mergeCell ref="A1:C1"/>
    <mergeCell ref="D1:D12"/>
    <mergeCell ref="F2:K2"/>
    <mergeCell ref="F1:K1"/>
    <mergeCell ref="A3:C3"/>
    <mergeCell ref="A6:C6"/>
    <mergeCell ref="A9:C9"/>
    <mergeCell ref="A13:K13"/>
    <mergeCell ref="B14:G14"/>
    <mergeCell ref="B45:G45"/>
    <mergeCell ref="I15:O15"/>
    <mergeCell ref="I16:O16"/>
    <mergeCell ref="J43:L43"/>
    <mergeCell ref="J44:L44"/>
    <mergeCell ref="B15:G15"/>
    <mergeCell ref="J29:O29"/>
    <mergeCell ref="A30:H30"/>
    <mergeCell ref="B31:G31"/>
    <mergeCell ref="B33:G33"/>
    <mergeCell ref="B40:G40"/>
    <mergeCell ref="J45:L45"/>
    <mergeCell ref="J34:L34"/>
    <mergeCell ref="J35:L35"/>
    <mergeCell ref="J36:L36"/>
    <mergeCell ref="N34:O36"/>
  </mergeCells>
  <conditionalFormatting sqref="C28:G28">
    <cfRule type="cellIs" dxfId="1" priority="2" operator="lessThan">
      <formula>0</formula>
    </cfRule>
  </conditionalFormatting>
  <conditionalFormatting sqref="C34:H34">
    <cfRule type="cellIs" dxfId="0" priority="1" operator="less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882C-FCB7-2A4D-A172-095804C64D0E}">
  <dimension ref="E2:AB29"/>
  <sheetViews>
    <sheetView topLeftCell="U18" workbookViewId="0">
      <selection activeCell="X24" sqref="X24:AB29"/>
    </sheetView>
  </sheetViews>
  <sheetFormatPr baseColWidth="10" defaultColWidth="16.33203125" defaultRowHeight="16"/>
  <cols>
    <col min="6" max="7" width="24.1640625" customWidth="1"/>
    <col min="8" max="8" width="25.5" customWidth="1"/>
  </cols>
  <sheetData>
    <row r="2" spans="5:12">
      <c r="E2" s="1"/>
      <c r="F2" s="1"/>
      <c r="G2" s="1"/>
      <c r="H2" s="1"/>
    </row>
    <row r="3" spans="5:12">
      <c r="E3" s="180"/>
      <c r="F3" s="25"/>
      <c r="G3" s="25"/>
      <c r="H3" s="25"/>
      <c r="I3" s="25"/>
    </row>
    <row r="4" spans="5:12">
      <c r="E4" s="180"/>
      <c r="F4" s="24"/>
      <c r="G4" s="24"/>
      <c r="H4" s="25"/>
      <c r="I4" s="24"/>
    </row>
    <row r="5" spans="5:12">
      <c r="E5" s="180"/>
      <c r="F5" s="24"/>
      <c r="G5" s="24"/>
      <c r="H5" s="24"/>
      <c r="I5" s="24"/>
    </row>
    <row r="6" spans="5:12">
      <c r="E6" s="32"/>
      <c r="F6" s="24"/>
      <c r="G6" s="24"/>
      <c r="H6" s="24"/>
      <c r="I6" s="24"/>
    </row>
    <row r="7" spans="5:12">
      <c r="F7" s="24"/>
      <c r="G7" s="24"/>
      <c r="H7" s="24"/>
      <c r="I7" s="24"/>
    </row>
    <row r="8" spans="5:12">
      <c r="E8" s="181"/>
      <c r="F8" s="24"/>
      <c r="G8" s="24"/>
      <c r="H8" s="24"/>
      <c r="I8" s="24"/>
    </row>
    <row r="9" spans="5:12">
      <c r="E9" s="181"/>
      <c r="F9" s="24"/>
      <c r="G9" s="24"/>
      <c r="H9" s="24"/>
      <c r="I9" s="3"/>
    </row>
    <row r="10" spans="5:12">
      <c r="F10" s="24"/>
      <c r="G10" s="24"/>
      <c r="H10" s="24"/>
    </row>
    <row r="11" spans="5:12">
      <c r="F11" s="24"/>
      <c r="G11" s="24"/>
      <c r="H11" s="24"/>
    </row>
    <row r="12" spans="5:12">
      <c r="E12" s="23"/>
      <c r="F12" s="24"/>
      <c r="G12" s="24"/>
      <c r="H12" s="24"/>
    </row>
    <row r="13" spans="5:12">
      <c r="E13" s="23"/>
      <c r="F13" s="24"/>
      <c r="G13" s="24"/>
      <c r="H13" s="24"/>
    </row>
    <row r="14" spans="5:12">
      <c r="E14" s="23"/>
      <c r="F14" s="24"/>
      <c r="G14" s="24"/>
      <c r="H14" s="24"/>
    </row>
    <row r="15" spans="5:12">
      <c r="E15" s="23"/>
    </row>
    <row r="16" spans="5:12">
      <c r="E16" s="23"/>
      <c r="L16" s="6"/>
    </row>
    <row r="17" spans="5:28">
      <c r="E17" s="23" t="s">
        <v>1357</v>
      </c>
      <c r="L17" s="167"/>
      <c r="M17" s="167"/>
      <c r="N17" s="167"/>
    </row>
    <row r="18" spans="5:28" ht="17" thickBot="1"/>
    <row r="19" spans="5:28" ht="35" thickBot="1">
      <c r="E19" s="89" t="s">
        <v>1358</v>
      </c>
      <c r="F19" s="90" t="s">
        <v>1359</v>
      </c>
      <c r="G19" s="90" t="s">
        <v>1367</v>
      </c>
      <c r="H19" s="90" t="s">
        <v>1366</v>
      </c>
    </row>
    <row r="20" spans="5:28" ht="18" thickBot="1">
      <c r="E20" s="35" t="s">
        <v>1360</v>
      </c>
      <c r="F20" s="92">
        <v>87000</v>
      </c>
      <c r="G20" s="92">
        <v>21750</v>
      </c>
      <c r="H20" s="92">
        <v>108750</v>
      </c>
      <c r="K20" s="91">
        <f>+H20-F20</f>
        <v>21750</v>
      </c>
    </row>
    <row r="21" spans="5:28" ht="35" thickBot="1">
      <c r="E21" s="35" t="s">
        <v>1361</v>
      </c>
      <c r="F21" s="92">
        <v>42000</v>
      </c>
      <c r="G21" s="92">
        <v>8400</v>
      </c>
      <c r="H21" s="92">
        <v>50400</v>
      </c>
      <c r="K21" s="91">
        <f t="shared" ref="K21:K25" si="0">+H21-F21</f>
        <v>8400</v>
      </c>
    </row>
    <row r="22" spans="5:28" ht="35" thickBot="1">
      <c r="E22" s="35" t="s">
        <v>1362</v>
      </c>
      <c r="F22" s="92">
        <v>10000</v>
      </c>
      <c r="G22" s="92">
        <v>2000</v>
      </c>
      <c r="H22" s="92">
        <v>12000</v>
      </c>
      <c r="K22" s="91">
        <f t="shared" si="0"/>
        <v>2000</v>
      </c>
      <c r="L22" s="167"/>
      <c r="M22" s="167"/>
      <c r="N22" s="167"/>
    </row>
    <row r="23" spans="5:28" ht="35" thickBot="1">
      <c r="E23" s="35" t="s">
        <v>1363</v>
      </c>
      <c r="F23" s="92">
        <v>20000</v>
      </c>
      <c r="G23" s="92">
        <v>4000</v>
      </c>
      <c r="H23" s="92">
        <v>24000</v>
      </c>
      <c r="K23" s="91">
        <f t="shared" si="0"/>
        <v>4000</v>
      </c>
    </row>
    <row r="24" spans="5:28" ht="35" thickBot="1">
      <c r="E24" s="35" t="s">
        <v>1364</v>
      </c>
      <c r="F24" s="92">
        <v>150000</v>
      </c>
      <c r="G24" s="92">
        <v>30000</v>
      </c>
      <c r="H24" s="92">
        <v>180000</v>
      </c>
      <c r="K24" s="91">
        <f t="shared" si="0"/>
        <v>30000</v>
      </c>
      <c r="X24" s="19" t="s">
        <v>1374</v>
      </c>
      <c r="Y24" s="93" t="s">
        <v>1369</v>
      </c>
      <c r="Z24" s="93" t="s">
        <v>1369</v>
      </c>
      <c r="AA24" s="93" t="s">
        <v>1370</v>
      </c>
      <c r="AB24" s="93" t="s">
        <v>1371</v>
      </c>
    </row>
    <row r="25" spans="5:28" ht="188" thickBot="1">
      <c r="E25" s="35" t="s">
        <v>1365</v>
      </c>
      <c r="F25" s="92">
        <v>309000</v>
      </c>
      <c r="G25" s="92">
        <v>66150</v>
      </c>
      <c r="H25" s="92">
        <v>375150</v>
      </c>
      <c r="K25" s="91">
        <f t="shared" si="0"/>
        <v>66150</v>
      </c>
      <c r="X25" s="19" t="s">
        <v>1375</v>
      </c>
      <c r="Y25" s="94" t="s">
        <v>1372</v>
      </c>
      <c r="Z25" s="95" t="s">
        <v>1373</v>
      </c>
      <c r="AA25" s="96">
        <v>1200000</v>
      </c>
      <c r="AB25" s="186">
        <v>14400000</v>
      </c>
    </row>
    <row r="26" spans="5:28" ht="17" customHeight="1" thickBot="1">
      <c r="E26" s="182" t="s">
        <v>1368</v>
      </c>
      <c r="F26" s="183"/>
      <c r="G26" s="184"/>
      <c r="H26" s="92">
        <v>66150</v>
      </c>
      <c r="X26" s="19" t="s">
        <v>1376</v>
      </c>
      <c r="Y26" s="43" t="s">
        <v>1378</v>
      </c>
      <c r="Z26" s="43" t="s">
        <v>1377</v>
      </c>
      <c r="AA26" s="45">
        <v>400000</v>
      </c>
      <c r="AB26" s="186"/>
    </row>
    <row r="27" spans="5:28">
      <c r="X27" s="19" t="s">
        <v>1383</v>
      </c>
      <c r="Y27" s="43" t="s">
        <v>1379</v>
      </c>
      <c r="Z27" s="43" t="s">
        <v>1380</v>
      </c>
      <c r="AA27" s="45">
        <v>400000</v>
      </c>
      <c r="AB27" s="186"/>
    </row>
    <row r="28" spans="5:28">
      <c r="X28" s="19" t="s">
        <v>1384</v>
      </c>
      <c r="Y28" s="43" t="s">
        <v>1381</v>
      </c>
      <c r="Z28" s="43" t="s">
        <v>1382</v>
      </c>
      <c r="AA28" s="45">
        <v>400000</v>
      </c>
      <c r="AB28" s="186"/>
    </row>
    <row r="29" spans="5:28">
      <c r="L29" s="163"/>
      <c r="M29" s="163"/>
      <c r="X29" s="19" t="s">
        <v>1385</v>
      </c>
      <c r="Y29" s="185" t="s">
        <v>1365</v>
      </c>
      <c r="Z29" s="185"/>
      <c r="AA29" s="60">
        <f>+SUM(AA26:AA28)</f>
        <v>1200000</v>
      </c>
      <c r="AB29" s="186"/>
    </row>
  </sheetData>
  <mergeCells count="8">
    <mergeCell ref="E3:E5"/>
    <mergeCell ref="E8:E9"/>
    <mergeCell ref="E26:G26"/>
    <mergeCell ref="Y29:Z29"/>
    <mergeCell ref="AB25:AB29"/>
    <mergeCell ref="L17:N17"/>
    <mergeCell ref="L22:N22"/>
    <mergeCell ref="L29:M29"/>
  </mergeCells>
  <phoneticPr fontId="2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DB84A-A69E-C64B-87C1-1B48391C419D}">
  <dimension ref="E2:L7"/>
  <sheetViews>
    <sheetView workbookViewId="0">
      <selection activeCell="K25" sqref="K25"/>
    </sheetView>
  </sheetViews>
  <sheetFormatPr baseColWidth="10" defaultColWidth="11" defaultRowHeight="16"/>
  <cols>
    <col min="6" max="6" width="4.83203125" customWidth="1"/>
    <col min="7" max="7" width="7" customWidth="1"/>
    <col min="8" max="8" width="6.33203125" customWidth="1"/>
    <col min="9" max="9" width="5.5" customWidth="1"/>
    <col min="10" max="10" width="8.5" customWidth="1"/>
    <col min="11" max="11" width="15.33203125" customWidth="1"/>
    <col min="12" max="12" width="14.33203125" customWidth="1"/>
  </cols>
  <sheetData>
    <row r="2" spans="5:12">
      <c r="E2" s="6" t="s">
        <v>84</v>
      </c>
      <c r="F2" s="1" t="s">
        <v>85</v>
      </c>
      <c r="G2" s="1" t="s">
        <v>86</v>
      </c>
      <c r="H2" s="1" t="s">
        <v>87</v>
      </c>
      <c r="I2" s="1" t="s">
        <v>88</v>
      </c>
      <c r="J2" s="1" t="s">
        <v>89</v>
      </c>
    </row>
    <row r="3" spans="5:12">
      <c r="E3" s="1" t="s">
        <v>85</v>
      </c>
      <c r="F3">
        <v>0.9</v>
      </c>
      <c r="G3">
        <v>0.8</v>
      </c>
      <c r="H3">
        <v>0.95</v>
      </c>
      <c r="I3">
        <v>0.6</v>
      </c>
      <c r="J3" s="4">
        <f>AVERAGE(F3:I3)</f>
        <v>0.81250000000000011</v>
      </c>
      <c r="K3" s="2"/>
      <c r="L3" s="2"/>
    </row>
    <row r="4" spans="5:12">
      <c r="E4" s="1" t="s">
        <v>86</v>
      </c>
      <c r="F4">
        <v>0.8</v>
      </c>
      <c r="G4">
        <v>0.9</v>
      </c>
      <c r="H4">
        <v>0.85</v>
      </c>
      <c r="I4">
        <v>0.5</v>
      </c>
      <c r="J4" s="4">
        <f t="shared" ref="J4:J6" si="0">AVERAGE(F4:I4)</f>
        <v>0.76250000000000007</v>
      </c>
    </row>
    <row r="5" spans="5:12">
      <c r="E5" s="1" t="s">
        <v>87</v>
      </c>
      <c r="F5">
        <v>0.9</v>
      </c>
      <c r="G5">
        <v>0.95</v>
      </c>
      <c r="H5">
        <v>0.95</v>
      </c>
      <c r="I5">
        <v>0.8</v>
      </c>
      <c r="J5" s="4">
        <f t="shared" si="0"/>
        <v>0.89999999999999991</v>
      </c>
    </row>
    <row r="6" spans="5:12">
      <c r="E6" s="1" t="s">
        <v>88</v>
      </c>
      <c r="F6">
        <v>0.9</v>
      </c>
      <c r="G6">
        <v>0.9</v>
      </c>
      <c r="H6">
        <v>0.9</v>
      </c>
      <c r="I6">
        <v>0.75</v>
      </c>
      <c r="J6" s="4">
        <f t="shared" si="0"/>
        <v>0.86250000000000004</v>
      </c>
    </row>
    <row r="7" spans="5:12">
      <c r="E7" s="1" t="s">
        <v>90</v>
      </c>
      <c r="F7">
        <f>AVERAGE(F3:F6)</f>
        <v>0.875</v>
      </c>
      <c r="G7">
        <f t="shared" ref="G7:I7" si="1">AVERAGE(G3:G6)</f>
        <v>0.88750000000000007</v>
      </c>
      <c r="H7">
        <f t="shared" si="1"/>
        <v>0.91249999999999998</v>
      </c>
      <c r="I7">
        <f t="shared" si="1"/>
        <v>0.66250000000000009</v>
      </c>
      <c r="J7" s="5"/>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428F3-679B-BB42-A2F0-7953FF6EED93}">
  <dimension ref="A1:K259"/>
  <sheetViews>
    <sheetView topLeftCell="A12" workbookViewId="0">
      <selection activeCell="D29" sqref="D29"/>
    </sheetView>
  </sheetViews>
  <sheetFormatPr baseColWidth="10" defaultColWidth="11" defaultRowHeight="16"/>
  <cols>
    <col min="4" max="4" width="28.5" customWidth="1"/>
    <col min="5" max="5" width="33.1640625" customWidth="1"/>
    <col min="7" max="7" width="15.1640625" customWidth="1"/>
    <col min="9" max="9" width="16.33203125" customWidth="1"/>
  </cols>
  <sheetData>
    <row r="1" spans="1:7" ht="28">
      <c r="A1" s="187" t="s">
        <v>91</v>
      </c>
      <c r="B1" s="187"/>
      <c r="C1" s="187"/>
      <c r="D1" s="187"/>
      <c r="E1" s="187"/>
      <c r="F1" s="187"/>
      <c r="G1" s="187"/>
    </row>
    <row r="2" spans="1:7" ht="28">
      <c r="A2" s="188" t="s">
        <v>92</v>
      </c>
      <c r="B2" s="188"/>
      <c r="C2" s="188"/>
      <c r="D2" s="188"/>
      <c r="E2" s="188"/>
      <c r="F2" s="188"/>
      <c r="G2" s="188"/>
    </row>
    <row r="3" spans="1:7" ht="28">
      <c r="A3" s="188" t="s">
        <v>93</v>
      </c>
      <c r="B3" s="188"/>
      <c r="C3" s="188"/>
      <c r="D3" s="188"/>
      <c r="E3" s="188"/>
      <c r="F3" s="188"/>
      <c r="G3" s="188"/>
    </row>
    <row r="4" spans="1:7">
      <c r="A4" s="9" t="s">
        <v>94</v>
      </c>
      <c r="B4" s="9" t="s">
        <v>95</v>
      </c>
      <c r="C4" s="9"/>
      <c r="D4" s="9" t="s">
        <v>96</v>
      </c>
      <c r="E4" s="9" t="s">
        <v>97</v>
      </c>
      <c r="F4" s="9" t="s">
        <v>98</v>
      </c>
      <c r="G4" s="9" t="s">
        <v>99</v>
      </c>
    </row>
    <row r="5" spans="1:7">
      <c r="A5" s="10">
        <v>1</v>
      </c>
      <c r="B5" s="10" t="s">
        <v>100</v>
      </c>
      <c r="C5" s="11" t="s">
        <v>101</v>
      </c>
      <c r="D5" s="10" t="s">
        <v>102</v>
      </c>
      <c r="E5" s="10" t="s">
        <v>103</v>
      </c>
      <c r="F5" s="12">
        <v>44978</v>
      </c>
      <c r="G5" s="10">
        <v>134</v>
      </c>
    </row>
    <row r="6" spans="1:7">
      <c r="A6" s="10">
        <v>2</v>
      </c>
      <c r="B6" s="10" t="s">
        <v>104</v>
      </c>
      <c r="C6" s="11" t="s">
        <v>101</v>
      </c>
      <c r="D6" s="10" t="s">
        <v>105</v>
      </c>
      <c r="E6" s="10" t="s">
        <v>106</v>
      </c>
      <c r="F6" s="12">
        <v>44978</v>
      </c>
      <c r="G6" s="10">
        <v>141</v>
      </c>
    </row>
    <row r="7" spans="1:7">
      <c r="A7" s="10">
        <v>3</v>
      </c>
      <c r="B7" s="10" t="s">
        <v>107</v>
      </c>
      <c r="C7" s="11" t="s">
        <v>101</v>
      </c>
      <c r="D7" s="10" t="s">
        <v>108</v>
      </c>
      <c r="E7" s="10" t="s">
        <v>109</v>
      </c>
      <c r="F7" s="12">
        <v>44973</v>
      </c>
      <c r="G7" s="10">
        <v>631</v>
      </c>
    </row>
    <row r="8" spans="1:7">
      <c r="A8" s="10">
        <v>4</v>
      </c>
      <c r="B8" s="10" t="s">
        <v>110</v>
      </c>
      <c r="C8" s="11" t="s">
        <v>101</v>
      </c>
      <c r="D8" s="10" t="s">
        <v>111</v>
      </c>
      <c r="E8" s="10" t="s">
        <v>112</v>
      </c>
      <c r="F8" s="12">
        <v>44971</v>
      </c>
      <c r="G8" s="10">
        <v>76</v>
      </c>
    </row>
    <row r="9" spans="1:7">
      <c r="A9" s="10">
        <v>5</v>
      </c>
      <c r="B9" s="10" t="s">
        <v>113</v>
      </c>
      <c r="C9" s="11" t="s">
        <v>101</v>
      </c>
      <c r="D9" s="10" t="s">
        <v>114</v>
      </c>
      <c r="E9" s="10" t="s">
        <v>115</v>
      </c>
      <c r="F9" s="12">
        <v>44966</v>
      </c>
      <c r="G9" s="10">
        <v>43</v>
      </c>
    </row>
    <row r="10" spans="1:7">
      <c r="A10" s="10">
        <v>6</v>
      </c>
      <c r="B10" s="10" t="s">
        <v>116</v>
      </c>
      <c r="C10" s="11" t="s">
        <v>101</v>
      </c>
      <c r="D10" s="10" t="s">
        <v>117</v>
      </c>
      <c r="E10" s="10" t="s">
        <v>118</v>
      </c>
      <c r="F10" s="12">
        <v>44964</v>
      </c>
      <c r="G10" s="10">
        <v>76</v>
      </c>
    </row>
    <row r="11" spans="1:7">
      <c r="A11" s="10">
        <v>7</v>
      </c>
      <c r="B11" s="10" t="s">
        <v>119</v>
      </c>
      <c r="C11" s="11" t="s">
        <v>101</v>
      </c>
      <c r="D11" s="10" t="s">
        <v>120</v>
      </c>
      <c r="E11" s="10" t="s">
        <v>121</v>
      </c>
      <c r="F11" s="12">
        <v>44964</v>
      </c>
      <c r="G11" s="10">
        <v>54</v>
      </c>
    </row>
    <row r="12" spans="1:7">
      <c r="A12" s="10">
        <v>8</v>
      </c>
      <c r="B12" s="10" t="s">
        <v>122</v>
      </c>
      <c r="C12" s="11" t="s">
        <v>101</v>
      </c>
      <c r="D12" s="10" t="s">
        <v>123</v>
      </c>
      <c r="E12" s="10" t="s">
        <v>124</v>
      </c>
      <c r="F12" s="12">
        <v>44964</v>
      </c>
      <c r="G12" s="10">
        <v>134</v>
      </c>
    </row>
    <row r="13" spans="1:7">
      <c r="A13" s="10">
        <v>9</v>
      </c>
      <c r="B13" s="10" t="s">
        <v>125</v>
      </c>
      <c r="C13" s="11" t="s">
        <v>101</v>
      </c>
      <c r="D13" s="10" t="s">
        <v>126</v>
      </c>
      <c r="E13" s="10" t="s">
        <v>109</v>
      </c>
      <c r="F13" s="12">
        <v>44959</v>
      </c>
      <c r="G13" s="10">
        <v>570</v>
      </c>
    </row>
    <row r="14" spans="1:7">
      <c r="A14" s="10">
        <v>10</v>
      </c>
      <c r="B14" s="10" t="s">
        <v>127</v>
      </c>
      <c r="C14" s="11" t="s">
        <v>101</v>
      </c>
      <c r="D14" s="10" t="s">
        <v>128</v>
      </c>
      <c r="E14" s="10" t="s">
        <v>129</v>
      </c>
      <c r="F14" s="12">
        <v>44959</v>
      </c>
      <c r="G14" s="10">
        <v>225</v>
      </c>
    </row>
    <row r="15" spans="1:7">
      <c r="A15" s="10">
        <v>11</v>
      </c>
      <c r="B15" s="10" t="s">
        <v>130</v>
      </c>
      <c r="C15" s="11" t="s">
        <v>101</v>
      </c>
      <c r="D15" s="10" t="s">
        <v>131</v>
      </c>
      <c r="E15" s="10" t="s">
        <v>132</v>
      </c>
      <c r="F15" s="12">
        <v>44957</v>
      </c>
      <c r="G15" s="10">
        <v>454</v>
      </c>
    </row>
    <row r="16" spans="1:7">
      <c r="A16" s="10">
        <v>12</v>
      </c>
      <c r="B16" s="10" t="s">
        <v>133</v>
      </c>
      <c r="C16" s="11" t="s">
        <v>101</v>
      </c>
      <c r="D16" s="10" t="s">
        <v>134</v>
      </c>
      <c r="E16" s="10" t="s">
        <v>135</v>
      </c>
      <c r="F16" s="12">
        <v>44952</v>
      </c>
      <c r="G16" s="10">
        <v>38</v>
      </c>
    </row>
    <row r="17" spans="1:11">
      <c r="A17" s="10">
        <v>13</v>
      </c>
      <c r="B17" s="10" t="s">
        <v>136</v>
      </c>
      <c r="C17" s="11" t="s">
        <v>101</v>
      </c>
      <c r="D17" s="10" t="s">
        <v>137</v>
      </c>
      <c r="E17" s="10" t="s">
        <v>138</v>
      </c>
      <c r="F17" s="12">
        <v>44952</v>
      </c>
      <c r="G17" s="10">
        <v>15</v>
      </c>
    </row>
    <row r="18" spans="1:11">
      <c r="A18" s="10">
        <v>14</v>
      </c>
      <c r="B18" s="10" t="s">
        <v>139</v>
      </c>
      <c r="C18" s="11" t="s">
        <v>101</v>
      </c>
      <c r="D18" s="10" t="s">
        <v>140</v>
      </c>
      <c r="E18" s="10" t="s">
        <v>141</v>
      </c>
      <c r="F18" s="12">
        <v>44950</v>
      </c>
      <c r="G18" s="10">
        <v>8</v>
      </c>
    </row>
    <row r="19" spans="1:11">
      <c r="A19" s="10">
        <v>15</v>
      </c>
      <c r="B19" s="10" t="s">
        <v>142</v>
      </c>
      <c r="C19" s="11" t="s">
        <v>101</v>
      </c>
      <c r="D19" s="10" t="s">
        <v>117</v>
      </c>
      <c r="E19" s="10" t="s">
        <v>118</v>
      </c>
      <c r="F19" s="12">
        <v>44950</v>
      </c>
      <c r="G19" s="10">
        <v>84</v>
      </c>
    </row>
    <row r="20" spans="1:11">
      <c r="A20" s="10">
        <v>16</v>
      </c>
      <c r="B20" s="10" t="s">
        <v>143</v>
      </c>
      <c r="C20" s="11" t="s">
        <v>101</v>
      </c>
      <c r="D20" s="10" t="s">
        <v>144</v>
      </c>
      <c r="E20" s="10" t="s">
        <v>109</v>
      </c>
      <c r="F20" s="12">
        <v>44931</v>
      </c>
      <c r="G20" s="10">
        <v>425</v>
      </c>
    </row>
    <row r="21" spans="1:11">
      <c r="A21" s="10">
        <v>17</v>
      </c>
      <c r="B21" s="10" t="s">
        <v>145</v>
      </c>
      <c r="C21" s="11" t="s">
        <v>101</v>
      </c>
      <c r="D21" s="10" t="s">
        <v>146</v>
      </c>
      <c r="E21" s="10" t="s">
        <v>103</v>
      </c>
      <c r="F21" s="12">
        <v>44929</v>
      </c>
      <c r="G21" s="10">
        <v>49</v>
      </c>
    </row>
    <row r="22" spans="1:11">
      <c r="A22" s="10">
        <v>18</v>
      </c>
      <c r="B22" s="10" t="s">
        <v>147</v>
      </c>
      <c r="C22" s="11" t="s">
        <v>101</v>
      </c>
      <c r="D22" s="10" t="s">
        <v>148</v>
      </c>
      <c r="E22" s="10" t="s">
        <v>112</v>
      </c>
      <c r="F22" s="12">
        <v>44929</v>
      </c>
      <c r="G22" s="10">
        <v>45</v>
      </c>
    </row>
    <row r="23" spans="1:11">
      <c r="A23" s="10">
        <v>19</v>
      </c>
      <c r="B23" s="10" t="s">
        <v>149</v>
      </c>
      <c r="C23" s="11" t="s">
        <v>101</v>
      </c>
      <c r="D23" s="10" t="s">
        <v>150</v>
      </c>
      <c r="E23" s="10" t="s">
        <v>151</v>
      </c>
      <c r="F23" s="12">
        <v>44929</v>
      </c>
      <c r="G23" s="10">
        <v>10</v>
      </c>
    </row>
    <row r="24" spans="1:11">
      <c r="A24" s="10">
        <v>20</v>
      </c>
      <c r="B24" s="10" t="s">
        <v>152</v>
      </c>
      <c r="C24" s="11" t="s">
        <v>101</v>
      </c>
      <c r="D24" s="10" t="s">
        <v>153</v>
      </c>
      <c r="E24" s="10" t="s">
        <v>154</v>
      </c>
      <c r="F24" s="12">
        <v>44922</v>
      </c>
      <c r="G24" s="10">
        <v>10</v>
      </c>
    </row>
    <row r="25" spans="1:11">
      <c r="A25" s="10">
        <v>21</v>
      </c>
      <c r="B25" s="10" t="s">
        <v>155</v>
      </c>
      <c r="C25" s="11" t="s">
        <v>101</v>
      </c>
      <c r="D25" s="10" t="s">
        <v>156</v>
      </c>
      <c r="E25" s="10" t="s">
        <v>157</v>
      </c>
      <c r="F25" s="12">
        <v>44917</v>
      </c>
      <c r="G25" s="10">
        <v>22</v>
      </c>
    </row>
    <row r="26" spans="1:11">
      <c r="A26" s="10">
        <v>22</v>
      </c>
      <c r="B26" s="10" t="s">
        <v>158</v>
      </c>
      <c r="C26" s="11" t="s">
        <v>101</v>
      </c>
      <c r="D26" s="10" t="s">
        <v>159</v>
      </c>
      <c r="E26" s="10" t="s">
        <v>160</v>
      </c>
      <c r="F26" s="12">
        <v>44917</v>
      </c>
      <c r="G26" s="10">
        <v>28</v>
      </c>
      <c r="I26" s="17" t="s">
        <v>161</v>
      </c>
      <c r="J26" s="17" t="s">
        <v>162</v>
      </c>
      <c r="K26" s="17" t="s">
        <v>163</v>
      </c>
    </row>
    <row r="27" spans="1:11">
      <c r="A27" s="10">
        <v>23</v>
      </c>
      <c r="B27" s="10" t="s">
        <v>164</v>
      </c>
      <c r="C27" s="11" t="s">
        <v>101</v>
      </c>
      <c r="D27" s="10" t="s">
        <v>111</v>
      </c>
      <c r="E27" s="10" t="s">
        <v>112</v>
      </c>
      <c r="F27" s="12">
        <v>44915</v>
      </c>
      <c r="G27" s="10">
        <v>76</v>
      </c>
      <c r="I27" s="18">
        <v>0.3</v>
      </c>
      <c r="J27" s="19" t="s">
        <v>165</v>
      </c>
      <c r="K27" s="19" t="s">
        <v>166</v>
      </c>
    </row>
    <row r="28" spans="1:11">
      <c r="A28" s="10">
        <v>24</v>
      </c>
      <c r="B28" s="10" t="s">
        <v>167</v>
      </c>
      <c r="C28" s="11" t="s">
        <v>101</v>
      </c>
      <c r="D28" s="10" t="s">
        <v>168</v>
      </c>
      <c r="E28" s="10" t="s">
        <v>169</v>
      </c>
      <c r="F28" s="12">
        <v>44910</v>
      </c>
      <c r="G28" s="10">
        <v>225</v>
      </c>
      <c r="I28" s="18">
        <v>0.4</v>
      </c>
      <c r="J28" s="19" t="s">
        <v>170</v>
      </c>
      <c r="K28" s="19" t="s">
        <v>171</v>
      </c>
    </row>
    <row r="29" spans="1:11">
      <c r="A29" s="13">
        <v>25</v>
      </c>
      <c r="B29" s="13" t="s">
        <v>172</v>
      </c>
      <c r="C29" s="14" t="s">
        <v>101</v>
      </c>
      <c r="D29" s="13" t="s">
        <v>173</v>
      </c>
      <c r="E29" s="13" t="s">
        <v>174</v>
      </c>
      <c r="F29" s="15">
        <v>44903</v>
      </c>
      <c r="G29" s="13">
        <v>24</v>
      </c>
      <c r="I29" s="18">
        <v>0.2</v>
      </c>
      <c r="J29" s="19" t="s">
        <v>175</v>
      </c>
      <c r="K29" s="19" t="s">
        <v>176</v>
      </c>
    </row>
    <row r="30" spans="1:11">
      <c r="A30" s="10">
        <v>26</v>
      </c>
      <c r="B30" s="10" t="s">
        <v>177</v>
      </c>
      <c r="C30" s="11" t="s">
        <v>101</v>
      </c>
      <c r="D30" s="10" t="s">
        <v>178</v>
      </c>
      <c r="E30" s="10" t="s">
        <v>179</v>
      </c>
      <c r="F30" s="12">
        <v>44903</v>
      </c>
      <c r="G30" s="10">
        <v>19</v>
      </c>
      <c r="I30" s="18">
        <v>0.1</v>
      </c>
      <c r="J30" s="19" t="s">
        <v>180</v>
      </c>
      <c r="K30" s="19" t="s">
        <v>181</v>
      </c>
    </row>
    <row r="31" spans="1:11">
      <c r="A31" s="10">
        <v>27</v>
      </c>
      <c r="B31" s="10" t="s">
        <v>182</v>
      </c>
      <c r="C31" s="11" t="s">
        <v>101</v>
      </c>
      <c r="D31" s="10" t="s">
        <v>183</v>
      </c>
      <c r="E31" s="10" t="s">
        <v>184</v>
      </c>
      <c r="F31" s="12">
        <v>44903</v>
      </c>
      <c r="G31" s="10">
        <v>6</v>
      </c>
    </row>
    <row r="32" spans="1:11">
      <c r="A32" s="10">
        <v>28</v>
      </c>
      <c r="B32" s="10" t="s">
        <v>185</v>
      </c>
      <c r="C32" s="11" t="s">
        <v>101</v>
      </c>
      <c r="D32" s="10" t="s">
        <v>186</v>
      </c>
      <c r="E32" s="10" t="s">
        <v>187</v>
      </c>
      <c r="F32" s="12">
        <v>44889</v>
      </c>
      <c r="G32" s="10">
        <v>17</v>
      </c>
    </row>
    <row r="33" spans="1:7">
      <c r="A33" s="10">
        <v>29</v>
      </c>
      <c r="B33" s="10" t="s">
        <v>188</v>
      </c>
      <c r="C33" s="11" t="s">
        <v>101</v>
      </c>
      <c r="D33" s="10" t="s">
        <v>189</v>
      </c>
      <c r="E33" s="10" t="s">
        <v>115</v>
      </c>
      <c r="F33" s="12">
        <v>44882</v>
      </c>
      <c r="G33" s="10">
        <v>27</v>
      </c>
    </row>
    <row r="34" spans="1:7">
      <c r="A34" s="10">
        <v>30</v>
      </c>
      <c r="B34" s="10" t="s">
        <v>190</v>
      </c>
      <c r="C34" s="11" t="s">
        <v>101</v>
      </c>
      <c r="D34" s="10" t="s">
        <v>191</v>
      </c>
      <c r="E34" s="10" t="s">
        <v>192</v>
      </c>
      <c r="F34" s="12">
        <v>44882</v>
      </c>
      <c r="G34" s="10">
        <v>60</v>
      </c>
    </row>
    <row r="35" spans="1:7">
      <c r="A35" s="10">
        <v>31</v>
      </c>
      <c r="B35" s="10" t="s">
        <v>193</v>
      </c>
      <c r="C35" s="11" t="s">
        <v>101</v>
      </c>
      <c r="D35" s="10" t="s">
        <v>194</v>
      </c>
      <c r="E35" s="10" t="s">
        <v>195</v>
      </c>
      <c r="F35" s="12">
        <v>44882</v>
      </c>
      <c r="G35" s="10">
        <v>15</v>
      </c>
    </row>
    <row r="36" spans="1:7">
      <c r="A36" s="10">
        <v>32</v>
      </c>
      <c r="B36" s="10" t="s">
        <v>196</v>
      </c>
      <c r="C36" s="11" t="s">
        <v>101</v>
      </c>
      <c r="D36" s="10" t="s">
        <v>197</v>
      </c>
      <c r="E36" s="10" t="s">
        <v>198</v>
      </c>
      <c r="F36" s="12">
        <v>44880</v>
      </c>
      <c r="G36" s="10">
        <v>44</v>
      </c>
    </row>
    <row r="37" spans="1:7">
      <c r="A37" s="10">
        <v>33</v>
      </c>
      <c r="B37" s="10" t="s">
        <v>199</v>
      </c>
      <c r="C37" s="11" t="s">
        <v>101</v>
      </c>
      <c r="D37" s="10" t="s">
        <v>200</v>
      </c>
      <c r="E37" s="10" t="s">
        <v>201</v>
      </c>
      <c r="F37" s="12">
        <v>44873</v>
      </c>
      <c r="G37" s="10">
        <v>28</v>
      </c>
    </row>
    <row r="38" spans="1:7">
      <c r="A38" s="10">
        <v>34</v>
      </c>
      <c r="B38" s="10" t="s">
        <v>202</v>
      </c>
      <c r="C38" s="11" t="s">
        <v>101</v>
      </c>
      <c r="D38" s="10" t="s">
        <v>203</v>
      </c>
      <c r="E38" s="10" t="s">
        <v>204</v>
      </c>
      <c r="F38" s="12">
        <v>44873</v>
      </c>
      <c r="G38" s="10">
        <v>34</v>
      </c>
    </row>
    <row r="39" spans="1:7">
      <c r="A39" s="10">
        <v>35</v>
      </c>
      <c r="B39" s="10" t="s">
        <v>205</v>
      </c>
      <c r="C39" s="11" t="s">
        <v>101</v>
      </c>
      <c r="D39" s="10" t="s">
        <v>206</v>
      </c>
      <c r="E39" s="10" t="s">
        <v>207</v>
      </c>
      <c r="F39" s="12">
        <v>44873</v>
      </c>
      <c r="G39" s="10">
        <v>38</v>
      </c>
    </row>
    <row r="40" spans="1:7">
      <c r="A40" s="10">
        <v>36</v>
      </c>
      <c r="B40" s="10" t="s">
        <v>208</v>
      </c>
      <c r="C40" s="11" t="s">
        <v>101</v>
      </c>
      <c r="D40" s="10" t="s">
        <v>209</v>
      </c>
      <c r="E40" s="10" t="s">
        <v>210</v>
      </c>
      <c r="F40" s="12">
        <v>44868</v>
      </c>
      <c r="G40" s="10">
        <v>53</v>
      </c>
    </row>
    <row r="41" spans="1:7">
      <c r="A41" s="10">
        <v>37</v>
      </c>
      <c r="B41" s="10" t="s">
        <v>211</v>
      </c>
      <c r="C41" s="11" t="s">
        <v>101</v>
      </c>
      <c r="D41" s="10" t="s">
        <v>212</v>
      </c>
      <c r="E41" s="10" t="s">
        <v>213</v>
      </c>
      <c r="F41" s="12">
        <v>44868</v>
      </c>
      <c r="G41" s="10">
        <v>50</v>
      </c>
    </row>
    <row r="42" spans="1:7">
      <c r="A42" s="10">
        <v>38</v>
      </c>
      <c r="B42" s="10" t="s">
        <v>214</v>
      </c>
      <c r="C42" s="11" t="s">
        <v>101</v>
      </c>
      <c r="D42" s="10" t="s">
        <v>215</v>
      </c>
      <c r="E42" s="10" t="s">
        <v>216</v>
      </c>
      <c r="F42" s="12">
        <v>44866</v>
      </c>
      <c r="G42" s="10">
        <v>257</v>
      </c>
    </row>
    <row r="43" spans="1:7">
      <c r="A43" s="10">
        <v>39</v>
      </c>
      <c r="B43" s="10" t="s">
        <v>217</v>
      </c>
      <c r="C43" s="11" t="s">
        <v>101</v>
      </c>
      <c r="D43" s="10" t="s">
        <v>218</v>
      </c>
      <c r="E43" s="10" t="s">
        <v>115</v>
      </c>
      <c r="F43" s="12">
        <v>44866</v>
      </c>
      <c r="G43" s="10">
        <v>44</v>
      </c>
    </row>
    <row r="44" spans="1:7">
      <c r="A44" s="10">
        <v>40</v>
      </c>
      <c r="B44" s="10" t="s">
        <v>219</v>
      </c>
      <c r="C44" s="11" t="s">
        <v>101</v>
      </c>
      <c r="D44" s="10" t="s">
        <v>220</v>
      </c>
      <c r="E44" s="10" t="s">
        <v>221</v>
      </c>
      <c r="F44" s="12">
        <v>44854</v>
      </c>
      <c r="G44" s="10">
        <v>30</v>
      </c>
    </row>
    <row r="45" spans="1:7">
      <c r="A45" s="10">
        <v>41</v>
      </c>
      <c r="B45" s="10" t="s">
        <v>222</v>
      </c>
      <c r="C45" s="11" t="s">
        <v>101</v>
      </c>
      <c r="D45" s="10" t="s">
        <v>223</v>
      </c>
      <c r="E45" s="10" t="s">
        <v>224</v>
      </c>
      <c r="F45" s="12">
        <v>44847</v>
      </c>
      <c r="G45" s="10">
        <v>22</v>
      </c>
    </row>
    <row r="46" spans="1:7">
      <c r="A46" s="10">
        <v>42</v>
      </c>
      <c r="B46" s="10" t="s">
        <v>225</v>
      </c>
      <c r="C46" s="11" t="s">
        <v>101</v>
      </c>
      <c r="D46" s="10" t="s">
        <v>226</v>
      </c>
      <c r="E46" s="10" t="s">
        <v>227</v>
      </c>
      <c r="F46" s="12">
        <v>44847</v>
      </c>
      <c r="G46" s="10">
        <v>42</v>
      </c>
    </row>
    <row r="47" spans="1:7">
      <c r="A47" s="10">
        <v>43</v>
      </c>
      <c r="B47" s="10" t="s">
        <v>228</v>
      </c>
      <c r="C47" s="11" t="s">
        <v>101</v>
      </c>
      <c r="D47" s="10" t="s">
        <v>229</v>
      </c>
      <c r="E47" s="10" t="s">
        <v>230</v>
      </c>
      <c r="F47" s="12">
        <v>44847</v>
      </c>
      <c r="G47" s="10">
        <v>19</v>
      </c>
    </row>
    <row r="48" spans="1:7">
      <c r="A48" s="10">
        <v>44</v>
      </c>
      <c r="B48" s="10" t="s">
        <v>231</v>
      </c>
      <c r="C48" s="11" t="s">
        <v>101</v>
      </c>
      <c r="D48" s="10" t="s">
        <v>232</v>
      </c>
      <c r="E48" s="10" t="s">
        <v>233</v>
      </c>
      <c r="F48" s="12">
        <v>44840</v>
      </c>
      <c r="G48" s="10">
        <v>17</v>
      </c>
    </row>
    <row r="49" spans="1:7">
      <c r="A49" s="10">
        <v>45</v>
      </c>
      <c r="B49" s="10" t="s">
        <v>234</v>
      </c>
      <c r="C49" s="11" t="s">
        <v>101</v>
      </c>
      <c r="D49" s="10" t="s">
        <v>235</v>
      </c>
      <c r="E49" s="10" t="s">
        <v>236</v>
      </c>
      <c r="F49" s="12">
        <v>44838</v>
      </c>
      <c r="G49" s="10">
        <v>20</v>
      </c>
    </row>
    <row r="50" spans="1:7">
      <c r="A50" s="10">
        <v>46</v>
      </c>
      <c r="B50" s="10" t="s">
        <v>237</v>
      </c>
      <c r="C50" s="11" t="s">
        <v>101</v>
      </c>
      <c r="D50" s="10" t="s">
        <v>238</v>
      </c>
      <c r="E50" s="10" t="s">
        <v>239</v>
      </c>
      <c r="F50" s="12">
        <v>44838</v>
      </c>
      <c r="G50" s="10">
        <v>53</v>
      </c>
    </row>
    <row r="51" spans="1:7">
      <c r="A51" s="10">
        <v>47</v>
      </c>
      <c r="B51" s="10" t="s">
        <v>240</v>
      </c>
      <c r="C51" s="11" t="s">
        <v>101</v>
      </c>
      <c r="D51" s="10" t="s">
        <v>241</v>
      </c>
      <c r="E51" s="10" t="s">
        <v>242</v>
      </c>
      <c r="F51" s="12">
        <v>44831</v>
      </c>
      <c r="G51" s="10">
        <v>36</v>
      </c>
    </row>
    <row r="52" spans="1:7">
      <c r="A52" s="10">
        <v>48</v>
      </c>
      <c r="B52" s="10" t="s">
        <v>243</v>
      </c>
      <c r="C52" s="11" t="s">
        <v>101</v>
      </c>
      <c r="D52" s="10" t="s">
        <v>244</v>
      </c>
      <c r="E52" s="10" t="s">
        <v>245</v>
      </c>
      <c r="F52" s="12">
        <v>44831</v>
      </c>
      <c r="G52" s="10">
        <v>16</v>
      </c>
    </row>
    <row r="53" spans="1:7">
      <c r="A53" s="10">
        <v>49</v>
      </c>
      <c r="B53" s="10" t="s">
        <v>246</v>
      </c>
      <c r="C53" s="11" t="s">
        <v>101</v>
      </c>
      <c r="D53" s="10" t="s">
        <v>247</v>
      </c>
      <c r="E53" s="10" t="s">
        <v>141</v>
      </c>
      <c r="F53" s="12">
        <v>44826</v>
      </c>
      <c r="G53" s="10">
        <v>19</v>
      </c>
    </row>
    <row r="54" spans="1:7">
      <c r="A54" s="10">
        <v>50</v>
      </c>
      <c r="B54" s="10" t="s">
        <v>248</v>
      </c>
      <c r="C54" s="11" t="s">
        <v>101</v>
      </c>
      <c r="D54" s="10" t="s">
        <v>238</v>
      </c>
      <c r="E54" s="10" t="s">
        <v>239</v>
      </c>
      <c r="F54" s="12">
        <v>44824</v>
      </c>
      <c r="G54" s="10">
        <v>53</v>
      </c>
    </row>
    <row r="55" spans="1:7">
      <c r="A55" s="10">
        <v>100</v>
      </c>
      <c r="B55" s="10" t="s">
        <v>249</v>
      </c>
      <c r="C55" s="11" t="s">
        <v>101</v>
      </c>
      <c r="D55" s="10" t="s">
        <v>250</v>
      </c>
      <c r="E55" s="10" t="s">
        <v>129</v>
      </c>
      <c r="F55" s="12">
        <v>44686</v>
      </c>
      <c r="G55" s="10">
        <v>173</v>
      </c>
    </row>
    <row r="56" spans="1:7">
      <c r="A56" s="9" t="s">
        <v>94</v>
      </c>
      <c r="B56" s="9" t="s">
        <v>95</v>
      </c>
      <c r="C56" s="9"/>
      <c r="D56" s="9" t="s">
        <v>96</v>
      </c>
      <c r="E56" s="9" t="s">
        <v>97</v>
      </c>
      <c r="F56" s="9" t="s">
        <v>98</v>
      </c>
      <c r="G56" s="9" t="s">
        <v>99</v>
      </c>
    </row>
    <row r="57" spans="1:7">
      <c r="A57" s="10">
        <v>51</v>
      </c>
      <c r="B57" s="10" t="s">
        <v>251</v>
      </c>
      <c r="C57" s="11" t="s">
        <v>101</v>
      </c>
      <c r="D57" s="10" t="s">
        <v>252</v>
      </c>
      <c r="E57" s="10" t="s">
        <v>103</v>
      </c>
      <c r="F57" s="12">
        <v>44824</v>
      </c>
      <c r="G57" s="10">
        <v>69</v>
      </c>
    </row>
    <row r="58" spans="1:7">
      <c r="A58" s="10">
        <v>52</v>
      </c>
      <c r="B58" s="10" t="s">
        <v>253</v>
      </c>
      <c r="C58" s="11" t="s">
        <v>101</v>
      </c>
      <c r="D58" s="10" t="s">
        <v>254</v>
      </c>
      <c r="E58" s="10" t="s">
        <v>255</v>
      </c>
      <c r="F58" s="12">
        <v>44824</v>
      </c>
      <c r="G58" s="10">
        <v>32</v>
      </c>
    </row>
    <row r="59" spans="1:7">
      <c r="A59" s="10">
        <v>53</v>
      </c>
      <c r="B59" s="10" t="s">
        <v>256</v>
      </c>
      <c r="C59" s="11" t="s">
        <v>101</v>
      </c>
      <c r="D59" s="10" t="s">
        <v>257</v>
      </c>
      <c r="E59" s="10" t="s">
        <v>258</v>
      </c>
      <c r="F59" s="12">
        <v>44819</v>
      </c>
      <c r="G59" s="10">
        <v>8</v>
      </c>
    </row>
    <row r="60" spans="1:7">
      <c r="A60" s="10">
        <v>54</v>
      </c>
      <c r="B60" s="10" t="s">
        <v>259</v>
      </c>
      <c r="C60" s="11" t="s">
        <v>101</v>
      </c>
      <c r="D60" s="10" t="s">
        <v>260</v>
      </c>
      <c r="E60" s="10" t="s">
        <v>261</v>
      </c>
      <c r="F60" s="12">
        <v>44819</v>
      </c>
      <c r="G60" s="10">
        <v>14</v>
      </c>
    </row>
    <row r="61" spans="1:7">
      <c r="A61" s="10">
        <v>55</v>
      </c>
      <c r="B61" s="10" t="s">
        <v>262</v>
      </c>
      <c r="C61" s="11" t="s">
        <v>101</v>
      </c>
      <c r="D61" s="10" t="s">
        <v>263</v>
      </c>
      <c r="E61" s="10" t="s">
        <v>264</v>
      </c>
      <c r="F61" s="12">
        <v>44817</v>
      </c>
      <c r="G61" s="10">
        <v>11</v>
      </c>
    </row>
    <row r="62" spans="1:7">
      <c r="A62" s="10">
        <v>56</v>
      </c>
      <c r="B62" s="10" t="s">
        <v>265</v>
      </c>
      <c r="C62" s="11" t="s">
        <v>101</v>
      </c>
      <c r="D62" s="10" t="s">
        <v>266</v>
      </c>
      <c r="E62" s="10" t="s">
        <v>267</v>
      </c>
      <c r="F62" s="12">
        <v>44812</v>
      </c>
      <c r="G62" s="10">
        <v>111</v>
      </c>
    </row>
    <row r="63" spans="1:7">
      <c r="A63" s="10">
        <v>57</v>
      </c>
      <c r="B63" s="10" t="s">
        <v>268</v>
      </c>
      <c r="C63" s="11" t="s">
        <v>101</v>
      </c>
      <c r="D63" s="10" t="s">
        <v>108</v>
      </c>
      <c r="E63" s="10" t="s">
        <v>109</v>
      </c>
      <c r="F63" s="12">
        <v>44812</v>
      </c>
      <c r="G63" s="10">
        <v>628</v>
      </c>
    </row>
    <row r="64" spans="1:7">
      <c r="A64" s="10">
        <v>58</v>
      </c>
      <c r="B64" s="10" t="s">
        <v>269</v>
      </c>
      <c r="C64" s="11" t="s">
        <v>101</v>
      </c>
      <c r="D64" s="10" t="s">
        <v>270</v>
      </c>
      <c r="E64" s="10" t="s">
        <v>271</v>
      </c>
      <c r="F64" s="12">
        <v>44812</v>
      </c>
      <c r="G64" s="10">
        <v>113</v>
      </c>
    </row>
    <row r="65" spans="1:7">
      <c r="A65" s="10">
        <v>59</v>
      </c>
      <c r="B65" s="10" t="s">
        <v>272</v>
      </c>
      <c r="C65" s="11" t="s">
        <v>101</v>
      </c>
      <c r="D65" s="10" t="s">
        <v>273</v>
      </c>
      <c r="E65" s="10" t="s">
        <v>274</v>
      </c>
      <c r="F65" s="12">
        <v>44812</v>
      </c>
      <c r="G65" s="10">
        <v>43</v>
      </c>
    </row>
    <row r="66" spans="1:7">
      <c r="A66" s="10">
        <v>60</v>
      </c>
      <c r="B66" s="10" t="s">
        <v>275</v>
      </c>
      <c r="C66" s="11" t="s">
        <v>101</v>
      </c>
      <c r="D66" s="10" t="s">
        <v>276</v>
      </c>
      <c r="E66" s="10" t="s">
        <v>277</v>
      </c>
      <c r="F66" s="12">
        <v>44803</v>
      </c>
      <c r="G66" s="10">
        <v>541</v>
      </c>
    </row>
    <row r="67" spans="1:7">
      <c r="A67" s="10">
        <v>61</v>
      </c>
      <c r="B67" s="10" t="s">
        <v>278</v>
      </c>
      <c r="C67" s="11" t="s">
        <v>101</v>
      </c>
      <c r="D67" s="10" t="s">
        <v>218</v>
      </c>
      <c r="E67" s="10" t="s">
        <v>115</v>
      </c>
      <c r="F67" s="12">
        <v>44796</v>
      </c>
      <c r="G67" s="10">
        <v>36</v>
      </c>
    </row>
    <row r="68" spans="1:7">
      <c r="A68" s="10">
        <v>62</v>
      </c>
      <c r="B68" s="10" t="s">
        <v>279</v>
      </c>
      <c r="C68" s="11" t="s">
        <v>101</v>
      </c>
      <c r="D68" s="10" t="s">
        <v>280</v>
      </c>
      <c r="E68" s="10" t="s">
        <v>281</v>
      </c>
      <c r="F68" s="12">
        <v>44796</v>
      </c>
      <c r="G68" s="10">
        <v>21</v>
      </c>
    </row>
    <row r="69" spans="1:7">
      <c r="A69" s="10">
        <v>63</v>
      </c>
      <c r="B69" s="10" t="s">
        <v>282</v>
      </c>
      <c r="C69" s="11" t="s">
        <v>101</v>
      </c>
      <c r="D69" s="10" t="s">
        <v>283</v>
      </c>
      <c r="E69" s="10" t="s">
        <v>284</v>
      </c>
      <c r="F69" s="12">
        <v>44791</v>
      </c>
      <c r="G69" s="10">
        <v>107</v>
      </c>
    </row>
    <row r="70" spans="1:7">
      <c r="A70" s="10">
        <v>64</v>
      </c>
      <c r="B70" s="10" t="s">
        <v>285</v>
      </c>
      <c r="C70" s="11" t="s">
        <v>101</v>
      </c>
      <c r="D70" s="10" t="s">
        <v>286</v>
      </c>
      <c r="E70" s="10" t="s">
        <v>198</v>
      </c>
      <c r="F70" s="12">
        <v>44791</v>
      </c>
      <c r="G70" s="10">
        <v>41</v>
      </c>
    </row>
    <row r="71" spans="1:7">
      <c r="A71" s="10">
        <v>65</v>
      </c>
      <c r="B71" s="10" t="s">
        <v>287</v>
      </c>
      <c r="C71" s="11" t="s">
        <v>101</v>
      </c>
      <c r="D71" s="10" t="s">
        <v>288</v>
      </c>
      <c r="E71" s="10" t="s">
        <v>289</v>
      </c>
      <c r="F71" s="12">
        <v>44777</v>
      </c>
      <c r="G71" s="10">
        <v>15</v>
      </c>
    </row>
    <row r="72" spans="1:7">
      <c r="A72" s="10">
        <v>66</v>
      </c>
      <c r="B72" s="10" t="s">
        <v>290</v>
      </c>
      <c r="C72" s="11" t="s">
        <v>101</v>
      </c>
      <c r="D72" s="10" t="s">
        <v>291</v>
      </c>
      <c r="E72" s="10" t="s">
        <v>292</v>
      </c>
      <c r="F72" s="12">
        <v>44777</v>
      </c>
      <c r="G72" s="10">
        <v>42</v>
      </c>
    </row>
    <row r="73" spans="1:7">
      <c r="A73" s="10">
        <v>67</v>
      </c>
      <c r="B73" s="10" t="s">
        <v>293</v>
      </c>
      <c r="C73" s="11" t="s">
        <v>101</v>
      </c>
      <c r="D73" s="10" t="s">
        <v>294</v>
      </c>
      <c r="E73" s="10" t="s">
        <v>103</v>
      </c>
      <c r="F73" s="12">
        <v>44770</v>
      </c>
      <c r="G73" s="10">
        <v>36</v>
      </c>
    </row>
    <row r="74" spans="1:7">
      <c r="A74" s="10">
        <v>68</v>
      </c>
      <c r="B74" s="10" t="s">
        <v>295</v>
      </c>
      <c r="C74" s="11" t="s">
        <v>101</v>
      </c>
      <c r="D74" s="10" t="s">
        <v>296</v>
      </c>
      <c r="E74" s="10" t="s">
        <v>297</v>
      </c>
      <c r="F74" s="12">
        <v>44770</v>
      </c>
      <c r="G74" s="10">
        <v>7</v>
      </c>
    </row>
    <row r="75" spans="1:7">
      <c r="A75" s="10">
        <v>69</v>
      </c>
      <c r="B75" s="10" t="s">
        <v>298</v>
      </c>
      <c r="C75" s="11" t="s">
        <v>101</v>
      </c>
      <c r="D75" s="10" t="s">
        <v>299</v>
      </c>
      <c r="E75" s="10" t="s">
        <v>300</v>
      </c>
      <c r="F75" s="12">
        <v>44768</v>
      </c>
      <c r="G75" s="10">
        <v>251</v>
      </c>
    </row>
    <row r="76" spans="1:7">
      <c r="A76" s="10">
        <v>70</v>
      </c>
      <c r="B76" s="10" t="s">
        <v>301</v>
      </c>
      <c r="C76" s="11" t="s">
        <v>101</v>
      </c>
      <c r="D76" s="10" t="s">
        <v>302</v>
      </c>
      <c r="E76" s="10" t="s">
        <v>303</v>
      </c>
      <c r="F76" s="12">
        <v>44768</v>
      </c>
      <c r="G76" s="10">
        <v>39</v>
      </c>
    </row>
    <row r="77" spans="1:7">
      <c r="A77" s="10">
        <v>71</v>
      </c>
      <c r="B77" s="10" t="s">
        <v>304</v>
      </c>
      <c r="C77" s="11" t="s">
        <v>101</v>
      </c>
      <c r="D77" s="10" t="s">
        <v>305</v>
      </c>
      <c r="E77" s="10" t="s">
        <v>198</v>
      </c>
      <c r="F77" s="12">
        <v>44768</v>
      </c>
      <c r="G77" s="10">
        <v>59</v>
      </c>
    </row>
    <row r="78" spans="1:7">
      <c r="A78" s="10">
        <v>72</v>
      </c>
      <c r="B78" s="10" t="s">
        <v>306</v>
      </c>
      <c r="C78" s="11" t="s">
        <v>101</v>
      </c>
      <c r="D78" s="10" t="s">
        <v>307</v>
      </c>
      <c r="E78" s="10" t="s">
        <v>308</v>
      </c>
      <c r="F78" s="12">
        <v>44763</v>
      </c>
      <c r="G78" s="10">
        <v>35</v>
      </c>
    </row>
    <row r="79" spans="1:7">
      <c r="A79" s="10">
        <v>73</v>
      </c>
      <c r="B79" s="10" t="s">
        <v>309</v>
      </c>
      <c r="C79" s="11" t="s">
        <v>101</v>
      </c>
      <c r="D79" s="10" t="s">
        <v>310</v>
      </c>
      <c r="E79" s="10" t="s">
        <v>292</v>
      </c>
      <c r="F79" s="12">
        <v>44756</v>
      </c>
      <c r="G79" s="10">
        <v>33</v>
      </c>
    </row>
    <row r="80" spans="1:7">
      <c r="A80" s="10">
        <v>74</v>
      </c>
      <c r="B80" s="10" t="s">
        <v>311</v>
      </c>
      <c r="C80" s="11" t="s">
        <v>101</v>
      </c>
      <c r="D80" s="10" t="s">
        <v>312</v>
      </c>
      <c r="E80" s="10" t="s">
        <v>132</v>
      </c>
      <c r="F80" s="12">
        <v>44749</v>
      </c>
      <c r="G80" s="10">
        <v>87</v>
      </c>
    </row>
    <row r="81" spans="1:7">
      <c r="A81" s="10">
        <v>75</v>
      </c>
      <c r="B81" s="10" t="s">
        <v>313</v>
      </c>
      <c r="C81" s="11" t="s">
        <v>101</v>
      </c>
      <c r="D81" s="10" t="s">
        <v>314</v>
      </c>
      <c r="E81" s="10" t="s">
        <v>292</v>
      </c>
      <c r="F81" s="12">
        <v>44749</v>
      </c>
      <c r="G81" s="10">
        <v>77</v>
      </c>
    </row>
    <row r="82" spans="1:7">
      <c r="A82" s="10">
        <v>76</v>
      </c>
      <c r="B82" s="10" t="s">
        <v>315</v>
      </c>
      <c r="C82" s="11" t="s">
        <v>101</v>
      </c>
      <c r="D82" s="10" t="s">
        <v>316</v>
      </c>
      <c r="E82" s="10" t="s">
        <v>300</v>
      </c>
      <c r="F82" s="12">
        <v>44747</v>
      </c>
      <c r="G82" s="10">
        <v>257</v>
      </c>
    </row>
    <row r="83" spans="1:7">
      <c r="A83" s="10">
        <v>77</v>
      </c>
      <c r="B83" s="10" t="s">
        <v>317</v>
      </c>
      <c r="C83" s="11" t="s">
        <v>101</v>
      </c>
      <c r="D83" s="10" t="s">
        <v>318</v>
      </c>
      <c r="E83" s="10" t="s">
        <v>319</v>
      </c>
      <c r="F83" s="12">
        <v>44747</v>
      </c>
      <c r="G83" s="10">
        <v>26</v>
      </c>
    </row>
    <row r="84" spans="1:7">
      <c r="A84" s="10">
        <v>78</v>
      </c>
      <c r="B84" s="10" t="s">
        <v>320</v>
      </c>
      <c r="C84" s="11" t="s">
        <v>101</v>
      </c>
      <c r="D84" s="10" t="s">
        <v>321</v>
      </c>
      <c r="E84" s="10" t="s">
        <v>277</v>
      </c>
      <c r="F84" s="12">
        <v>44740</v>
      </c>
      <c r="G84" s="10">
        <v>607</v>
      </c>
    </row>
    <row r="85" spans="1:7">
      <c r="A85" s="10">
        <v>79</v>
      </c>
      <c r="B85" s="10" t="s">
        <v>322</v>
      </c>
      <c r="C85" s="11" t="s">
        <v>101</v>
      </c>
      <c r="D85" s="10" t="s">
        <v>209</v>
      </c>
      <c r="E85" s="10" t="s">
        <v>210</v>
      </c>
      <c r="F85" s="12">
        <v>44735</v>
      </c>
      <c r="G85" s="10">
        <v>53</v>
      </c>
    </row>
    <row r="86" spans="1:7">
      <c r="A86" s="10">
        <v>80</v>
      </c>
      <c r="B86" s="10" t="s">
        <v>323</v>
      </c>
      <c r="C86" s="11" t="s">
        <v>101</v>
      </c>
      <c r="D86" s="10" t="s">
        <v>324</v>
      </c>
      <c r="E86" s="10" t="s">
        <v>325</v>
      </c>
      <c r="F86" s="12">
        <v>44733</v>
      </c>
      <c r="G86" s="10">
        <v>85</v>
      </c>
    </row>
    <row r="87" spans="1:7">
      <c r="A87" s="10">
        <v>81</v>
      </c>
      <c r="B87" s="10" t="s">
        <v>326</v>
      </c>
      <c r="C87" s="11" t="s">
        <v>101</v>
      </c>
      <c r="D87" s="10" t="s">
        <v>327</v>
      </c>
      <c r="E87" s="10" t="s">
        <v>103</v>
      </c>
      <c r="F87" s="12">
        <v>44728</v>
      </c>
      <c r="G87" s="10">
        <v>57</v>
      </c>
    </row>
    <row r="88" spans="1:7">
      <c r="A88" s="10">
        <v>82</v>
      </c>
      <c r="B88" s="10" t="s">
        <v>328</v>
      </c>
      <c r="C88" s="11" t="s">
        <v>101</v>
      </c>
      <c r="D88" s="10" t="s">
        <v>329</v>
      </c>
      <c r="E88" s="10" t="s">
        <v>330</v>
      </c>
      <c r="F88" s="12">
        <v>44728</v>
      </c>
      <c r="G88" s="10">
        <v>17</v>
      </c>
    </row>
    <row r="89" spans="1:7">
      <c r="A89" s="10">
        <v>83</v>
      </c>
      <c r="B89" s="10" t="s">
        <v>331</v>
      </c>
      <c r="C89" s="11" t="s">
        <v>101</v>
      </c>
      <c r="D89" s="10" t="s">
        <v>332</v>
      </c>
      <c r="E89" s="10" t="s">
        <v>333</v>
      </c>
      <c r="F89" s="12">
        <v>44726</v>
      </c>
      <c r="G89" s="10">
        <v>259</v>
      </c>
    </row>
    <row r="90" spans="1:7">
      <c r="A90" s="10">
        <v>84</v>
      </c>
      <c r="B90" s="10" t="s">
        <v>334</v>
      </c>
      <c r="C90" s="11" t="s">
        <v>101</v>
      </c>
      <c r="D90" s="10" t="s">
        <v>335</v>
      </c>
      <c r="E90" s="10" t="s">
        <v>336</v>
      </c>
      <c r="F90" s="12">
        <v>44714</v>
      </c>
      <c r="G90" s="10">
        <v>119</v>
      </c>
    </row>
    <row r="91" spans="1:7">
      <c r="A91" s="10">
        <v>85</v>
      </c>
      <c r="B91" s="10" t="s">
        <v>337</v>
      </c>
      <c r="C91" s="11" t="s">
        <v>101</v>
      </c>
      <c r="D91" s="10" t="s">
        <v>338</v>
      </c>
      <c r="E91" s="10" t="s">
        <v>339</v>
      </c>
      <c r="F91" s="12">
        <v>44714</v>
      </c>
      <c r="G91" s="10">
        <v>53</v>
      </c>
    </row>
    <row r="92" spans="1:7">
      <c r="A92" s="10">
        <v>86</v>
      </c>
      <c r="B92" s="10" t="s">
        <v>340</v>
      </c>
      <c r="C92" s="11" t="s">
        <v>101</v>
      </c>
      <c r="D92" s="10" t="s">
        <v>341</v>
      </c>
      <c r="E92" s="10" t="s">
        <v>342</v>
      </c>
      <c r="F92" s="12">
        <v>44714</v>
      </c>
      <c r="G92" s="10">
        <v>158</v>
      </c>
    </row>
    <row r="93" spans="1:7">
      <c r="A93" s="10">
        <v>87</v>
      </c>
      <c r="B93" s="10" t="s">
        <v>343</v>
      </c>
      <c r="C93" s="11" t="s">
        <v>101</v>
      </c>
      <c r="D93" s="10" t="s">
        <v>344</v>
      </c>
      <c r="E93" s="10" t="s">
        <v>345</v>
      </c>
      <c r="F93" s="12">
        <v>44707</v>
      </c>
      <c r="G93" s="10">
        <v>23</v>
      </c>
    </row>
    <row r="94" spans="1:7">
      <c r="A94" s="10">
        <v>88</v>
      </c>
      <c r="B94" s="10" t="s">
        <v>346</v>
      </c>
      <c r="C94" s="11" t="s">
        <v>101</v>
      </c>
      <c r="D94" s="10" t="s">
        <v>347</v>
      </c>
      <c r="E94" s="10" t="s">
        <v>210</v>
      </c>
      <c r="F94" s="12">
        <v>44705</v>
      </c>
      <c r="G94" s="10">
        <v>55</v>
      </c>
    </row>
    <row r="95" spans="1:7">
      <c r="A95" s="10">
        <v>89</v>
      </c>
      <c r="B95" s="10" t="s">
        <v>348</v>
      </c>
      <c r="C95" s="11" t="s">
        <v>101</v>
      </c>
      <c r="D95" s="10" t="s">
        <v>349</v>
      </c>
      <c r="E95" s="10" t="s">
        <v>350</v>
      </c>
      <c r="F95" s="12">
        <v>44700</v>
      </c>
      <c r="G95" s="10">
        <v>29</v>
      </c>
    </row>
    <row r="96" spans="1:7">
      <c r="A96" s="10">
        <v>90</v>
      </c>
      <c r="B96" s="10" t="s">
        <v>351</v>
      </c>
      <c r="C96" s="11" t="s">
        <v>101</v>
      </c>
      <c r="D96" s="10" t="s">
        <v>250</v>
      </c>
      <c r="E96" s="10" t="s">
        <v>129</v>
      </c>
      <c r="F96" s="12">
        <v>44700</v>
      </c>
      <c r="G96" s="10">
        <v>172</v>
      </c>
    </row>
    <row r="97" spans="1:8">
      <c r="A97" s="10">
        <v>91</v>
      </c>
      <c r="B97" s="10" t="s">
        <v>352</v>
      </c>
      <c r="C97" s="11" t="s">
        <v>101</v>
      </c>
      <c r="D97" s="10" t="s">
        <v>353</v>
      </c>
      <c r="E97" s="10" t="s">
        <v>354</v>
      </c>
      <c r="F97" s="12">
        <v>44700</v>
      </c>
      <c r="G97" s="10">
        <v>46</v>
      </c>
    </row>
    <row r="98" spans="1:8">
      <c r="A98" s="10">
        <v>92</v>
      </c>
      <c r="B98" s="10" t="s">
        <v>355</v>
      </c>
      <c r="C98" s="11" t="s">
        <v>101</v>
      </c>
      <c r="D98" s="10" t="s">
        <v>356</v>
      </c>
      <c r="E98" s="10" t="s">
        <v>357</v>
      </c>
      <c r="F98" s="12">
        <v>44698</v>
      </c>
      <c r="G98" s="10">
        <v>78</v>
      </c>
    </row>
    <row r="99" spans="1:8">
      <c r="A99" s="10">
        <v>93</v>
      </c>
      <c r="B99" s="10" t="s">
        <v>358</v>
      </c>
      <c r="C99" s="11" t="s">
        <v>101</v>
      </c>
      <c r="D99" s="10" t="s">
        <v>359</v>
      </c>
      <c r="E99" s="10" t="s">
        <v>213</v>
      </c>
      <c r="F99" s="12">
        <v>44698</v>
      </c>
      <c r="G99" s="10">
        <v>51</v>
      </c>
    </row>
    <row r="100" spans="1:8">
      <c r="A100" s="10">
        <v>94</v>
      </c>
      <c r="B100" s="10" t="s">
        <v>360</v>
      </c>
      <c r="C100" s="11" t="s">
        <v>101</v>
      </c>
      <c r="D100" s="10" t="s">
        <v>361</v>
      </c>
      <c r="E100" s="10" t="s">
        <v>362</v>
      </c>
      <c r="F100" s="12">
        <v>44693</v>
      </c>
      <c r="G100" s="10">
        <v>37</v>
      </c>
    </row>
    <row r="101" spans="1:8">
      <c r="A101" s="10">
        <v>95</v>
      </c>
      <c r="B101" s="10" t="s">
        <v>363</v>
      </c>
      <c r="C101" s="11" t="s">
        <v>101</v>
      </c>
      <c r="D101" s="10" t="s">
        <v>364</v>
      </c>
      <c r="E101" s="10" t="s">
        <v>292</v>
      </c>
      <c r="F101" s="12">
        <v>44693</v>
      </c>
      <c r="G101" s="10">
        <v>60</v>
      </c>
    </row>
    <row r="102" spans="1:8">
      <c r="A102" s="10">
        <v>96</v>
      </c>
      <c r="B102" s="10" t="s">
        <v>365</v>
      </c>
      <c r="C102" s="11" t="s">
        <v>101</v>
      </c>
      <c r="D102" s="10" t="s">
        <v>366</v>
      </c>
      <c r="E102" s="10" t="s">
        <v>174</v>
      </c>
      <c r="F102" s="12">
        <v>44693</v>
      </c>
      <c r="G102" s="10">
        <v>31</v>
      </c>
    </row>
    <row r="103" spans="1:8">
      <c r="A103" s="10">
        <v>97</v>
      </c>
      <c r="B103" s="10" t="s">
        <v>367</v>
      </c>
      <c r="C103" s="11" t="s">
        <v>101</v>
      </c>
      <c r="D103" s="10" t="s">
        <v>368</v>
      </c>
      <c r="E103" s="10" t="s">
        <v>103</v>
      </c>
      <c r="F103" s="12">
        <v>44693</v>
      </c>
      <c r="G103" s="10">
        <v>65</v>
      </c>
    </row>
    <row r="104" spans="1:8">
      <c r="A104" s="10">
        <v>98</v>
      </c>
      <c r="B104" s="10" t="s">
        <v>369</v>
      </c>
      <c r="C104" s="11" t="s">
        <v>101</v>
      </c>
      <c r="D104" s="10" t="s">
        <v>370</v>
      </c>
      <c r="E104" s="10" t="s">
        <v>371</v>
      </c>
      <c r="F104" s="12">
        <v>44691</v>
      </c>
      <c r="G104" s="10">
        <v>11</v>
      </c>
    </row>
    <row r="105" spans="1:8">
      <c r="A105" s="10">
        <v>99</v>
      </c>
      <c r="B105" s="10" t="s">
        <v>372</v>
      </c>
      <c r="C105" s="11" t="s">
        <v>101</v>
      </c>
      <c r="D105" s="10" t="s">
        <v>276</v>
      </c>
      <c r="E105" s="10" t="s">
        <v>277</v>
      </c>
      <c r="F105" s="12">
        <v>44691</v>
      </c>
      <c r="G105" s="10">
        <v>530</v>
      </c>
    </row>
    <row r="106" spans="1:8">
      <c r="A106" s="10">
        <v>100</v>
      </c>
      <c r="B106" s="10" t="s">
        <v>249</v>
      </c>
      <c r="C106" s="11" t="s">
        <v>101</v>
      </c>
      <c r="D106" s="10" t="s">
        <v>250</v>
      </c>
      <c r="E106" s="10" t="s">
        <v>129</v>
      </c>
      <c r="F106" s="12">
        <v>44686</v>
      </c>
      <c r="G106" s="10">
        <v>173</v>
      </c>
    </row>
    <row r="107" spans="1:8">
      <c r="A107" s="16" t="s">
        <v>94</v>
      </c>
      <c r="B107" s="16" t="s">
        <v>95</v>
      </c>
      <c r="C107" s="16"/>
      <c r="D107" s="16" t="s">
        <v>96</v>
      </c>
      <c r="E107" s="16" t="s">
        <v>97</v>
      </c>
      <c r="F107" s="16" t="s">
        <v>98</v>
      </c>
      <c r="G107" s="16" t="s">
        <v>99</v>
      </c>
      <c r="H107" s="3"/>
    </row>
    <row r="108" spans="1:8">
      <c r="A108" s="10">
        <v>101</v>
      </c>
      <c r="B108" s="10" t="s">
        <v>373</v>
      </c>
      <c r="C108" s="11" t="s">
        <v>101</v>
      </c>
      <c r="D108" s="10" t="s">
        <v>374</v>
      </c>
      <c r="E108" s="10" t="s">
        <v>375</v>
      </c>
      <c r="F108" s="12">
        <v>44686</v>
      </c>
      <c r="G108" s="10">
        <v>48</v>
      </c>
    </row>
    <row r="109" spans="1:8">
      <c r="A109" s="10">
        <v>102</v>
      </c>
      <c r="B109" s="10" t="s">
        <v>376</v>
      </c>
      <c r="C109" s="11" t="s">
        <v>101</v>
      </c>
      <c r="D109" s="10" t="s">
        <v>377</v>
      </c>
      <c r="E109" s="10" t="s">
        <v>378</v>
      </c>
      <c r="F109" s="12">
        <v>44684</v>
      </c>
      <c r="G109" s="10">
        <v>41</v>
      </c>
    </row>
    <row r="110" spans="1:8">
      <c r="A110" s="10">
        <v>103</v>
      </c>
      <c r="B110" s="10" t="s">
        <v>379</v>
      </c>
      <c r="C110" s="11" t="s">
        <v>101</v>
      </c>
      <c r="D110" s="10" t="s">
        <v>380</v>
      </c>
      <c r="E110" s="10" t="s">
        <v>381</v>
      </c>
      <c r="F110" s="12">
        <v>44679</v>
      </c>
      <c r="G110" s="10">
        <v>80</v>
      </c>
    </row>
    <row r="111" spans="1:8">
      <c r="A111" s="10">
        <v>104</v>
      </c>
      <c r="B111" s="10" t="s">
        <v>382</v>
      </c>
      <c r="C111" s="11" t="s">
        <v>101</v>
      </c>
      <c r="D111" s="10" t="s">
        <v>383</v>
      </c>
      <c r="E111" s="10" t="s">
        <v>384</v>
      </c>
      <c r="F111" s="12">
        <v>44679</v>
      </c>
      <c r="G111" s="10">
        <v>179</v>
      </c>
    </row>
    <row r="112" spans="1:8">
      <c r="A112" s="10">
        <v>105</v>
      </c>
      <c r="B112" s="10" t="s">
        <v>385</v>
      </c>
      <c r="C112" s="11" t="s">
        <v>101</v>
      </c>
      <c r="D112" s="10" t="s">
        <v>386</v>
      </c>
      <c r="E112" s="10" t="s">
        <v>387</v>
      </c>
      <c r="F112" s="12">
        <v>44679</v>
      </c>
      <c r="G112" s="10">
        <v>31</v>
      </c>
    </row>
    <row r="113" spans="1:7">
      <c r="A113" s="10">
        <v>106</v>
      </c>
      <c r="B113" s="10" t="s">
        <v>388</v>
      </c>
      <c r="C113" s="11" t="s">
        <v>101</v>
      </c>
      <c r="D113" s="10" t="s">
        <v>389</v>
      </c>
      <c r="E113" s="10" t="s">
        <v>103</v>
      </c>
      <c r="F113" s="12">
        <v>44677</v>
      </c>
      <c r="G113" s="10">
        <v>89</v>
      </c>
    </row>
    <row r="114" spans="1:7">
      <c r="A114" s="10">
        <v>107</v>
      </c>
      <c r="B114" s="10" t="s">
        <v>390</v>
      </c>
      <c r="C114" s="11" t="s">
        <v>101</v>
      </c>
      <c r="D114" s="10" t="s">
        <v>391</v>
      </c>
      <c r="E114" s="10" t="s">
        <v>297</v>
      </c>
      <c r="F114" s="12">
        <v>44677</v>
      </c>
      <c r="G114" s="10">
        <v>6</v>
      </c>
    </row>
    <row r="115" spans="1:7">
      <c r="A115" s="10">
        <v>108</v>
      </c>
      <c r="B115" s="10" t="s">
        <v>392</v>
      </c>
      <c r="C115" s="11" t="s">
        <v>101</v>
      </c>
      <c r="D115" s="10" t="s">
        <v>393</v>
      </c>
      <c r="E115" s="10" t="s">
        <v>394</v>
      </c>
      <c r="F115" s="12">
        <v>44672</v>
      </c>
      <c r="G115" s="10">
        <v>25</v>
      </c>
    </row>
    <row r="116" spans="1:7">
      <c r="A116" s="10">
        <v>109</v>
      </c>
      <c r="B116" s="10" t="s">
        <v>395</v>
      </c>
      <c r="C116" s="11" t="s">
        <v>101</v>
      </c>
      <c r="D116" s="10" t="s">
        <v>321</v>
      </c>
      <c r="E116" s="10" t="s">
        <v>277</v>
      </c>
      <c r="F116" s="12">
        <v>44670</v>
      </c>
      <c r="G116" s="10">
        <v>609</v>
      </c>
    </row>
    <row r="117" spans="1:7">
      <c r="A117" s="10">
        <v>110</v>
      </c>
      <c r="B117" s="10" t="s">
        <v>396</v>
      </c>
      <c r="C117" s="11" t="s">
        <v>101</v>
      </c>
      <c r="D117" s="10" t="s">
        <v>397</v>
      </c>
      <c r="E117" s="10" t="s">
        <v>398</v>
      </c>
      <c r="F117" s="12">
        <v>44665</v>
      </c>
      <c r="G117" s="10">
        <v>21</v>
      </c>
    </row>
    <row r="118" spans="1:7">
      <c r="A118" s="10">
        <v>111</v>
      </c>
      <c r="B118" s="10" t="s">
        <v>399</v>
      </c>
      <c r="C118" s="11" t="s">
        <v>101</v>
      </c>
      <c r="D118" s="10" t="s">
        <v>400</v>
      </c>
      <c r="E118" s="10" t="s">
        <v>398</v>
      </c>
      <c r="F118" s="12">
        <v>44665</v>
      </c>
      <c r="G118" s="10">
        <v>21</v>
      </c>
    </row>
    <row r="119" spans="1:7">
      <c r="A119" s="10">
        <v>112</v>
      </c>
      <c r="B119" s="10" t="s">
        <v>401</v>
      </c>
      <c r="C119" s="11" t="s">
        <v>101</v>
      </c>
      <c r="D119" s="10" t="s">
        <v>402</v>
      </c>
      <c r="E119" s="10" t="s">
        <v>403</v>
      </c>
      <c r="F119" s="12">
        <v>44663</v>
      </c>
      <c r="G119" s="10">
        <v>112</v>
      </c>
    </row>
    <row r="120" spans="1:7">
      <c r="A120" s="10">
        <v>113</v>
      </c>
      <c r="B120" s="10" t="s">
        <v>404</v>
      </c>
      <c r="C120" s="11" t="s">
        <v>101</v>
      </c>
      <c r="D120" s="10" t="s">
        <v>405</v>
      </c>
      <c r="E120" s="10" t="s">
        <v>406</v>
      </c>
      <c r="F120" s="12">
        <v>44663</v>
      </c>
      <c r="G120" s="10">
        <v>35</v>
      </c>
    </row>
    <row r="121" spans="1:7">
      <c r="A121" s="10">
        <v>114</v>
      </c>
      <c r="B121" s="10" t="s">
        <v>407</v>
      </c>
      <c r="C121" s="11" t="s">
        <v>101</v>
      </c>
      <c r="D121" s="10" t="s">
        <v>408</v>
      </c>
      <c r="E121" s="10" t="s">
        <v>409</v>
      </c>
      <c r="F121" s="12">
        <v>44663</v>
      </c>
      <c r="G121" s="10">
        <v>81</v>
      </c>
    </row>
    <row r="122" spans="1:7">
      <c r="A122" s="10">
        <v>115</v>
      </c>
      <c r="B122" s="10" t="s">
        <v>410</v>
      </c>
      <c r="C122" s="11" t="s">
        <v>101</v>
      </c>
      <c r="D122" s="10" t="s">
        <v>108</v>
      </c>
      <c r="E122" s="10" t="s">
        <v>109</v>
      </c>
      <c r="F122" s="12">
        <v>44658</v>
      </c>
      <c r="G122" s="10">
        <v>632</v>
      </c>
    </row>
    <row r="123" spans="1:7">
      <c r="A123" s="10">
        <v>116</v>
      </c>
      <c r="B123" s="10" t="s">
        <v>411</v>
      </c>
      <c r="C123" s="11" t="s">
        <v>101</v>
      </c>
      <c r="D123" s="10" t="s">
        <v>412</v>
      </c>
      <c r="E123" s="10" t="s">
        <v>413</v>
      </c>
      <c r="F123" s="12">
        <v>44658</v>
      </c>
      <c r="G123" s="10">
        <v>156</v>
      </c>
    </row>
    <row r="124" spans="1:7">
      <c r="A124" s="10">
        <v>117</v>
      </c>
      <c r="B124" s="10" t="s">
        <v>414</v>
      </c>
      <c r="C124" s="11" t="s">
        <v>101</v>
      </c>
      <c r="D124" s="10" t="s">
        <v>415</v>
      </c>
      <c r="E124" s="10" t="s">
        <v>103</v>
      </c>
      <c r="F124" s="12">
        <v>44656</v>
      </c>
      <c r="G124" s="10">
        <v>55</v>
      </c>
    </row>
    <row r="125" spans="1:7">
      <c r="A125" s="10">
        <v>118</v>
      </c>
      <c r="B125" s="10" t="s">
        <v>416</v>
      </c>
      <c r="C125" s="11" t="s">
        <v>101</v>
      </c>
      <c r="D125" s="10" t="s">
        <v>417</v>
      </c>
      <c r="E125" s="10" t="s">
        <v>409</v>
      </c>
      <c r="F125" s="12">
        <v>44656</v>
      </c>
      <c r="G125" s="10">
        <v>48</v>
      </c>
    </row>
    <row r="126" spans="1:7">
      <c r="A126" s="10">
        <v>119</v>
      </c>
      <c r="B126" s="10" t="s">
        <v>418</v>
      </c>
      <c r="C126" s="11" t="s">
        <v>101</v>
      </c>
      <c r="D126" s="10" t="s">
        <v>419</v>
      </c>
      <c r="E126" s="10" t="s">
        <v>420</v>
      </c>
      <c r="F126" s="12">
        <v>44651</v>
      </c>
      <c r="G126" s="10">
        <v>37</v>
      </c>
    </row>
    <row r="127" spans="1:7">
      <c r="A127" s="10">
        <v>120</v>
      </c>
      <c r="B127" s="10" t="s">
        <v>421</v>
      </c>
      <c r="C127" s="11" t="s">
        <v>101</v>
      </c>
      <c r="D127" s="10" t="s">
        <v>422</v>
      </c>
      <c r="E127" s="10" t="s">
        <v>423</v>
      </c>
      <c r="F127" s="12">
        <v>44651</v>
      </c>
      <c r="G127" s="10">
        <v>13</v>
      </c>
    </row>
    <row r="128" spans="1:7">
      <c r="A128" s="10">
        <v>121</v>
      </c>
      <c r="B128" s="10" t="s">
        <v>424</v>
      </c>
      <c r="C128" s="11" t="s">
        <v>101</v>
      </c>
      <c r="D128" s="10" t="s">
        <v>425</v>
      </c>
      <c r="E128" s="10" t="s">
        <v>426</v>
      </c>
      <c r="F128" s="12">
        <v>44649</v>
      </c>
      <c r="G128" s="10">
        <v>28</v>
      </c>
    </row>
    <row r="129" spans="1:7">
      <c r="A129" s="10">
        <v>122</v>
      </c>
      <c r="B129" s="10" t="s">
        <v>427</v>
      </c>
      <c r="C129" s="11" t="s">
        <v>101</v>
      </c>
      <c r="D129" s="10" t="s">
        <v>321</v>
      </c>
      <c r="E129" s="10" t="s">
        <v>277</v>
      </c>
      <c r="F129" s="12">
        <v>44649</v>
      </c>
      <c r="G129" s="10">
        <v>611</v>
      </c>
    </row>
    <row r="130" spans="1:7">
      <c r="A130" s="10">
        <v>123</v>
      </c>
      <c r="B130" s="10" t="s">
        <v>428</v>
      </c>
      <c r="C130" s="11" t="s">
        <v>101</v>
      </c>
      <c r="D130" s="10" t="s">
        <v>429</v>
      </c>
      <c r="E130" s="10" t="s">
        <v>430</v>
      </c>
      <c r="F130" s="12">
        <v>44644</v>
      </c>
      <c r="G130" s="10">
        <v>161</v>
      </c>
    </row>
    <row r="131" spans="1:7">
      <c r="A131" s="10">
        <v>124</v>
      </c>
      <c r="B131" s="10" t="s">
        <v>431</v>
      </c>
      <c r="C131" s="11" t="s">
        <v>101</v>
      </c>
      <c r="D131" s="10" t="s">
        <v>250</v>
      </c>
      <c r="E131" s="10" t="s">
        <v>129</v>
      </c>
      <c r="F131" s="12">
        <v>44637</v>
      </c>
      <c r="G131" s="10">
        <v>166</v>
      </c>
    </row>
    <row r="132" spans="1:7">
      <c r="A132" s="10">
        <v>125</v>
      </c>
      <c r="B132" s="10" t="s">
        <v>432</v>
      </c>
      <c r="C132" s="11" t="s">
        <v>101</v>
      </c>
      <c r="D132" s="10" t="s">
        <v>433</v>
      </c>
      <c r="E132" s="10" t="s">
        <v>434</v>
      </c>
      <c r="F132" s="12">
        <v>44630</v>
      </c>
      <c r="G132" s="10">
        <v>149</v>
      </c>
    </row>
    <row r="133" spans="1:7">
      <c r="A133" s="10">
        <v>126</v>
      </c>
      <c r="B133" s="10" t="s">
        <v>435</v>
      </c>
      <c r="C133" s="11" t="s">
        <v>101</v>
      </c>
      <c r="D133" s="10" t="s">
        <v>433</v>
      </c>
      <c r="E133" s="10" t="s">
        <v>434</v>
      </c>
      <c r="F133" s="12">
        <v>44630</v>
      </c>
      <c r="G133" s="10">
        <v>145</v>
      </c>
    </row>
    <row r="134" spans="1:7">
      <c r="A134" s="10">
        <v>127</v>
      </c>
      <c r="B134" s="10" t="s">
        <v>436</v>
      </c>
      <c r="C134" s="11" t="s">
        <v>101</v>
      </c>
      <c r="D134" s="10" t="s">
        <v>321</v>
      </c>
      <c r="E134" s="10" t="s">
        <v>277</v>
      </c>
      <c r="F134" s="12">
        <v>44628</v>
      </c>
      <c r="G134" s="10">
        <v>608</v>
      </c>
    </row>
    <row r="135" spans="1:7">
      <c r="A135" s="10">
        <v>128</v>
      </c>
      <c r="B135" s="10" t="s">
        <v>437</v>
      </c>
      <c r="C135" s="11" t="s">
        <v>101</v>
      </c>
      <c r="D135" s="10" t="s">
        <v>438</v>
      </c>
      <c r="E135" s="10" t="s">
        <v>281</v>
      </c>
      <c r="F135" s="12">
        <v>44623</v>
      </c>
      <c r="G135" s="10">
        <v>23</v>
      </c>
    </row>
    <row r="136" spans="1:7">
      <c r="A136" s="10">
        <v>129</v>
      </c>
      <c r="B136" s="10" t="s">
        <v>439</v>
      </c>
      <c r="C136" s="11" t="s">
        <v>101</v>
      </c>
      <c r="D136" s="10" t="s">
        <v>440</v>
      </c>
      <c r="E136" s="10" t="s">
        <v>441</v>
      </c>
      <c r="F136" s="12">
        <v>44623</v>
      </c>
      <c r="G136" s="10">
        <v>44</v>
      </c>
    </row>
    <row r="137" spans="1:7">
      <c r="A137" s="10">
        <v>130</v>
      </c>
      <c r="B137" s="10" t="s">
        <v>442</v>
      </c>
      <c r="C137" s="11" t="s">
        <v>101</v>
      </c>
      <c r="D137" s="10" t="s">
        <v>443</v>
      </c>
      <c r="E137" s="10" t="s">
        <v>444</v>
      </c>
      <c r="F137" s="12">
        <v>44616</v>
      </c>
      <c r="G137" s="10">
        <v>67</v>
      </c>
    </row>
    <row r="138" spans="1:7">
      <c r="A138" s="10">
        <v>131</v>
      </c>
      <c r="B138" s="10" t="s">
        <v>445</v>
      </c>
      <c r="C138" s="11" t="s">
        <v>101</v>
      </c>
      <c r="D138" s="10" t="s">
        <v>443</v>
      </c>
      <c r="E138" s="10" t="s">
        <v>444</v>
      </c>
      <c r="F138" s="12">
        <v>44616</v>
      </c>
      <c r="G138" s="10">
        <v>67</v>
      </c>
    </row>
    <row r="139" spans="1:7">
      <c r="A139" s="10">
        <v>132</v>
      </c>
      <c r="B139" s="10" t="s">
        <v>446</v>
      </c>
      <c r="C139" s="11" t="s">
        <v>101</v>
      </c>
      <c r="D139" s="10" t="s">
        <v>447</v>
      </c>
      <c r="E139" s="10" t="s">
        <v>230</v>
      </c>
      <c r="F139" s="12">
        <v>44616</v>
      </c>
      <c r="G139" s="10">
        <v>34</v>
      </c>
    </row>
    <row r="140" spans="1:7">
      <c r="A140" s="10">
        <v>133</v>
      </c>
      <c r="B140" s="10" t="s">
        <v>448</v>
      </c>
      <c r="C140" s="11" t="s">
        <v>101</v>
      </c>
      <c r="D140" s="10" t="s">
        <v>449</v>
      </c>
      <c r="E140" s="10" t="s">
        <v>450</v>
      </c>
      <c r="F140" s="12">
        <v>44616</v>
      </c>
      <c r="G140" s="10">
        <v>18</v>
      </c>
    </row>
    <row r="141" spans="1:7">
      <c r="A141" s="10">
        <v>134</v>
      </c>
      <c r="B141" s="10" t="s">
        <v>451</v>
      </c>
      <c r="C141" s="11" t="s">
        <v>101</v>
      </c>
      <c r="D141" s="10" t="s">
        <v>347</v>
      </c>
      <c r="E141" s="10" t="s">
        <v>210</v>
      </c>
      <c r="F141" s="12">
        <v>44614</v>
      </c>
      <c r="G141" s="10">
        <v>55</v>
      </c>
    </row>
    <row r="142" spans="1:7">
      <c r="A142" s="10">
        <v>135</v>
      </c>
      <c r="B142" s="10" t="s">
        <v>452</v>
      </c>
      <c r="C142" s="11" t="s">
        <v>101</v>
      </c>
      <c r="D142" s="10" t="s">
        <v>276</v>
      </c>
      <c r="E142" s="10" t="s">
        <v>277</v>
      </c>
      <c r="F142" s="12">
        <v>44614</v>
      </c>
      <c r="G142" s="10">
        <v>546</v>
      </c>
    </row>
    <row r="143" spans="1:7">
      <c r="A143" s="10">
        <v>136</v>
      </c>
      <c r="B143" s="10" t="s">
        <v>453</v>
      </c>
      <c r="C143" s="11" t="s">
        <v>101</v>
      </c>
      <c r="D143" s="10" t="s">
        <v>454</v>
      </c>
      <c r="E143" s="10" t="s">
        <v>103</v>
      </c>
      <c r="F143" s="12">
        <v>44607</v>
      </c>
      <c r="G143" s="10">
        <v>32</v>
      </c>
    </row>
    <row r="144" spans="1:7">
      <c r="A144" s="10">
        <v>137</v>
      </c>
      <c r="B144" s="10" t="s">
        <v>455</v>
      </c>
      <c r="C144" s="11" t="s">
        <v>101</v>
      </c>
      <c r="D144" s="10" t="s">
        <v>456</v>
      </c>
      <c r="E144" s="10" t="s">
        <v>457</v>
      </c>
      <c r="F144" s="12">
        <v>44602</v>
      </c>
      <c r="G144" s="10">
        <v>16</v>
      </c>
    </row>
    <row r="145" spans="1:7">
      <c r="A145" s="10">
        <v>138</v>
      </c>
      <c r="B145" s="10" t="s">
        <v>458</v>
      </c>
      <c r="C145" s="11" t="s">
        <v>101</v>
      </c>
      <c r="D145" s="10" t="s">
        <v>459</v>
      </c>
      <c r="E145" s="10" t="s">
        <v>284</v>
      </c>
      <c r="F145" s="12">
        <v>44595</v>
      </c>
      <c r="G145" s="10">
        <v>122</v>
      </c>
    </row>
    <row r="146" spans="1:7">
      <c r="A146" s="10">
        <v>139</v>
      </c>
      <c r="B146" s="10" t="s">
        <v>460</v>
      </c>
      <c r="C146" s="11" t="s">
        <v>101</v>
      </c>
      <c r="D146" s="10" t="s">
        <v>461</v>
      </c>
      <c r="E146" s="10" t="s">
        <v>462</v>
      </c>
      <c r="F146" s="12">
        <v>44595</v>
      </c>
      <c r="G146" s="10">
        <v>45</v>
      </c>
    </row>
    <row r="147" spans="1:7">
      <c r="A147" s="10">
        <v>140</v>
      </c>
      <c r="B147" s="10" t="s">
        <v>463</v>
      </c>
      <c r="C147" s="11" t="s">
        <v>101</v>
      </c>
      <c r="D147" s="10" t="s">
        <v>464</v>
      </c>
      <c r="E147" s="10" t="s">
        <v>292</v>
      </c>
      <c r="F147" s="12">
        <v>44595</v>
      </c>
      <c r="G147" s="10">
        <v>36</v>
      </c>
    </row>
    <row r="148" spans="1:7">
      <c r="A148" s="10">
        <v>141</v>
      </c>
      <c r="B148" s="10" t="s">
        <v>465</v>
      </c>
      <c r="C148" s="11" t="s">
        <v>101</v>
      </c>
      <c r="D148" s="10" t="s">
        <v>466</v>
      </c>
      <c r="E148" s="10" t="s">
        <v>467</v>
      </c>
      <c r="F148" s="12">
        <v>44595</v>
      </c>
      <c r="G148" s="10">
        <v>54</v>
      </c>
    </row>
    <row r="149" spans="1:7">
      <c r="A149" s="10">
        <v>142</v>
      </c>
      <c r="B149" s="10" t="s">
        <v>468</v>
      </c>
      <c r="C149" s="11" t="s">
        <v>101</v>
      </c>
      <c r="D149" s="10" t="s">
        <v>469</v>
      </c>
      <c r="E149" s="10" t="s">
        <v>470</v>
      </c>
      <c r="F149" s="12">
        <v>44588</v>
      </c>
      <c r="G149" s="10">
        <v>15</v>
      </c>
    </row>
    <row r="150" spans="1:7">
      <c r="A150" s="10">
        <v>143</v>
      </c>
      <c r="B150" s="10" t="s">
        <v>471</v>
      </c>
      <c r="C150" s="11" t="s">
        <v>101</v>
      </c>
      <c r="D150" s="10" t="s">
        <v>472</v>
      </c>
      <c r="E150" s="10" t="s">
        <v>409</v>
      </c>
      <c r="F150" s="12">
        <v>44586</v>
      </c>
      <c r="G150" s="10">
        <v>61</v>
      </c>
    </row>
    <row r="151" spans="1:7">
      <c r="A151" s="10">
        <v>144</v>
      </c>
      <c r="B151" s="10" t="s">
        <v>473</v>
      </c>
      <c r="C151" s="11" t="s">
        <v>101</v>
      </c>
      <c r="D151" s="10" t="s">
        <v>474</v>
      </c>
      <c r="E151" s="10" t="s">
        <v>132</v>
      </c>
      <c r="F151" s="12">
        <v>44581</v>
      </c>
      <c r="G151" s="10">
        <v>62</v>
      </c>
    </row>
    <row r="152" spans="1:7">
      <c r="A152" s="10">
        <v>145</v>
      </c>
      <c r="B152" s="10" t="s">
        <v>475</v>
      </c>
      <c r="C152" s="11" t="s">
        <v>101</v>
      </c>
      <c r="D152" s="10" t="s">
        <v>476</v>
      </c>
      <c r="E152" s="10" t="s">
        <v>345</v>
      </c>
      <c r="F152" s="12">
        <v>44581</v>
      </c>
      <c r="G152" s="10">
        <v>30</v>
      </c>
    </row>
    <row r="153" spans="1:7">
      <c r="A153" s="10">
        <v>146</v>
      </c>
      <c r="B153" s="10" t="s">
        <v>477</v>
      </c>
      <c r="C153" s="11" t="s">
        <v>101</v>
      </c>
      <c r="D153" s="10" t="s">
        <v>478</v>
      </c>
      <c r="E153" s="10" t="s">
        <v>479</v>
      </c>
      <c r="F153" s="12">
        <v>44579</v>
      </c>
      <c r="G153" s="10">
        <v>32</v>
      </c>
    </row>
    <row r="154" spans="1:7">
      <c r="A154" s="10">
        <v>147</v>
      </c>
      <c r="B154" s="10" t="s">
        <v>480</v>
      </c>
      <c r="C154" s="11" t="s">
        <v>101</v>
      </c>
      <c r="D154" s="10" t="s">
        <v>481</v>
      </c>
      <c r="E154" s="10" t="s">
        <v>482</v>
      </c>
      <c r="F154" s="12">
        <v>44560</v>
      </c>
      <c r="G154" s="10">
        <v>58</v>
      </c>
    </row>
    <row r="155" spans="1:7">
      <c r="A155" s="10">
        <v>148</v>
      </c>
      <c r="B155" s="10" t="s">
        <v>483</v>
      </c>
      <c r="C155" s="11" t="s">
        <v>101</v>
      </c>
      <c r="D155" s="10" t="s">
        <v>484</v>
      </c>
      <c r="E155" s="10" t="s">
        <v>485</v>
      </c>
      <c r="F155" s="12">
        <v>44560</v>
      </c>
      <c r="G155" s="10">
        <v>168</v>
      </c>
    </row>
    <row r="156" spans="1:7">
      <c r="A156" s="10">
        <v>149</v>
      </c>
      <c r="B156" s="10" t="s">
        <v>486</v>
      </c>
      <c r="C156" s="11" t="s">
        <v>101</v>
      </c>
      <c r="D156" s="10" t="s">
        <v>487</v>
      </c>
      <c r="E156" s="10" t="s">
        <v>488</v>
      </c>
      <c r="F156" s="12">
        <v>44560</v>
      </c>
      <c r="G156" s="10">
        <v>31</v>
      </c>
    </row>
    <row r="157" spans="1:7">
      <c r="A157" s="10">
        <v>150</v>
      </c>
      <c r="B157" s="10" t="s">
        <v>489</v>
      </c>
      <c r="C157" s="11" t="s">
        <v>101</v>
      </c>
      <c r="D157" s="10" t="s">
        <v>490</v>
      </c>
      <c r="E157" s="10" t="s">
        <v>491</v>
      </c>
      <c r="F157" s="12">
        <v>44553</v>
      </c>
      <c r="G157" s="10">
        <v>64</v>
      </c>
    </row>
    <row r="158" spans="1:7">
      <c r="A158" s="9" t="s">
        <v>94</v>
      </c>
      <c r="B158" s="9" t="s">
        <v>95</v>
      </c>
      <c r="C158" s="9"/>
      <c r="D158" s="9" t="s">
        <v>96</v>
      </c>
      <c r="E158" s="9" t="s">
        <v>97</v>
      </c>
      <c r="F158" s="9" t="s">
        <v>98</v>
      </c>
      <c r="G158" s="9" t="s">
        <v>99</v>
      </c>
    </row>
    <row r="159" spans="1:7">
      <c r="A159" s="10">
        <v>151</v>
      </c>
      <c r="B159" s="10" t="s">
        <v>492</v>
      </c>
      <c r="C159" s="11" t="s">
        <v>101</v>
      </c>
      <c r="D159" s="10" t="s">
        <v>493</v>
      </c>
      <c r="E159" s="10" t="s">
        <v>494</v>
      </c>
      <c r="F159" s="12">
        <v>44553</v>
      </c>
      <c r="G159" s="10">
        <v>19</v>
      </c>
    </row>
    <row r="160" spans="1:7">
      <c r="A160" s="10">
        <v>152</v>
      </c>
      <c r="B160" s="10" t="s">
        <v>495</v>
      </c>
      <c r="C160" s="11" t="s">
        <v>101</v>
      </c>
      <c r="D160" s="10" t="s">
        <v>496</v>
      </c>
      <c r="E160" s="10" t="s">
        <v>497</v>
      </c>
      <c r="F160" s="12">
        <v>44553</v>
      </c>
      <c r="G160" s="10">
        <v>22</v>
      </c>
    </row>
    <row r="161" spans="1:7">
      <c r="A161" s="10">
        <v>153</v>
      </c>
      <c r="B161" s="10" t="s">
        <v>498</v>
      </c>
      <c r="C161" s="11" t="s">
        <v>101</v>
      </c>
      <c r="D161" s="10" t="s">
        <v>499</v>
      </c>
      <c r="E161" s="10" t="s">
        <v>426</v>
      </c>
      <c r="F161" s="12">
        <v>44551</v>
      </c>
      <c r="G161" s="10">
        <v>37</v>
      </c>
    </row>
    <row r="162" spans="1:7">
      <c r="A162" s="10">
        <v>154</v>
      </c>
      <c r="B162" s="10" t="s">
        <v>500</v>
      </c>
      <c r="C162" s="11" t="s">
        <v>101</v>
      </c>
      <c r="D162" s="10" t="s">
        <v>501</v>
      </c>
      <c r="E162" s="10" t="s">
        <v>502</v>
      </c>
      <c r="F162" s="12">
        <v>44546</v>
      </c>
      <c r="G162" s="10">
        <v>26</v>
      </c>
    </row>
    <row r="163" spans="1:7">
      <c r="A163" s="10">
        <v>155</v>
      </c>
      <c r="B163" s="10" t="s">
        <v>503</v>
      </c>
      <c r="C163" s="11" t="s">
        <v>101</v>
      </c>
      <c r="D163" s="10" t="s">
        <v>504</v>
      </c>
      <c r="E163" s="10" t="s">
        <v>441</v>
      </c>
      <c r="F163" s="12">
        <v>44544</v>
      </c>
      <c r="G163" s="10">
        <v>45</v>
      </c>
    </row>
    <row r="164" spans="1:7">
      <c r="A164" s="10">
        <v>156</v>
      </c>
      <c r="B164" s="10" t="s">
        <v>505</v>
      </c>
      <c r="C164" s="11" t="s">
        <v>101</v>
      </c>
      <c r="D164" s="10" t="s">
        <v>506</v>
      </c>
      <c r="E164" s="10" t="s">
        <v>507</v>
      </c>
      <c r="F164" s="12">
        <v>44532</v>
      </c>
      <c r="G164" s="10">
        <v>28</v>
      </c>
    </row>
    <row r="165" spans="1:7">
      <c r="A165" s="10">
        <v>157</v>
      </c>
      <c r="B165" s="10" t="s">
        <v>508</v>
      </c>
      <c r="C165" s="11" t="s">
        <v>101</v>
      </c>
      <c r="D165" s="10" t="s">
        <v>509</v>
      </c>
      <c r="E165" s="10" t="s">
        <v>510</v>
      </c>
      <c r="F165" s="12">
        <v>44518</v>
      </c>
      <c r="G165" s="10">
        <v>5</v>
      </c>
    </row>
    <row r="166" spans="1:7">
      <c r="A166" s="10">
        <v>158</v>
      </c>
      <c r="B166" s="10" t="s">
        <v>511</v>
      </c>
      <c r="C166" s="11" t="s">
        <v>101</v>
      </c>
      <c r="D166" s="10" t="s">
        <v>108</v>
      </c>
      <c r="E166" s="10" t="s">
        <v>109</v>
      </c>
      <c r="F166" s="12">
        <v>44518</v>
      </c>
      <c r="G166" s="10">
        <v>632</v>
      </c>
    </row>
    <row r="167" spans="1:7">
      <c r="A167" s="10">
        <v>159</v>
      </c>
      <c r="B167" s="10" t="s">
        <v>512</v>
      </c>
      <c r="C167" s="11" t="s">
        <v>101</v>
      </c>
      <c r="D167" s="10" t="s">
        <v>513</v>
      </c>
      <c r="E167" s="10" t="s">
        <v>514</v>
      </c>
      <c r="F167" s="12">
        <v>44516</v>
      </c>
      <c r="G167" s="10">
        <v>50</v>
      </c>
    </row>
    <row r="168" spans="1:7">
      <c r="A168" s="10">
        <v>160</v>
      </c>
      <c r="B168" s="10" t="s">
        <v>515</v>
      </c>
      <c r="C168" s="11" t="s">
        <v>101</v>
      </c>
      <c r="D168" s="10" t="s">
        <v>516</v>
      </c>
      <c r="E168" s="10" t="s">
        <v>434</v>
      </c>
      <c r="F168" s="12">
        <v>44516</v>
      </c>
      <c r="G168" s="10">
        <v>149</v>
      </c>
    </row>
    <row r="169" spans="1:7">
      <c r="A169" s="10">
        <v>161</v>
      </c>
      <c r="B169" s="10" t="s">
        <v>517</v>
      </c>
      <c r="C169" s="11" t="s">
        <v>101</v>
      </c>
      <c r="D169" s="10" t="s">
        <v>518</v>
      </c>
      <c r="E169" s="10" t="s">
        <v>239</v>
      </c>
      <c r="F169" s="12">
        <v>44511</v>
      </c>
      <c r="G169" s="10">
        <v>53</v>
      </c>
    </row>
    <row r="170" spans="1:7">
      <c r="A170" s="10">
        <v>162</v>
      </c>
      <c r="B170" s="10" t="s">
        <v>519</v>
      </c>
      <c r="C170" s="11" t="s">
        <v>101</v>
      </c>
      <c r="D170" s="10" t="s">
        <v>520</v>
      </c>
      <c r="E170" s="10" t="s">
        <v>521</v>
      </c>
      <c r="F170" s="12">
        <v>44511</v>
      </c>
      <c r="G170" s="10">
        <v>164</v>
      </c>
    </row>
    <row r="171" spans="1:7">
      <c r="A171" s="10">
        <v>163</v>
      </c>
      <c r="B171" s="10" t="s">
        <v>522</v>
      </c>
      <c r="C171" s="11" t="s">
        <v>101</v>
      </c>
      <c r="D171" s="10" t="s">
        <v>523</v>
      </c>
      <c r="E171" s="10" t="s">
        <v>444</v>
      </c>
      <c r="F171" s="12">
        <v>44502</v>
      </c>
      <c r="G171" s="10">
        <v>68</v>
      </c>
    </row>
    <row r="172" spans="1:7">
      <c r="A172" s="10">
        <v>164</v>
      </c>
      <c r="B172" s="10" t="s">
        <v>524</v>
      </c>
      <c r="C172" s="11" t="s">
        <v>101</v>
      </c>
      <c r="D172" s="10" t="s">
        <v>525</v>
      </c>
      <c r="E172" s="10" t="s">
        <v>409</v>
      </c>
      <c r="F172" s="12">
        <v>44502</v>
      </c>
      <c r="G172" s="10">
        <v>42</v>
      </c>
    </row>
    <row r="173" spans="1:7">
      <c r="A173" s="10">
        <v>165</v>
      </c>
      <c r="B173" s="10" t="s">
        <v>526</v>
      </c>
      <c r="C173" s="11" t="s">
        <v>101</v>
      </c>
      <c r="D173" s="10" t="s">
        <v>527</v>
      </c>
      <c r="E173" s="10" t="s">
        <v>308</v>
      </c>
      <c r="F173" s="12">
        <v>44497</v>
      </c>
      <c r="G173" s="10">
        <v>78</v>
      </c>
    </row>
    <row r="174" spans="1:7">
      <c r="A174" s="10">
        <v>166</v>
      </c>
      <c r="B174" s="10" t="s">
        <v>528</v>
      </c>
      <c r="C174" s="11" t="s">
        <v>101</v>
      </c>
      <c r="D174" s="10" t="s">
        <v>276</v>
      </c>
      <c r="E174" s="10" t="s">
        <v>277</v>
      </c>
      <c r="F174" s="12">
        <v>44495</v>
      </c>
      <c r="G174" s="10">
        <v>561</v>
      </c>
    </row>
    <row r="175" spans="1:7">
      <c r="A175" s="10">
        <v>167</v>
      </c>
      <c r="B175" s="10" t="s">
        <v>529</v>
      </c>
      <c r="C175" s="11" t="s">
        <v>101</v>
      </c>
      <c r="D175" s="10" t="s">
        <v>530</v>
      </c>
      <c r="E175" s="10" t="s">
        <v>531</v>
      </c>
      <c r="F175" s="12">
        <v>44490</v>
      </c>
      <c r="G175" s="10">
        <v>9</v>
      </c>
    </row>
    <row r="176" spans="1:7">
      <c r="A176" s="10">
        <v>168</v>
      </c>
      <c r="B176" s="10" t="s">
        <v>532</v>
      </c>
      <c r="C176" s="11" t="s">
        <v>101</v>
      </c>
      <c r="D176" s="10" t="s">
        <v>530</v>
      </c>
      <c r="E176" s="10" t="s">
        <v>531</v>
      </c>
      <c r="F176" s="12">
        <v>44490</v>
      </c>
      <c r="G176" s="10">
        <v>9</v>
      </c>
    </row>
    <row r="177" spans="1:7">
      <c r="A177" s="10">
        <v>169</v>
      </c>
      <c r="B177" s="10" t="s">
        <v>533</v>
      </c>
      <c r="C177" s="11" t="s">
        <v>101</v>
      </c>
      <c r="D177" s="10" t="s">
        <v>321</v>
      </c>
      <c r="E177" s="10" t="s">
        <v>277</v>
      </c>
      <c r="F177" s="12">
        <v>44488</v>
      </c>
      <c r="G177" s="10">
        <v>616</v>
      </c>
    </row>
    <row r="178" spans="1:7">
      <c r="A178" s="10">
        <v>170</v>
      </c>
      <c r="B178" s="10" t="s">
        <v>534</v>
      </c>
      <c r="C178" s="11" t="s">
        <v>101</v>
      </c>
      <c r="D178" s="10" t="s">
        <v>518</v>
      </c>
      <c r="E178" s="10" t="s">
        <v>535</v>
      </c>
      <c r="F178" s="12">
        <v>44483</v>
      </c>
      <c r="G178" s="10">
        <v>54</v>
      </c>
    </row>
    <row r="179" spans="1:7">
      <c r="A179" s="10">
        <v>171</v>
      </c>
      <c r="B179" s="10" t="s">
        <v>536</v>
      </c>
      <c r="C179" s="11" t="s">
        <v>101</v>
      </c>
      <c r="D179" s="10" t="s">
        <v>537</v>
      </c>
      <c r="E179" s="10" t="s">
        <v>538</v>
      </c>
      <c r="F179" s="12">
        <v>44483</v>
      </c>
      <c r="G179" s="10">
        <v>99</v>
      </c>
    </row>
    <row r="180" spans="1:7">
      <c r="A180" s="10">
        <v>172</v>
      </c>
      <c r="B180" s="10" t="s">
        <v>539</v>
      </c>
      <c r="C180" s="11" t="s">
        <v>101</v>
      </c>
      <c r="D180" s="10" t="s">
        <v>540</v>
      </c>
      <c r="E180" s="10" t="s">
        <v>413</v>
      </c>
      <c r="F180" s="12">
        <v>44483</v>
      </c>
      <c r="G180" s="10">
        <v>139</v>
      </c>
    </row>
    <row r="181" spans="1:7">
      <c r="A181" s="10">
        <v>173</v>
      </c>
      <c r="B181" s="10" t="s">
        <v>541</v>
      </c>
      <c r="C181" s="11" t="s">
        <v>101</v>
      </c>
      <c r="D181" s="10" t="s">
        <v>542</v>
      </c>
      <c r="E181" s="10" t="s">
        <v>514</v>
      </c>
      <c r="F181" s="12">
        <v>44483</v>
      </c>
      <c r="G181" s="10">
        <v>31</v>
      </c>
    </row>
    <row r="182" spans="1:7">
      <c r="A182" s="10">
        <v>174</v>
      </c>
      <c r="B182" s="10" t="s">
        <v>543</v>
      </c>
      <c r="C182" s="11" t="s">
        <v>101</v>
      </c>
      <c r="D182" s="10" t="s">
        <v>238</v>
      </c>
      <c r="E182" s="10" t="s">
        <v>239</v>
      </c>
      <c r="F182" s="12">
        <v>44481</v>
      </c>
      <c r="G182" s="10">
        <v>52</v>
      </c>
    </row>
    <row r="183" spans="1:7">
      <c r="A183" s="10">
        <v>175</v>
      </c>
      <c r="B183" s="10" t="s">
        <v>544</v>
      </c>
      <c r="C183" s="11" t="s">
        <v>101</v>
      </c>
      <c r="D183" s="10" t="s">
        <v>545</v>
      </c>
      <c r="E183" s="10" t="s">
        <v>546</v>
      </c>
      <c r="F183" s="12">
        <v>44481</v>
      </c>
      <c r="G183" s="10">
        <v>21</v>
      </c>
    </row>
    <row r="184" spans="1:7">
      <c r="A184" s="10">
        <v>176</v>
      </c>
      <c r="B184" s="10" t="s">
        <v>547</v>
      </c>
      <c r="C184" s="11" t="s">
        <v>101</v>
      </c>
      <c r="D184" s="10" t="s">
        <v>548</v>
      </c>
      <c r="E184" s="10" t="s">
        <v>549</v>
      </c>
      <c r="F184" s="12">
        <v>44469</v>
      </c>
      <c r="G184" s="10">
        <v>12</v>
      </c>
    </row>
    <row r="185" spans="1:7">
      <c r="A185" s="10">
        <v>177</v>
      </c>
      <c r="B185" s="10" t="s">
        <v>550</v>
      </c>
      <c r="C185" s="11" t="s">
        <v>101</v>
      </c>
      <c r="D185" s="10" t="s">
        <v>551</v>
      </c>
      <c r="E185" s="10" t="s">
        <v>300</v>
      </c>
      <c r="F185" s="12">
        <v>44462</v>
      </c>
      <c r="G185" s="10">
        <v>253</v>
      </c>
    </row>
    <row r="186" spans="1:7">
      <c r="A186" s="10">
        <v>178</v>
      </c>
      <c r="B186" s="10" t="s">
        <v>552</v>
      </c>
      <c r="C186" s="11" t="s">
        <v>101</v>
      </c>
      <c r="D186" s="10" t="s">
        <v>553</v>
      </c>
      <c r="E186" s="10" t="s">
        <v>284</v>
      </c>
      <c r="F186" s="12">
        <v>44460</v>
      </c>
      <c r="G186" s="10">
        <v>123</v>
      </c>
    </row>
    <row r="187" spans="1:7">
      <c r="A187" s="10">
        <v>179</v>
      </c>
      <c r="B187" s="10" t="s">
        <v>554</v>
      </c>
      <c r="C187" s="11" t="s">
        <v>101</v>
      </c>
      <c r="D187" s="10" t="s">
        <v>555</v>
      </c>
      <c r="E187" s="10" t="s">
        <v>482</v>
      </c>
      <c r="F187" s="12">
        <v>44460</v>
      </c>
      <c r="G187" s="10">
        <v>58</v>
      </c>
    </row>
    <row r="188" spans="1:7">
      <c r="A188" s="10">
        <v>180</v>
      </c>
      <c r="B188" s="10" t="s">
        <v>556</v>
      </c>
      <c r="C188" s="11" t="s">
        <v>101</v>
      </c>
      <c r="D188" s="10" t="s">
        <v>557</v>
      </c>
      <c r="E188" s="10" t="s">
        <v>362</v>
      </c>
      <c r="F188" s="12">
        <v>44453</v>
      </c>
      <c r="G188" s="10">
        <v>49</v>
      </c>
    </row>
    <row r="189" spans="1:7">
      <c r="A189" s="10">
        <v>181</v>
      </c>
      <c r="B189" s="10" t="s">
        <v>558</v>
      </c>
      <c r="C189" s="11" t="s">
        <v>101</v>
      </c>
      <c r="D189" s="10" t="s">
        <v>559</v>
      </c>
      <c r="E189" s="10" t="s">
        <v>462</v>
      </c>
      <c r="F189" s="12">
        <v>44448</v>
      </c>
      <c r="G189" s="10">
        <v>64</v>
      </c>
    </row>
    <row r="190" spans="1:7">
      <c r="A190" s="10">
        <v>182</v>
      </c>
      <c r="B190" s="10" t="s">
        <v>560</v>
      </c>
      <c r="C190" s="11" t="s">
        <v>101</v>
      </c>
      <c r="D190" s="10" t="s">
        <v>561</v>
      </c>
      <c r="E190" s="10" t="s">
        <v>562</v>
      </c>
      <c r="F190" s="12">
        <v>44448</v>
      </c>
      <c r="G190" s="10">
        <v>6</v>
      </c>
    </row>
    <row r="191" spans="1:7">
      <c r="A191" s="10">
        <v>183</v>
      </c>
      <c r="B191" s="10" t="s">
        <v>563</v>
      </c>
      <c r="C191" s="11" t="s">
        <v>101</v>
      </c>
      <c r="D191" s="10" t="s">
        <v>564</v>
      </c>
      <c r="E191" s="10" t="s">
        <v>381</v>
      </c>
      <c r="F191" s="12">
        <v>44448</v>
      </c>
      <c r="G191" s="10">
        <v>58</v>
      </c>
    </row>
    <row r="192" spans="1:7">
      <c r="A192" s="10">
        <v>184</v>
      </c>
      <c r="B192" s="10" t="s">
        <v>565</v>
      </c>
      <c r="C192" s="11" t="s">
        <v>101</v>
      </c>
      <c r="D192" s="10" t="s">
        <v>551</v>
      </c>
      <c r="E192" s="10" t="s">
        <v>300</v>
      </c>
      <c r="F192" s="12">
        <v>44441</v>
      </c>
      <c r="G192" s="10">
        <v>249</v>
      </c>
    </row>
    <row r="193" spans="1:7">
      <c r="A193" s="10">
        <v>185</v>
      </c>
      <c r="B193" s="10" t="s">
        <v>566</v>
      </c>
      <c r="C193" s="11" t="s">
        <v>101</v>
      </c>
      <c r="D193" s="10" t="s">
        <v>551</v>
      </c>
      <c r="E193" s="10" t="s">
        <v>300</v>
      </c>
      <c r="F193" s="12">
        <v>44441</v>
      </c>
      <c r="G193" s="10">
        <v>251</v>
      </c>
    </row>
    <row r="194" spans="1:7">
      <c r="A194" s="10">
        <v>186</v>
      </c>
      <c r="B194" s="10" t="s">
        <v>567</v>
      </c>
      <c r="C194" s="11" t="s">
        <v>101</v>
      </c>
      <c r="D194" s="10" t="s">
        <v>568</v>
      </c>
      <c r="E194" s="10" t="s">
        <v>569</v>
      </c>
      <c r="F194" s="12">
        <v>44441</v>
      </c>
      <c r="G194" s="10">
        <v>75</v>
      </c>
    </row>
    <row r="195" spans="1:7">
      <c r="A195" s="10">
        <v>187</v>
      </c>
      <c r="B195" s="10" t="s">
        <v>570</v>
      </c>
      <c r="C195" s="11" t="s">
        <v>101</v>
      </c>
      <c r="D195" s="10" t="s">
        <v>571</v>
      </c>
      <c r="E195" s="10" t="s">
        <v>572</v>
      </c>
      <c r="F195" s="12">
        <v>44441</v>
      </c>
      <c r="G195" s="10">
        <v>21</v>
      </c>
    </row>
    <row r="196" spans="1:7">
      <c r="A196" s="10">
        <v>188</v>
      </c>
      <c r="B196" s="10" t="s">
        <v>573</v>
      </c>
      <c r="C196" s="11" t="s">
        <v>101</v>
      </c>
      <c r="D196" s="10" t="s">
        <v>321</v>
      </c>
      <c r="E196" s="10" t="s">
        <v>277</v>
      </c>
      <c r="F196" s="12">
        <v>44439</v>
      </c>
      <c r="G196" s="10">
        <v>607</v>
      </c>
    </row>
    <row r="197" spans="1:7">
      <c r="A197" s="10">
        <v>189</v>
      </c>
      <c r="B197" s="10" t="s">
        <v>574</v>
      </c>
      <c r="C197" s="11" t="s">
        <v>101</v>
      </c>
      <c r="D197" s="10" t="s">
        <v>575</v>
      </c>
      <c r="E197" s="10" t="s">
        <v>576</v>
      </c>
      <c r="F197" s="12">
        <v>44434</v>
      </c>
      <c r="G197" s="10">
        <v>51</v>
      </c>
    </row>
    <row r="198" spans="1:7">
      <c r="A198" s="10">
        <v>190</v>
      </c>
      <c r="B198" s="10" t="s">
        <v>577</v>
      </c>
      <c r="C198" s="11" t="s">
        <v>101</v>
      </c>
      <c r="D198" s="10" t="s">
        <v>578</v>
      </c>
      <c r="E198" s="10" t="s">
        <v>201</v>
      </c>
      <c r="F198" s="12">
        <v>44427</v>
      </c>
      <c r="G198" s="10">
        <v>16</v>
      </c>
    </row>
    <row r="199" spans="1:7">
      <c r="A199" s="10">
        <v>191</v>
      </c>
      <c r="B199" s="10" t="s">
        <v>579</v>
      </c>
      <c r="C199" s="11" t="s">
        <v>101</v>
      </c>
      <c r="D199" s="10" t="s">
        <v>580</v>
      </c>
      <c r="E199" s="10" t="s">
        <v>581</v>
      </c>
      <c r="F199" s="12">
        <v>44420</v>
      </c>
      <c r="G199" s="10">
        <v>29</v>
      </c>
    </row>
    <row r="200" spans="1:7">
      <c r="A200" s="10">
        <v>192</v>
      </c>
      <c r="B200" s="10" t="s">
        <v>582</v>
      </c>
      <c r="C200" s="11" t="s">
        <v>101</v>
      </c>
      <c r="D200" s="10" t="s">
        <v>583</v>
      </c>
      <c r="E200" s="10" t="s">
        <v>510</v>
      </c>
      <c r="F200" s="12">
        <v>44418</v>
      </c>
      <c r="G200" s="10">
        <v>5</v>
      </c>
    </row>
    <row r="201" spans="1:7">
      <c r="A201" s="10">
        <v>193</v>
      </c>
      <c r="B201" s="10" t="s">
        <v>584</v>
      </c>
      <c r="C201" s="11" t="s">
        <v>101</v>
      </c>
      <c r="D201" s="10" t="s">
        <v>585</v>
      </c>
      <c r="E201" s="10" t="s">
        <v>586</v>
      </c>
      <c r="F201" s="12">
        <v>44413</v>
      </c>
      <c r="G201" s="10">
        <v>145</v>
      </c>
    </row>
    <row r="202" spans="1:7">
      <c r="A202" s="10">
        <v>194</v>
      </c>
      <c r="B202" s="10" t="s">
        <v>587</v>
      </c>
      <c r="C202" s="11" t="s">
        <v>101</v>
      </c>
      <c r="D202" s="10" t="s">
        <v>588</v>
      </c>
      <c r="E202" s="10" t="s">
        <v>531</v>
      </c>
      <c r="F202" s="12">
        <v>44411</v>
      </c>
      <c r="G202" s="10">
        <v>8</v>
      </c>
    </row>
    <row r="203" spans="1:7">
      <c r="A203" s="10">
        <v>195</v>
      </c>
      <c r="B203" s="10" t="s">
        <v>589</v>
      </c>
      <c r="C203" s="11" t="s">
        <v>101</v>
      </c>
      <c r="D203" s="10" t="s">
        <v>590</v>
      </c>
      <c r="E203" s="10" t="s">
        <v>591</v>
      </c>
      <c r="F203" s="12">
        <v>44411</v>
      </c>
      <c r="G203" s="10">
        <v>30</v>
      </c>
    </row>
    <row r="204" spans="1:7">
      <c r="A204" s="10">
        <v>196</v>
      </c>
      <c r="B204" s="10" t="s">
        <v>592</v>
      </c>
      <c r="C204" s="11" t="s">
        <v>101</v>
      </c>
      <c r="D204" s="10" t="s">
        <v>593</v>
      </c>
      <c r="E204" s="10" t="s">
        <v>594</v>
      </c>
      <c r="F204" s="12">
        <v>44406</v>
      </c>
      <c r="G204" s="10">
        <v>18</v>
      </c>
    </row>
    <row r="205" spans="1:7">
      <c r="A205" s="10">
        <v>197</v>
      </c>
      <c r="B205" s="10" t="s">
        <v>595</v>
      </c>
      <c r="C205" s="11" t="s">
        <v>101</v>
      </c>
      <c r="D205" s="10" t="s">
        <v>596</v>
      </c>
      <c r="E205" s="10" t="s">
        <v>333</v>
      </c>
      <c r="F205" s="12">
        <v>44406</v>
      </c>
      <c r="G205" s="10">
        <v>248</v>
      </c>
    </row>
    <row r="206" spans="1:7">
      <c r="A206" s="10">
        <v>198</v>
      </c>
      <c r="B206" s="10" t="s">
        <v>597</v>
      </c>
      <c r="C206" s="11" t="s">
        <v>101</v>
      </c>
      <c r="D206" s="10" t="s">
        <v>598</v>
      </c>
      <c r="E206" s="10" t="s">
        <v>531</v>
      </c>
      <c r="F206" s="12">
        <v>44406</v>
      </c>
      <c r="G206" s="10">
        <v>9</v>
      </c>
    </row>
    <row r="207" spans="1:7">
      <c r="A207" s="10">
        <v>199</v>
      </c>
      <c r="B207" s="10" t="s">
        <v>599</v>
      </c>
      <c r="C207" s="11" t="s">
        <v>101</v>
      </c>
      <c r="D207" s="10" t="s">
        <v>600</v>
      </c>
      <c r="E207" s="10" t="s">
        <v>409</v>
      </c>
      <c r="F207" s="12">
        <v>44404</v>
      </c>
      <c r="G207" s="10">
        <v>53</v>
      </c>
    </row>
    <row r="208" spans="1:7">
      <c r="A208" s="10">
        <v>200</v>
      </c>
      <c r="B208" s="10" t="s">
        <v>601</v>
      </c>
      <c r="C208" s="11" t="s">
        <v>101</v>
      </c>
      <c r="D208" s="10" t="s">
        <v>602</v>
      </c>
      <c r="E208" s="10" t="s">
        <v>603</v>
      </c>
      <c r="F208" s="12">
        <v>44404</v>
      </c>
      <c r="G208" s="10">
        <v>49</v>
      </c>
    </row>
    <row r="209" spans="1:7">
      <c r="A209" s="9" t="s">
        <v>94</v>
      </c>
      <c r="B209" s="9" t="s">
        <v>95</v>
      </c>
      <c r="C209" s="9"/>
      <c r="D209" s="9" t="s">
        <v>96</v>
      </c>
      <c r="E209" s="9" t="s">
        <v>97</v>
      </c>
      <c r="F209" s="9" t="s">
        <v>98</v>
      </c>
      <c r="G209" s="9" t="s">
        <v>99</v>
      </c>
    </row>
    <row r="210" spans="1:7">
      <c r="A210" s="10">
        <v>201</v>
      </c>
      <c r="B210" s="10" t="s">
        <v>604</v>
      </c>
      <c r="C210" s="11" t="s">
        <v>101</v>
      </c>
      <c r="D210" s="10" t="s">
        <v>605</v>
      </c>
      <c r="E210" s="10" t="s">
        <v>606</v>
      </c>
      <c r="F210" s="12">
        <v>44404</v>
      </c>
      <c r="G210" s="10">
        <v>13</v>
      </c>
    </row>
    <row r="211" spans="1:7">
      <c r="A211" s="10">
        <v>202</v>
      </c>
      <c r="B211" s="10" t="s">
        <v>607</v>
      </c>
      <c r="C211" s="11" t="s">
        <v>101</v>
      </c>
      <c r="D211" s="10" t="s">
        <v>593</v>
      </c>
      <c r="E211" s="10" t="s">
        <v>594</v>
      </c>
      <c r="F211" s="12">
        <v>44392</v>
      </c>
      <c r="G211" s="10">
        <v>18</v>
      </c>
    </row>
    <row r="212" spans="1:7">
      <c r="A212" s="10">
        <v>203</v>
      </c>
      <c r="B212" s="10" t="s">
        <v>608</v>
      </c>
      <c r="C212" s="11" t="s">
        <v>101</v>
      </c>
      <c r="D212" s="10" t="s">
        <v>433</v>
      </c>
      <c r="E212" s="10" t="s">
        <v>609</v>
      </c>
      <c r="F212" s="12">
        <v>44392</v>
      </c>
      <c r="G212" s="10">
        <v>149</v>
      </c>
    </row>
    <row r="213" spans="1:7">
      <c r="A213" s="10">
        <v>204</v>
      </c>
      <c r="B213" s="10" t="s">
        <v>610</v>
      </c>
      <c r="C213" s="11" t="s">
        <v>101</v>
      </c>
      <c r="D213" s="10" t="s">
        <v>611</v>
      </c>
      <c r="E213" s="10" t="s">
        <v>510</v>
      </c>
      <c r="F213" s="12">
        <v>44392</v>
      </c>
      <c r="G213" s="10">
        <v>28</v>
      </c>
    </row>
    <row r="214" spans="1:7">
      <c r="A214" s="10">
        <v>205</v>
      </c>
      <c r="B214" s="10" t="s">
        <v>612</v>
      </c>
      <c r="C214" s="11" t="s">
        <v>101</v>
      </c>
      <c r="D214" s="10" t="s">
        <v>613</v>
      </c>
      <c r="E214" s="10" t="s">
        <v>614</v>
      </c>
      <c r="F214" s="12">
        <v>44392</v>
      </c>
      <c r="G214" s="10">
        <v>27</v>
      </c>
    </row>
    <row r="215" spans="1:7">
      <c r="A215" s="10">
        <v>206</v>
      </c>
      <c r="B215" s="10" t="s">
        <v>615</v>
      </c>
      <c r="C215" s="11" t="s">
        <v>101</v>
      </c>
      <c r="D215" s="10" t="s">
        <v>616</v>
      </c>
      <c r="E215" s="10" t="s">
        <v>617</v>
      </c>
      <c r="F215" s="12">
        <v>44392</v>
      </c>
      <c r="G215" s="10">
        <v>31</v>
      </c>
    </row>
    <row r="216" spans="1:7">
      <c r="A216" s="10">
        <v>207</v>
      </c>
      <c r="B216" s="10" t="s">
        <v>618</v>
      </c>
      <c r="C216" s="11" t="s">
        <v>101</v>
      </c>
      <c r="D216" s="10" t="s">
        <v>619</v>
      </c>
      <c r="E216" s="10" t="s">
        <v>617</v>
      </c>
      <c r="F216" s="12">
        <v>44392</v>
      </c>
      <c r="G216" s="10">
        <v>24</v>
      </c>
    </row>
    <row r="217" spans="1:7">
      <c r="A217" s="10">
        <v>208</v>
      </c>
      <c r="B217" s="10" t="s">
        <v>620</v>
      </c>
      <c r="C217" s="11" t="s">
        <v>101</v>
      </c>
      <c r="D217" s="10" t="s">
        <v>568</v>
      </c>
      <c r="E217" s="10" t="s">
        <v>569</v>
      </c>
      <c r="F217" s="12">
        <v>44385</v>
      </c>
      <c r="G217" s="10">
        <v>76</v>
      </c>
    </row>
    <row r="218" spans="1:7">
      <c r="A218" s="10">
        <v>209</v>
      </c>
      <c r="B218" s="10" t="s">
        <v>621</v>
      </c>
      <c r="C218" s="11" t="s">
        <v>101</v>
      </c>
      <c r="D218" s="10" t="s">
        <v>568</v>
      </c>
      <c r="E218" s="10" t="s">
        <v>569</v>
      </c>
      <c r="F218" s="12">
        <v>44385</v>
      </c>
      <c r="G218" s="10">
        <v>76</v>
      </c>
    </row>
    <row r="219" spans="1:7">
      <c r="A219" s="10">
        <v>210</v>
      </c>
      <c r="B219" s="10" t="s">
        <v>622</v>
      </c>
      <c r="C219" s="11" t="s">
        <v>101</v>
      </c>
      <c r="D219" s="10" t="s">
        <v>623</v>
      </c>
      <c r="E219" s="10" t="s">
        <v>624</v>
      </c>
      <c r="F219" s="12">
        <v>44385</v>
      </c>
      <c r="G219" s="10">
        <v>31</v>
      </c>
    </row>
    <row r="220" spans="1:7">
      <c r="A220" s="10">
        <v>211</v>
      </c>
      <c r="B220" s="10" t="s">
        <v>625</v>
      </c>
      <c r="C220" s="11" t="s">
        <v>101</v>
      </c>
      <c r="D220" s="10" t="s">
        <v>626</v>
      </c>
      <c r="E220" s="10" t="s">
        <v>627</v>
      </c>
      <c r="F220" s="12">
        <v>44385</v>
      </c>
      <c r="G220" s="10">
        <v>8</v>
      </c>
    </row>
    <row r="221" spans="1:7">
      <c r="A221" s="10">
        <v>212</v>
      </c>
      <c r="B221" s="10" t="s">
        <v>628</v>
      </c>
      <c r="C221" s="11" t="s">
        <v>101</v>
      </c>
      <c r="D221" s="10" t="s">
        <v>629</v>
      </c>
      <c r="E221" s="10" t="s">
        <v>281</v>
      </c>
      <c r="F221" s="12">
        <v>44385</v>
      </c>
      <c r="G221" s="10">
        <v>13</v>
      </c>
    </row>
    <row r="222" spans="1:7">
      <c r="A222" s="10">
        <v>213</v>
      </c>
      <c r="B222" s="10" t="s">
        <v>630</v>
      </c>
      <c r="C222" s="11" t="s">
        <v>101</v>
      </c>
      <c r="D222" s="10" t="s">
        <v>631</v>
      </c>
      <c r="E222" s="10" t="s">
        <v>632</v>
      </c>
      <c r="F222" s="12">
        <v>44378</v>
      </c>
      <c r="G222" s="10">
        <v>26</v>
      </c>
    </row>
    <row r="223" spans="1:7">
      <c r="A223" s="10">
        <v>214</v>
      </c>
      <c r="B223" s="10" t="s">
        <v>633</v>
      </c>
      <c r="C223" s="11" t="s">
        <v>101</v>
      </c>
      <c r="D223" s="10" t="s">
        <v>634</v>
      </c>
      <c r="E223" s="10" t="s">
        <v>635</v>
      </c>
      <c r="F223" s="12">
        <v>44369</v>
      </c>
      <c r="G223" s="10">
        <v>60</v>
      </c>
    </row>
    <row r="224" spans="1:7">
      <c r="A224" s="10">
        <v>215</v>
      </c>
      <c r="B224" s="10" t="s">
        <v>636</v>
      </c>
      <c r="C224" s="11" t="s">
        <v>101</v>
      </c>
      <c r="D224" s="10" t="s">
        <v>637</v>
      </c>
      <c r="E224" s="10" t="s">
        <v>281</v>
      </c>
      <c r="F224" s="12">
        <v>44364</v>
      </c>
      <c r="G224" s="10">
        <v>18</v>
      </c>
    </row>
    <row r="225" spans="1:7">
      <c r="A225" s="10">
        <v>216</v>
      </c>
      <c r="B225" s="10" t="s">
        <v>638</v>
      </c>
      <c r="C225" s="11" t="s">
        <v>101</v>
      </c>
      <c r="D225" s="10" t="s">
        <v>238</v>
      </c>
      <c r="E225" s="10" t="s">
        <v>239</v>
      </c>
      <c r="F225" s="12">
        <v>44362</v>
      </c>
      <c r="G225" s="10">
        <v>55</v>
      </c>
    </row>
    <row r="226" spans="1:7">
      <c r="A226" s="10">
        <v>217</v>
      </c>
      <c r="B226" s="10" t="s">
        <v>639</v>
      </c>
      <c r="C226" s="11" t="s">
        <v>101</v>
      </c>
      <c r="D226" s="10" t="s">
        <v>238</v>
      </c>
      <c r="E226" s="10" t="s">
        <v>239</v>
      </c>
      <c r="F226" s="12">
        <v>44355</v>
      </c>
      <c r="G226" s="10">
        <v>54</v>
      </c>
    </row>
    <row r="227" spans="1:7">
      <c r="A227" s="10">
        <v>218</v>
      </c>
      <c r="B227" s="10" t="s">
        <v>640</v>
      </c>
      <c r="C227" s="11" t="s">
        <v>101</v>
      </c>
      <c r="D227" s="10" t="s">
        <v>641</v>
      </c>
      <c r="E227" s="10" t="s">
        <v>521</v>
      </c>
      <c r="F227" s="12">
        <v>44350</v>
      </c>
      <c r="G227" s="10">
        <v>120</v>
      </c>
    </row>
    <row r="228" spans="1:7">
      <c r="A228" s="10">
        <v>219</v>
      </c>
      <c r="B228" s="10" t="s">
        <v>642</v>
      </c>
      <c r="C228" s="11" t="s">
        <v>101</v>
      </c>
      <c r="D228" s="10" t="s">
        <v>643</v>
      </c>
      <c r="E228" s="10" t="s">
        <v>644</v>
      </c>
      <c r="F228" s="12">
        <v>44350</v>
      </c>
      <c r="G228" s="10">
        <v>24</v>
      </c>
    </row>
    <row r="229" spans="1:7">
      <c r="A229" s="10">
        <v>220</v>
      </c>
      <c r="B229" s="10" t="s">
        <v>645</v>
      </c>
      <c r="C229" s="11" t="s">
        <v>101</v>
      </c>
      <c r="D229" s="10" t="s">
        <v>646</v>
      </c>
      <c r="E229" s="10" t="s">
        <v>325</v>
      </c>
      <c r="F229" s="12">
        <v>44343</v>
      </c>
      <c r="G229" s="10">
        <v>87</v>
      </c>
    </row>
    <row r="230" spans="1:7">
      <c r="A230" s="10">
        <v>221</v>
      </c>
      <c r="B230" s="10" t="s">
        <v>647</v>
      </c>
      <c r="C230" s="11" t="s">
        <v>101</v>
      </c>
      <c r="D230" s="10" t="s">
        <v>648</v>
      </c>
      <c r="E230" s="10" t="s">
        <v>103</v>
      </c>
      <c r="F230" s="12">
        <v>44336</v>
      </c>
      <c r="G230" s="10">
        <v>85</v>
      </c>
    </row>
    <row r="231" spans="1:7">
      <c r="A231" s="10">
        <v>222</v>
      </c>
      <c r="B231" s="10" t="s">
        <v>649</v>
      </c>
      <c r="C231" s="11" t="s">
        <v>101</v>
      </c>
      <c r="D231" s="10" t="s">
        <v>316</v>
      </c>
      <c r="E231" s="10" t="s">
        <v>300</v>
      </c>
      <c r="F231" s="12">
        <v>44334</v>
      </c>
      <c r="G231" s="10">
        <v>245</v>
      </c>
    </row>
    <row r="232" spans="1:7">
      <c r="A232" s="10">
        <v>223</v>
      </c>
      <c r="B232" s="10" t="s">
        <v>650</v>
      </c>
      <c r="C232" s="11" t="s">
        <v>101</v>
      </c>
      <c r="D232" s="10" t="s">
        <v>651</v>
      </c>
      <c r="E232" s="10" t="s">
        <v>652</v>
      </c>
      <c r="F232" s="12">
        <v>44334</v>
      </c>
      <c r="G232" s="10">
        <v>23</v>
      </c>
    </row>
    <row r="233" spans="1:7">
      <c r="A233" s="10">
        <v>224</v>
      </c>
      <c r="B233" s="10" t="s">
        <v>653</v>
      </c>
      <c r="C233" s="11" t="s">
        <v>101</v>
      </c>
      <c r="D233" s="10" t="s">
        <v>654</v>
      </c>
      <c r="E233" s="10" t="s">
        <v>655</v>
      </c>
      <c r="F233" s="12">
        <v>44329</v>
      </c>
      <c r="G233" s="10">
        <v>126</v>
      </c>
    </row>
    <row r="234" spans="1:7">
      <c r="A234" s="10">
        <v>225</v>
      </c>
      <c r="B234" s="10" t="s">
        <v>656</v>
      </c>
      <c r="C234" s="11" t="s">
        <v>101</v>
      </c>
      <c r="D234" s="10" t="s">
        <v>484</v>
      </c>
      <c r="E234" s="10" t="s">
        <v>657</v>
      </c>
      <c r="F234" s="12">
        <v>44329</v>
      </c>
      <c r="G234" s="10">
        <v>128</v>
      </c>
    </row>
    <row r="235" spans="1:7">
      <c r="A235" s="10">
        <v>226</v>
      </c>
      <c r="B235" s="10" t="s">
        <v>658</v>
      </c>
      <c r="C235" s="11" t="s">
        <v>101</v>
      </c>
      <c r="D235" s="10" t="s">
        <v>316</v>
      </c>
      <c r="E235" s="10" t="s">
        <v>300</v>
      </c>
      <c r="F235" s="12">
        <v>44327</v>
      </c>
      <c r="G235" s="10">
        <v>245</v>
      </c>
    </row>
    <row r="236" spans="1:7">
      <c r="A236" s="10">
        <v>227</v>
      </c>
      <c r="B236" s="10" t="s">
        <v>659</v>
      </c>
      <c r="C236" s="11" t="s">
        <v>101</v>
      </c>
      <c r="D236" s="10" t="s">
        <v>660</v>
      </c>
      <c r="E236" s="10" t="s">
        <v>594</v>
      </c>
      <c r="F236" s="12">
        <v>44327</v>
      </c>
      <c r="G236" s="10">
        <v>17</v>
      </c>
    </row>
    <row r="237" spans="1:7">
      <c r="A237" s="10">
        <v>228</v>
      </c>
      <c r="B237" s="10" t="s">
        <v>661</v>
      </c>
      <c r="C237" s="11" t="s">
        <v>101</v>
      </c>
      <c r="D237" s="10" t="s">
        <v>662</v>
      </c>
      <c r="E237" s="10" t="s">
        <v>663</v>
      </c>
      <c r="F237" s="12">
        <v>44327</v>
      </c>
      <c r="G237" s="10">
        <v>75</v>
      </c>
    </row>
    <row r="238" spans="1:7">
      <c r="A238" s="10">
        <v>229</v>
      </c>
      <c r="B238" s="10" t="s">
        <v>664</v>
      </c>
      <c r="C238" s="11" t="s">
        <v>101</v>
      </c>
      <c r="D238" s="10" t="s">
        <v>518</v>
      </c>
      <c r="E238" s="10" t="s">
        <v>239</v>
      </c>
      <c r="F238" s="12">
        <v>44322</v>
      </c>
      <c r="G238" s="10">
        <v>52</v>
      </c>
    </row>
    <row r="239" spans="1:7">
      <c r="A239" s="10">
        <v>230</v>
      </c>
      <c r="B239" s="10" t="s">
        <v>665</v>
      </c>
      <c r="C239" s="11" t="s">
        <v>101</v>
      </c>
      <c r="D239" s="10" t="s">
        <v>666</v>
      </c>
      <c r="E239" s="10" t="s">
        <v>201</v>
      </c>
      <c r="F239" s="12">
        <v>44322</v>
      </c>
      <c r="G239" s="10">
        <v>22</v>
      </c>
    </row>
    <row r="240" spans="1:7">
      <c r="A240" s="10">
        <v>231</v>
      </c>
      <c r="B240" s="10" t="s">
        <v>667</v>
      </c>
      <c r="C240" s="11" t="s">
        <v>101</v>
      </c>
      <c r="D240" s="10" t="s">
        <v>634</v>
      </c>
      <c r="E240" s="10" t="s">
        <v>635</v>
      </c>
      <c r="F240" s="12">
        <v>44313</v>
      </c>
      <c r="G240" s="10">
        <v>56</v>
      </c>
    </row>
    <row r="241" spans="1:7">
      <c r="A241" s="10">
        <v>232</v>
      </c>
      <c r="B241" s="10" t="s">
        <v>668</v>
      </c>
      <c r="C241" s="11" t="s">
        <v>101</v>
      </c>
      <c r="D241" s="10" t="s">
        <v>669</v>
      </c>
      <c r="E241" s="10" t="s">
        <v>670</v>
      </c>
      <c r="F241" s="12">
        <v>44308</v>
      </c>
      <c r="G241" s="10">
        <v>14</v>
      </c>
    </row>
    <row r="242" spans="1:7">
      <c r="A242" s="10">
        <v>233</v>
      </c>
      <c r="B242" s="10" t="s">
        <v>671</v>
      </c>
      <c r="C242" s="11" t="s">
        <v>101</v>
      </c>
      <c r="D242" s="10" t="s">
        <v>672</v>
      </c>
      <c r="E242" s="10" t="s">
        <v>673</v>
      </c>
      <c r="F242" s="12">
        <v>44299</v>
      </c>
      <c r="G242" s="10">
        <v>32</v>
      </c>
    </row>
    <row r="243" spans="1:7">
      <c r="A243" s="10">
        <v>234</v>
      </c>
      <c r="B243" s="10" t="s">
        <v>674</v>
      </c>
      <c r="C243" s="11" t="s">
        <v>101</v>
      </c>
      <c r="D243" s="10" t="s">
        <v>634</v>
      </c>
      <c r="E243" s="10" t="s">
        <v>635</v>
      </c>
      <c r="F243" s="12">
        <v>44299</v>
      </c>
      <c r="G243" s="10">
        <v>72</v>
      </c>
    </row>
    <row r="244" spans="1:7">
      <c r="A244" s="10">
        <v>235</v>
      </c>
      <c r="B244" s="10" t="s">
        <v>675</v>
      </c>
      <c r="C244" s="11" t="s">
        <v>101</v>
      </c>
      <c r="D244" s="10" t="s">
        <v>676</v>
      </c>
      <c r="E244" s="10" t="s">
        <v>281</v>
      </c>
      <c r="F244" s="12">
        <v>44299</v>
      </c>
      <c r="G244" s="10">
        <v>20</v>
      </c>
    </row>
    <row r="245" spans="1:7">
      <c r="A245" s="10">
        <v>236</v>
      </c>
      <c r="B245" s="10" t="s">
        <v>677</v>
      </c>
      <c r="C245" s="11" t="s">
        <v>101</v>
      </c>
      <c r="D245" s="10" t="s">
        <v>678</v>
      </c>
      <c r="E245" s="10" t="s">
        <v>281</v>
      </c>
      <c r="F245" s="12">
        <v>44299</v>
      </c>
      <c r="G245" s="10">
        <v>16</v>
      </c>
    </row>
    <row r="246" spans="1:7">
      <c r="A246" s="10">
        <v>237</v>
      </c>
      <c r="B246" s="10" t="s">
        <v>679</v>
      </c>
      <c r="C246" s="11" t="s">
        <v>101</v>
      </c>
      <c r="D246" s="10" t="s">
        <v>518</v>
      </c>
      <c r="E246" s="10" t="s">
        <v>239</v>
      </c>
      <c r="F246" s="12">
        <v>44287</v>
      </c>
      <c r="G246" s="10">
        <v>53</v>
      </c>
    </row>
    <row r="247" spans="1:7">
      <c r="A247" s="10">
        <v>238</v>
      </c>
      <c r="B247" s="10" t="s">
        <v>680</v>
      </c>
      <c r="C247" s="11" t="s">
        <v>101</v>
      </c>
      <c r="D247" s="10" t="s">
        <v>681</v>
      </c>
      <c r="E247" s="10" t="s">
        <v>682</v>
      </c>
      <c r="F247" s="12">
        <v>44287</v>
      </c>
      <c r="G247" s="10">
        <v>49</v>
      </c>
    </row>
    <row r="248" spans="1:7">
      <c r="A248" s="10">
        <v>239</v>
      </c>
      <c r="B248" s="10" t="s">
        <v>683</v>
      </c>
      <c r="C248" s="11" t="s">
        <v>101</v>
      </c>
      <c r="D248" s="10" t="s">
        <v>684</v>
      </c>
      <c r="E248" s="10" t="s">
        <v>685</v>
      </c>
      <c r="F248" s="12">
        <v>44280</v>
      </c>
      <c r="G248" s="10">
        <v>255</v>
      </c>
    </row>
    <row r="249" spans="1:7">
      <c r="A249" s="10">
        <v>240</v>
      </c>
      <c r="B249" s="10" t="s">
        <v>686</v>
      </c>
      <c r="C249" s="11" t="s">
        <v>101</v>
      </c>
      <c r="D249" s="10" t="s">
        <v>266</v>
      </c>
      <c r="E249" s="10" t="s">
        <v>403</v>
      </c>
      <c r="F249" s="12">
        <v>44273</v>
      </c>
      <c r="G249" s="10">
        <v>112</v>
      </c>
    </row>
    <row r="250" spans="1:7">
      <c r="A250" s="10">
        <v>241</v>
      </c>
      <c r="B250" s="10" t="s">
        <v>687</v>
      </c>
      <c r="C250" s="11" t="s">
        <v>101</v>
      </c>
      <c r="D250" s="10" t="s">
        <v>688</v>
      </c>
      <c r="E250" s="10" t="s">
        <v>663</v>
      </c>
      <c r="F250" s="12">
        <v>44273</v>
      </c>
      <c r="G250" s="10">
        <v>64</v>
      </c>
    </row>
    <row r="251" spans="1:7">
      <c r="A251" s="10">
        <v>242</v>
      </c>
      <c r="B251" s="10" t="s">
        <v>689</v>
      </c>
      <c r="C251" s="11" t="s">
        <v>101</v>
      </c>
      <c r="D251" s="10" t="s">
        <v>684</v>
      </c>
      <c r="E251" s="10" t="s">
        <v>685</v>
      </c>
      <c r="F251" s="12">
        <v>44273</v>
      </c>
      <c r="G251" s="10">
        <v>255</v>
      </c>
    </row>
    <row r="252" spans="1:7">
      <c r="A252" s="10">
        <v>243</v>
      </c>
      <c r="B252" s="10" t="s">
        <v>690</v>
      </c>
      <c r="C252" s="11" t="s">
        <v>101</v>
      </c>
      <c r="D252" s="10" t="s">
        <v>440</v>
      </c>
      <c r="E252" s="10" t="s">
        <v>441</v>
      </c>
      <c r="F252" s="12">
        <v>44273</v>
      </c>
      <c r="G252" s="10">
        <v>56</v>
      </c>
    </row>
    <row r="253" spans="1:7">
      <c r="A253" s="10">
        <v>244</v>
      </c>
      <c r="B253" s="10" t="s">
        <v>691</v>
      </c>
      <c r="C253" s="11" t="s">
        <v>101</v>
      </c>
      <c r="D253" s="10" t="s">
        <v>660</v>
      </c>
      <c r="E253" s="10" t="s">
        <v>594</v>
      </c>
      <c r="F253" s="12">
        <v>44271</v>
      </c>
      <c r="G253" s="10">
        <v>17</v>
      </c>
    </row>
    <row r="254" spans="1:7">
      <c r="A254" s="10">
        <v>245</v>
      </c>
      <c r="B254" s="10" t="s">
        <v>692</v>
      </c>
      <c r="C254" s="11" t="s">
        <v>101</v>
      </c>
      <c r="D254" s="10" t="s">
        <v>693</v>
      </c>
      <c r="E254" s="10" t="s">
        <v>694</v>
      </c>
      <c r="F254" s="12">
        <v>44266</v>
      </c>
      <c r="G254" s="10">
        <v>48</v>
      </c>
    </row>
    <row r="255" spans="1:7">
      <c r="A255" s="10">
        <v>246</v>
      </c>
      <c r="B255" s="10" t="s">
        <v>695</v>
      </c>
      <c r="C255" s="11" t="s">
        <v>101</v>
      </c>
      <c r="D255" s="10" t="s">
        <v>696</v>
      </c>
      <c r="E255" s="10" t="s">
        <v>462</v>
      </c>
      <c r="F255" s="12">
        <v>44264</v>
      </c>
      <c r="G255" s="10">
        <v>44</v>
      </c>
    </row>
    <row r="256" spans="1:7">
      <c r="A256" s="10">
        <v>247</v>
      </c>
      <c r="B256" s="10" t="s">
        <v>697</v>
      </c>
      <c r="C256" s="11" t="s">
        <v>101</v>
      </c>
      <c r="D256" s="10" t="s">
        <v>698</v>
      </c>
      <c r="E256" s="10" t="s">
        <v>699</v>
      </c>
      <c r="F256" s="12">
        <v>44259</v>
      </c>
      <c r="G256" s="10">
        <v>27</v>
      </c>
    </row>
    <row r="257" spans="1:7">
      <c r="A257" s="10">
        <v>248</v>
      </c>
      <c r="B257" s="10" t="s">
        <v>700</v>
      </c>
      <c r="C257" s="11" t="s">
        <v>101</v>
      </c>
      <c r="D257" s="10" t="s">
        <v>701</v>
      </c>
      <c r="E257" s="10" t="s">
        <v>702</v>
      </c>
      <c r="F257" s="12">
        <v>44259</v>
      </c>
      <c r="G257" s="10">
        <v>52</v>
      </c>
    </row>
    <row r="258" spans="1:7">
      <c r="A258" s="10">
        <v>249</v>
      </c>
      <c r="B258" s="10" t="s">
        <v>703</v>
      </c>
      <c r="C258" s="11" t="s">
        <v>101</v>
      </c>
      <c r="D258" s="10" t="s">
        <v>634</v>
      </c>
      <c r="E258" s="10" t="s">
        <v>635</v>
      </c>
      <c r="F258" s="12">
        <v>44257</v>
      </c>
      <c r="G258" s="10">
        <v>59</v>
      </c>
    </row>
    <row r="259" spans="1:7">
      <c r="A259" s="10">
        <v>250</v>
      </c>
      <c r="B259" s="10" t="s">
        <v>704</v>
      </c>
      <c r="C259" s="11" t="s">
        <v>101</v>
      </c>
      <c r="D259" s="10" t="s">
        <v>108</v>
      </c>
      <c r="E259" s="10" t="s">
        <v>109</v>
      </c>
      <c r="F259" s="12">
        <v>44252</v>
      </c>
      <c r="G259" s="10">
        <v>632</v>
      </c>
    </row>
  </sheetData>
  <mergeCells count="3">
    <mergeCell ref="A1:G1"/>
    <mergeCell ref="A2:G2"/>
    <mergeCell ref="A3:G3"/>
  </mergeCells>
  <hyperlinks>
    <hyperlink ref="C55" r:id="rId1" display="https://image-ppubs.uspto.gov/dirsearch-public/print/downloadPdf/20220132861" xr:uid="{A755B0E0-A2FD-5142-9654-B6EFC73B71A2}"/>
    <hyperlink ref="C5" r:id="rId2" display="https://image-ppubs.uspto.gov/dirsearch-public/print/downloadPdf/11584769" xr:uid="{0592D4F7-82C0-254B-B2F7-3691FFF2A35B}"/>
    <hyperlink ref="C6" r:id="rId3" display="https://image-ppubs.uspto.gov/dirsearch-public/print/downloadPdf/11587432" xr:uid="{4E01EEC0-A525-A94D-BE2E-AEE4CD927D0E}"/>
    <hyperlink ref="C7" r:id="rId4" display="https://image-ppubs.uspto.gov/dirsearch-public/print/downloadPdf/20230052393" xr:uid="{4560216D-39D8-084A-A464-552CB200ED2C}"/>
    <hyperlink ref="C8" r:id="rId5" display="https://image-ppubs.uspto.gov/dirsearch-public/print/downloadPdf/11578337" xr:uid="{2D396292-5800-2442-A2DA-2EA0B1758D7C}"/>
    <hyperlink ref="C9" r:id="rId6" display="https://image-ppubs.uspto.gov/dirsearch-public/print/downloadPdf/20230043427" xr:uid="{6AD078B6-4AF2-3C46-8171-499D6150F1DF}"/>
    <hyperlink ref="C10" r:id="rId7" display="https://image-ppubs.uspto.gov/dirsearch-public/print/downloadPdf/11572567" xr:uid="{3E611FEC-0D6C-1D40-AA09-BF39BCF814E8}"/>
    <hyperlink ref="C11" r:id="rId8" display="https://image-ppubs.uspto.gov/dirsearch-public/print/downloadPdf/11572568" xr:uid="{DB755B8E-3AD8-E446-8794-884B4B3BA52A}"/>
    <hyperlink ref="C12" r:id="rId9" display="https://image-ppubs.uspto.gov/dirsearch-public/print/downloadPdf/11570993" xr:uid="{A2942429-DC4D-7041-BB53-CD28FD3C8A7C}"/>
    <hyperlink ref="C13" r:id="rId10" display="https://image-ppubs.uspto.gov/dirsearch-public/print/downloadPdf/20230037188" xr:uid="{F3169064-F6A7-5D4C-99AA-FB474D7DD597}"/>
    <hyperlink ref="C14" r:id="rId11" display="https://image-ppubs.uspto.gov/dirsearch-public/print/downloadPdf/20230033451" xr:uid="{B78CB611-8334-574F-B0AD-BA7B83252BCB}"/>
    <hyperlink ref="C15" r:id="rId12" display="https://image-ppubs.uspto.gov/dirsearch-public/print/downloadPdf/11565979" xr:uid="{C182DFF0-CEE8-9D4D-B44E-11E5517FEF44}"/>
    <hyperlink ref="C16" r:id="rId13" display="https://image-ppubs.uspto.gov/dirsearch-public/print/downloadPdf/20230029030" xr:uid="{08C18268-4EEB-B34B-BAF5-EF74911D4911}"/>
    <hyperlink ref="C17" r:id="rId14" display="https://image-ppubs.uspto.gov/dirsearch-public/print/downloadPdf/20230023308" xr:uid="{27CC290D-6632-0B4F-885F-4B9003714F63}"/>
    <hyperlink ref="C18" r:id="rId15" display="https://image-ppubs.uspto.gov/dirsearch-public/print/downloadPdf/11559067" xr:uid="{7EA6AFF6-AFAC-3344-AD33-DCEAC90C0AEE}"/>
    <hyperlink ref="C19" r:id="rId16" display="https://image-ppubs.uspto.gov/dirsearch-public/print/downloadPdf/11560569" xr:uid="{AEE8E442-00CA-924D-B65B-0F4D6D612CCA}"/>
    <hyperlink ref="C20" r:id="rId17" display="https://image-ppubs.uspto.gov/dirsearch-public/print/downloadPdf/20230000123" xr:uid="{A68850ED-56A2-9341-944E-1776BC952A31}"/>
    <hyperlink ref="C21" r:id="rId18" display="https://image-ppubs.uspto.gov/dirsearch-public/print/downloadPdf/11542536" xr:uid="{C2825436-E16B-274B-BC82-D3A50A28EF2C}"/>
    <hyperlink ref="C22" r:id="rId19" display="https://image-ppubs.uspto.gov/dirsearch-public/print/downloadPdf/11542521" xr:uid="{3648D48C-A0B0-664D-99F0-65D9FDD1B15E}"/>
    <hyperlink ref="C23" r:id="rId20" display="https://image-ppubs.uspto.gov/dirsearch-public/print/downloadPdf/11540556" xr:uid="{C349E583-05BE-694C-9672-5F768306A785}"/>
    <hyperlink ref="C24" r:id="rId21" display="https://image-ppubs.uspto.gov/dirsearch-public/print/downloadPdf/11535815" xr:uid="{DB2567D5-FBC9-D543-9C70-101C3AC0704E}"/>
    <hyperlink ref="C25" r:id="rId22" display="https://image-ppubs.uspto.gov/dirsearch-public/print/downloadPdf/20220400870" xr:uid="{5B4278C3-4A76-D94B-A2DA-B9AECD0755BD}"/>
    <hyperlink ref="C26" r:id="rId23" display="https://image-ppubs.uspto.gov/dirsearch-public/print/downloadPdf/20220403257" xr:uid="{C08311FA-70F3-8A4B-821B-091AF255FC2D}"/>
    <hyperlink ref="C27" r:id="rId24" display="https://image-ppubs.uspto.gov/dirsearch-public/print/downloadPdf/11530417" xr:uid="{A42EDC45-F46B-7443-AB9C-68967895D1DD}"/>
    <hyperlink ref="C28" r:id="rId25" display="https://image-ppubs.uspto.gov/dirsearch-public/print/downloadPdf/20220396530" xr:uid="{7668B66C-602E-8C4F-BF1A-9ED69A812E82}"/>
    <hyperlink ref="C29" r:id="rId26" display="https://image-ppubs.uspto.gov/dirsearch-public/print/downloadPdf/20220386644" xr:uid="{E8130DE2-4958-434B-9AD3-B4E4EEA2D87D}"/>
    <hyperlink ref="C30" r:id="rId27" display="https://image-ppubs.uspto.gov/dirsearch-public/print/downloadPdf/20220392214" xr:uid="{2A1E6E4D-A4D3-CD46-8C84-69F8989CDD91}"/>
    <hyperlink ref="C31" r:id="rId28" display="https://image-ppubs.uspto.gov/dirsearch-public/print/downloadPdf/20220387436" xr:uid="{DD66CEF4-9E04-F24F-8B81-ED63DB4CCBCD}"/>
    <hyperlink ref="C32" r:id="rId29" display="https://image-ppubs.uspto.gov/dirsearch-public/print/downloadPdf/20220369592" xr:uid="{F45E00F2-E735-D54E-925F-B5BE145FEB1B}"/>
    <hyperlink ref="C33" r:id="rId30" display="https://image-ppubs.uspto.gov/dirsearch-public/print/downloadPdf/20220361520" xr:uid="{0F0F9874-F717-654A-92E3-C46E8D657390}"/>
    <hyperlink ref="C34" r:id="rId31" display="https://image-ppubs.uspto.gov/dirsearch-public/print/downloadPdf/20220364016" xr:uid="{E5036BDB-838F-DE42-BA5E-C82615A28E02}"/>
    <hyperlink ref="C35" r:id="rId32" display="https://image-ppubs.uspto.gov/dirsearch-public/print/downloadPdf/20220364248" xr:uid="{635E4A35-8F9F-684D-B666-2F7375FCF404}"/>
    <hyperlink ref="C36" r:id="rId33" display="https://image-ppubs.uspto.gov/dirsearch-public/print/downloadPdf/11497249" xr:uid="{7F88044A-779F-5C42-817A-A53B7196D521}"/>
    <hyperlink ref="C37" r:id="rId34" display="https://image-ppubs.uspto.gov/dirsearch-public/print/downloadPdf/11491106" xr:uid="{E1AB2AB6-7968-C942-849A-14E3F34DA583}"/>
    <hyperlink ref="C38" r:id="rId35" display="https://image-ppubs.uspto.gov/dirsearch-public/print/downloadPdf/11491091" xr:uid="{F957509A-7725-AC4A-8FD1-F1AA79F800D0}"/>
    <hyperlink ref="C39" r:id="rId36" display="https://image-ppubs.uspto.gov/dirsearch-public/print/downloadPdf/11491184" xr:uid="{174A9F8B-F408-5D45-9F7F-45AC296DB0A4}"/>
    <hyperlink ref="C40" r:id="rId37" display="https://image-ppubs.uspto.gov/dirsearch-public/print/downloadPdf/20220348948" xr:uid="{6B1F66D8-6FC4-5D44-84DC-9AE849355BC8}"/>
    <hyperlink ref="C41" r:id="rId38" display="https://image-ppubs.uspto.gov/dirsearch-public/print/downloadPdf/20220351590" xr:uid="{0B050F9F-EC56-1D44-9299-9394A54331F1}"/>
    <hyperlink ref="C42" r:id="rId39" display="https://image-ppubs.uspto.gov/dirsearch-public/print/downloadPdf/11485982" xr:uid="{14ACE955-A68C-F642-8745-284887FB6824}"/>
    <hyperlink ref="C43" r:id="rId40" display="https://image-ppubs.uspto.gov/dirsearch-public/print/downloadPdf/11484497" xr:uid="{535AF3F7-1924-C847-A882-3725646544F3}"/>
    <hyperlink ref="C44" r:id="rId41" display="https://image-ppubs.uspto.gov/dirsearch-public/print/downloadPdf/20220331344" xr:uid="{AC554981-9F26-5B4A-BAD5-587F48F3DCD9}"/>
    <hyperlink ref="C45" r:id="rId42" display="https://image-ppubs.uspto.gov/dirsearch-public/print/downloadPdf/20220330396" xr:uid="{B45C9459-FF97-4D4F-B7E8-62641297E835}"/>
    <hyperlink ref="C46" r:id="rId43" display="https://image-ppubs.uspto.gov/dirsearch-public/print/downloadPdf/20220323486" xr:uid="{8DA06C22-3C31-B046-A1A6-B33AE815DDA8}"/>
    <hyperlink ref="C47" r:id="rId44" display="https://image-ppubs.uspto.gov/dirsearch-public/print/downloadPdf/20220322708" xr:uid="{67CD9AF4-FF14-8B4F-843C-948CE4DA8558}"/>
    <hyperlink ref="C48" r:id="rId45" display="https://image-ppubs.uspto.gov/dirsearch-public/print/downloadPdf/20220312983" xr:uid="{336BCDA6-0D0F-344D-9F8C-A5A7D6E10DCF}"/>
    <hyperlink ref="C49" r:id="rId46" display="https://image-ppubs.uspto.gov/dirsearch-public/print/downloadPdf/11458084" xr:uid="{F403C9A0-F15B-E24B-9AFC-F1C66B8D8A8E}"/>
    <hyperlink ref="C50" r:id="rId47" display="https://image-ppubs.uspto.gov/dirsearch-public/print/downloadPdf/11459581" xr:uid="{AC486390-B85A-834F-A2C9-3F8A98C73686}"/>
    <hyperlink ref="C51" r:id="rId48" display="https://image-ppubs.uspto.gov/dirsearch-public/print/downloadPdf/11453693" xr:uid="{9AFDD976-7B77-0A4F-B5FC-709797EB0363}"/>
    <hyperlink ref="C52" r:id="rId49" display="https://image-ppubs.uspto.gov/dirsearch-public/print/downloadPdf/11456059" xr:uid="{DA1CF945-7DB5-674B-8CDA-5BFE992ADB67}"/>
    <hyperlink ref="C53" r:id="rId50" display="https://image-ppubs.uspto.gov/dirsearch-public/print/downloadPdf/20220295833" xr:uid="{CBDCA440-72A2-0E43-94DD-8A30B901F8CE}"/>
    <hyperlink ref="C54" r:id="rId51" display="https://image-ppubs.uspto.gov/dirsearch-public/print/downloadPdf/11447792" xr:uid="{873E00F0-3432-824B-B246-FCCB59833AFC}"/>
    <hyperlink ref="C57" r:id="rId52" display="https://image-ppubs.uspto.gov/dirsearch-public/print/downloadPdf/11447516" xr:uid="{6751B58C-89C8-6745-8D11-369D81E6847E}"/>
    <hyperlink ref="C58" r:id="rId53" display="https://image-ppubs.uspto.gov/dirsearch-public/print/downloadPdf/11446319" xr:uid="{2B03E50D-82F6-FB4F-9002-9F509D8789C5}"/>
    <hyperlink ref="C59" r:id="rId54" display="https://image-ppubs.uspto.gov/dirsearch-public/print/downloadPdf/20220290374" xr:uid="{264E893B-9089-4E4B-8DB8-19F281905B11}"/>
    <hyperlink ref="C60" r:id="rId55" display="https://image-ppubs.uspto.gov/dirsearch-public/print/downloadPdf/20220287346" xr:uid="{9387441D-CA68-3248-8762-C818B7F5757E}"/>
    <hyperlink ref="C61" r:id="rId56" display="https://image-ppubs.uspto.gov/dirsearch-public/print/downloadPdf/11439584" xr:uid="{5375B5C1-BAD2-2A43-A65E-E6817886D5AE}"/>
    <hyperlink ref="C62" r:id="rId57" display="https://image-ppubs.uspto.gov/dirsearch-public/print/downloadPdf/20220282274" xr:uid="{FD59F601-0FAF-F643-AF1C-79C06C169208}"/>
    <hyperlink ref="C63" r:id="rId58" display="https://image-ppubs.uspto.gov/dirsearch-public/print/downloadPdf/20220279819" xr:uid="{AD4C8473-7DEB-5043-9899-12D1D66E32EE}"/>
    <hyperlink ref="C64" r:id="rId59" display="https://image-ppubs.uspto.gov/dirsearch-public/print/downloadPdf/20220282340" xr:uid="{1374DEFC-8B61-2942-BC3F-098A366118CE}"/>
    <hyperlink ref="C65" r:id="rId60" display="https://image-ppubs.uspto.gov/dirsearch-public/print/downloadPdf/20220283172" xr:uid="{CC712148-CFCE-D144-AD5A-6A6EC9236805}"/>
    <hyperlink ref="C66" r:id="rId61" display="https://image-ppubs.uspto.gov/dirsearch-public/print/downloadPdf/11425923" xr:uid="{336F3070-6AEE-674A-B096-7C202B5A1EC1}"/>
    <hyperlink ref="C67" r:id="rId62" display="https://image-ppubs.uspto.gov/dirsearch-public/print/downloadPdf/11419347" xr:uid="{83C806DC-63D2-F74F-A40A-7F020F07B4A0}"/>
    <hyperlink ref="C68" r:id="rId63" display="https://image-ppubs.uspto.gov/dirsearch-public/print/downloadPdf/11419836" xr:uid="{A8D4BFF7-042C-DF44-AE3F-959CA382AA81}"/>
    <hyperlink ref="C69" r:id="rId64" display="https://image-ppubs.uspto.gov/dirsearch-public/print/downloadPdf/20220261853" xr:uid="{D4E862EF-645F-9B48-980B-0ECB9DA5A5BB}"/>
    <hyperlink ref="C70" r:id="rId65" display="https://image-ppubs.uspto.gov/dirsearch-public/print/downloadPdf/20220256921" xr:uid="{31153DC3-C390-BB47-AB95-41B800926C69}"/>
    <hyperlink ref="C71" r:id="rId66" display="https://image-ppubs.uspto.gov/dirsearch-public/print/downloadPdf/20220245805" xr:uid="{08E1E5F3-0A39-7B4C-89EB-F4F2456295BF}"/>
    <hyperlink ref="C72" r:id="rId67" display="https://image-ppubs.uspto.gov/dirsearch-public/print/downloadPdf/20220241523" xr:uid="{709C84C4-42B4-E440-A8FE-567B1C8F7AB3}"/>
    <hyperlink ref="C73" r:id="rId68" display="https://image-ppubs.uspto.gov/dirsearch-public/print/downloadPdf/20220232869" xr:uid="{9C7CFA46-D9A4-D349-80C7-CF8A83854575}"/>
    <hyperlink ref="C74" r:id="rId69" display="https://image-ppubs.uspto.gov/dirsearch-public/print/downloadPdf/20220233621" xr:uid="{1044BE24-E838-9541-A1B4-F2D30D4DDE4C}"/>
    <hyperlink ref="C75" r:id="rId70" display="https://image-ppubs.uspto.gov/dirsearch-public/print/downloadPdf/11396659" xr:uid="{8C19DCEF-392E-AD46-A4B9-35520C692225}"/>
    <hyperlink ref="C76" r:id="rId71" display="https://image-ppubs.uspto.gov/dirsearch-public/print/downloadPdf/11396656" xr:uid="{BFE090AA-C6CF-274B-8A91-F567B02C1DA2}"/>
    <hyperlink ref="C77" r:id="rId72" display="https://image-ppubs.uspto.gov/dirsearch-public/print/downloadPdf/11395891" xr:uid="{E3FCCD17-6364-E149-94D2-5A7D7990C1B8}"/>
    <hyperlink ref="C78" r:id="rId73" display="https://image-ppubs.uspto.gov/dirsearch-public/print/downloadPdf/20220226241" xr:uid="{9244C4EF-DACE-414C-9F20-DD94A709AF54}"/>
    <hyperlink ref="C79" r:id="rId74" display="https://image-ppubs.uspto.gov/dirsearch-public/print/downloadPdf/20220223247" xr:uid="{9C655202-3072-E34D-8FBA-91F80FF26682}"/>
    <hyperlink ref="C80" r:id="rId75" display="https://image-ppubs.uspto.gov/dirsearch-public/print/downloadPdf/20220211048" xr:uid="{1A0EF364-90EA-6C48-8B27-CC7527C9E7C7}"/>
    <hyperlink ref="C81" r:id="rId76" display="https://image-ppubs.uspto.gov/dirsearch-public/print/downloadPdf/20220211958" xr:uid="{D82082ED-A140-1549-B3CA-BE1473D00DD7}"/>
    <hyperlink ref="C82" r:id="rId77" display="https://image-ppubs.uspto.gov/dirsearch-public/print/downloadPdf/11377666" xr:uid="{D64F5F8F-3FC8-9541-BBE2-26F325D8BBC3}"/>
    <hyperlink ref="C83" r:id="rId78" display="https://image-ppubs.uspto.gov/dirsearch-public/print/downloadPdf/11376294" xr:uid="{8B86E314-93BF-2443-84EF-2AB82396F337}"/>
    <hyperlink ref="C84" r:id="rId79" display="https://image-ppubs.uspto.gov/dirsearch-public/print/downloadPdf/11369127" xr:uid="{ACDF4E35-7D3C-D648-A442-363D6B2C7C74}"/>
    <hyperlink ref="C85" r:id="rId80" display="https://image-ppubs.uspto.gov/dirsearch-public/print/downloadPdf/20220195451" xr:uid="{F23744D3-14C2-B44F-8B3F-5881D66E805C}"/>
    <hyperlink ref="C86" r:id="rId81" display="https://image-ppubs.uspto.gov/dirsearch-public/print/downloadPdf/11364268" xr:uid="{57D0571C-F1AB-844A-8738-E7E3ED497FD7}"/>
    <hyperlink ref="C87" r:id="rId82" display="https://image-ppubs.uspto.gov/dirsearch-public/print/downloadPdf/20220183334" xr:uid="{697E0514-5930-914C-AD74-5E13E8560685}"/>
    <hyperlink ref="C88" r:id="rId83" display="https://image-ppubs.uspto.gov/dirsearch-public/print/downloadPdf/20220183954" xr:uid="{AA3BDCB5-8E58-F04F-A4E8-0E7343CEF903}"/>
    <hyperlink ref="C89" r:id="rId84" display="https://image-ppubs.uspto.gov/dirsearch-public/print/downloadPdf/11357246" xr:uid="{6B3FE163-AC27-4D40-B4ED-579304D298A9}"/>
    <hyperlink ref="C90" r:id="rId85" display="https://image-ppubs.uspto.gov/dirsearch-public/print/downloadPdf/20220170063" xr:uid="{72E5E9E0-F0CA-5F40-86A7-8363E5593F5C}"/>
    <hyperlink ref="C91" r:id="rId86" display="https://image-ppubs.uspto.gov/dirsearch-public/print/downloadPdf/20220170033" xr:uid="{146AA532-4EBE-ED45-9E75-A4B5B5F5B123}"/>
    <hyperlink ref="C92" r:id="rId87" display="https://image-ppubs.uspto.gov/dirsearch-public/print/downloadPdf/20220170026" xr:uid="{57ED3916-DFCA-984B-85C1-CD575E474C7E}"/>
    <hyperlink ref="C93" r:id="rId88" display="https://image-ppubs.uspto.gov/dirsearch-public/print/downloadPdf/20220159988" xr:uid="{8C7112CE-6A51-2947-8AD1-6BECC6B83F4D}"/>
    <hyperlink ref="C94" r:id="rId89" display="https://image-ppubs.uspto.gov/dirsearch-public/print/downloadPdf/11339403" xr:uid="{1E7F4F4C-6570-6A46-92A5-F55AE28E5A84}"/>
    <hyperlink ref="C95" r:id="rId90" display="https://image-ppubs.uspto.gov/dirsearch-public/print/downloadPdf/20220151168" xr:uid="{F7703798-B642-B143-B530-4B618A6C4E67}"/>
    <hyperlink ref="C96" r:id="rId91" display="https://image-ppubs.uspto.gov/dirsearch-public/print/downloadPdf/20220151241" xr:uid="{3BC6C138-9872-3646-AA92-44986B95B76A}"/>
    <hyperlink ref="C97" r:id="rId92" display="https://image-ppubs.uspto.gov/dirsearch-public/print/downloadPdf/20220154193" xr:uid="{5D8E9361-DAD1-904A-BBCE-A729B5EFC7EC}"/>
    <hyperlink ref="C98" r:id="rId93" display="https://image-ppubs.uspto.gov/dirsearch-public/print/downloadPdf/11330776" xr:uid="{D5B9CBAC-F45E-B849-B944-B23C848CCB54}"/>
    <hyperlink ref="C99" r:id="rId94" display="https://image-ppubs.uspto.gov/dirsearch-public/print/downloadPdf/11335170" xr:uid="{11458598-1009-094A-B80D-75B527E5E8C3}"/>
    <hyperlink ref="C100" r:id="rId95" display="https://image-ppubs.uspto.gov/dirsearch-public/print/downloadPdf/20220142173" xr:uid="{D2F4D72A-C95C-734E-9739-B7FBF194A42D}"/>
    <hyperlink ref="C101" r:id="rId96" display="https://image-ppubs.uspto.gov/dirsearch-public/print/downloadPdf/20220143338" xr:uid="{8DCE729A-524C-CB43-9411-943B9F0517A1}"/>
    <hyperlink ref="C102" r:id="rId97" display="https://image-ppubs.uspto.gov/dirsearch-public/print/downloadPdf/20220142209" xr:uid="{0D7225DF-8083-A844-A3FD-6B3BA70AA298}"/>
    <hyperlink ref="C103" r:id="rId98" display="https://image-ppubs.uspto.gov/dirsearch-public/print/downloadPdf/20220142216" xr:uid="{60562988-1308-FB4D-A548-828F2877950D}"/>
    <hyperlink ref="C104" r:id="rId99" display="https://image-ppubs.uspto.gov/dirsearch-public/print/downloadPdf/11324711" xr:uid="{FF3D683A-B367-5740-8752-16DB667CFC55}"/>
    <hyperlink ref="C105" r:id="rId100" display="https://image-ppubs.uspto.gov/dirsearch-public/print/downloadPdf/11324237" xr:uid="{C243D517-7287-E141-BCBF-8B3B87104D78}"/>
    <hyperlink ref="C106" r:id="rId101" display="https://image-ppubs.uspto.gov/dirsearch-public/print/downloadPdf/20220132861" xr:uid="{BE2A9557-019A-2D42-9B94-B556A938C242}"/>
    <hyperlink ref="C108" r:id="rId102" display="https://image-ppubs.uspto.gov/dirsearch-public/print/downloadPdf/20220132860" xr:uid="{5B4919F4-02F9-C243-A9C1-63E3BD19C04D}"/>
    <hyperlink ref="C109" r:id="rId103" display="https://image-ppubs.uspto.gov/dirsearch-public/print/downloadPdf/11318160" xr:uid="{D758A37F-38BB-1145-A986-BAA3BFBF27FF}"/>
    <hyperlink ref="C110" r:id="rId104" display="https://image-ppubs.uspto.gov/dirsearch-public/print/downloadPdf/20220124998" xr:uid="{76CBFC55-224B-3647-8E91-A5B8BEE4EC29}"/>
    <hyperlink ref="C111" r:id="rId105" display="https://image-ppubs.uspto.gov/dirsearch-public/print/downloadPdf/20220127627" xr:uid="{94C8F9C7-081C-E043-A052-EAFF5A3CC4D6}"/>
    <hyperlink ref="C112" r:id="rId106" display="https://image-ppubs.uspto.gov/dirsearch-public/print/downloadPdf/20220125868" xr:uid="{77B7B999-B4A0-6E46-852D-E1E101199C07}"/>
    <hyperlink ref="C113" r:id="rId107" display="https://image-ppubs.uspto.gov/dirsearch-public/print/downloadPdf/11312984" xr:uid="{B52F346E-A55C-1644-8372-D6ED99BF7B4E}"/>
    <hyperlink ref="C114" r:id="rId108" display="https://image-ppubs.uspto.gov/dirsearch-public/print/downloadPdf/11311587" xr:uid="{283F1AA0-C97B-5341-95BB-E8A48E4411C4}"/>
    <hyperlink ref="C115" r:id="rId109" display="https://image-ppubs.uspto.gov/dirsearch-public/print/downloadPdf/20220117251" xr:uid="{F0CDCB13-7425-EF4A-A7B7-E9C3CDDB1403}"/>
    <hyperlink ref="C116" r:id="rId110" display="https://image-ppubs.uspto.gov/dirsearch-public/print/downloadPdf/11304431" xr:uid="{9A4E75AD-CA1E-1D40-9A7A-0AFACBA2055F}"/>
    <hyperlink ref="C117" r:id="rId111" display="https://image-ppubs.uspto.gov/dirsearch-public/print/downloadPdf/20220110455" xr:uid="{9156C28E-5EFF-A543-BE23-4C6B318D83ED}"/>
    <hyperlink ref="C118" r:id="rId112" display="https://image-ppubs.uspto.gov/dirsearch-public/print/downloadPdf/20220110456" xr:uid="{5BEE6E67-C40A-4F4A-8F8C-62099393FC8F}"/>
    <hyperlink ref="C119" r:id="rId113" display="https://image-ppubs.uspto.gov/dirsearch-public/print/downloadPdf/11299747" xr:uid="{3252C7C9-0962-ED40-8BFE-B183F43012D2}"/>
    <hyperlink ref="C120" r:id="rId114" display="https://image-ppubs.uspto.gov/dirsearch-public/print/downloadPdf/11298330" xr:uid="{7E43B588-42C3-2246-8B86-0F149AFAC5A2}"/>
    <hyperlink ref="C121" r:id="rId115" display="https://image-ppubs.uspto.gov/dirsearch-public/print/downloadPdf/11298477" xr:uid="{4E11C347-A35B-9B49-920D-D8313276FC4C}"/>
    <hyperlink ref="C122" r:id="rId116" display="https://image-ppubs.uspto.gov/dirsearch-public/print/downloadPdf/20220104521" xr:uid="{5C288227-70A6-904E-97D8-E37E0630353C}"/>
    <hyperlink ref="C123" r:id="rId117" display="https://image-ppubs.uspto.gov/dirsearch-public/print/downloadPdf/20220106238" xr:uid="{A98B4FC3-AEEA-A944-A00F-5BCDB0E13285}"/>
    <hyperlink ref="C124" r:id="rId118" display="https://image-ppubs.uspto.gov/dirsearch-public/print/downloadPdf/11291233" xr:uid="{FF64AE46-6774-9B46-9F51-D5D3D90C7780}"/>
    <hyperlink ref="C125" r:id="rId119" display="https://image-ppubs.uspto.gov/dirsearch-public/print/downloadPdf/11291781" xr:uid="{DDAF3739-42B3-DC49-959E-2BE508BE8302}"/>
    <hyperlink ref="C126" r:id="rId120" display="https://image-ppubs.uspto.gov/dirsearch-public/print/downloadPdf/20220096760" xr:uid="{349B4E6F-9509-7E4A-8F82-BBA46980577A}"/>
    <hyperlink ref="C127" r:id="rId121" display="https://image-ppubs.uspto.gov/dirsearch-public/print/downloadPdf/20220095656" xr:uid="{B7BE4377-F4E2-994E-8ACD-1E0B1F048390}"/>
    <hyperlink ref="C128" r:id="rId122" display="https://image-ppubs.uspto.gov/dirsearch-public/print/downloadPdf/11284577" xr:uid="{FC67919A-2CBF-324A-90CC-2E4AD32D1DE2}"/>
    <hyperlink ref="C129" r:id="rId123" display="https://image-ppubs.uspto.gov/dirsearch-public/print/downloadPdf/11284634" xr:uid="{ADFBFDA0-857B-A547-890F-BA4B6F9BA7FE}"/>
    <hyperlink ref="C130" r:id="rId124" display="https://image-ppubs.uspto.gov/dirsearch-public/print/downloadPdf/20220090095" xr:uid="{379B7534-3096-3042-B3CF-E6096282E24E}"/>
    <hyperlink ref="C131" r:id="rId125" display="https://image-ppubs.uspto.gov/dirsearch-public/print/downloadPdf/20220079163" xr:uid="{94CB5A61-374B-CD4D-AAC1-E8F3F12E14D7}"/>
    <hyperlink ref="C132" r:id="rId126" display="https://image-ppubs.uspto.gov/dirsearch-public/print/downloadPdf/20220073939" xr:uid="{82FEBB40-8E81-1042-85CA-D25A493C2522}"/>
    <hyperlink ref="C133" r:id="rId127" display="https://image-ppubs.uspto.gov/dirsearch-public/print/downloadPdf/20220073940" xr:uid="{36818623-6DBE-5A47-AC3E-16622D84A365}"/>
    <hyperlink ref="C134" r:id="rId128" display="https://image-ppubs.uspto.gov/dirsearch-public/print/downloadPdf/11266170" xr:uid="{2096795D-3969-E846-9BEC-2028DECF3685}"/>
    <hyperlink ref="C135" r:id="rId129" display="https://image-ppubs.uspto.gov/dirsearch-public/print/downloadPdf/20220062216" xr:uid="{02FA055A-57F6-8B41-B735-B20123B6956E}"/>
    <hyperlink ref="C136" r:id="rId130" display="https://image-ppubs.uspto.gov/dirsearch-public/print/downloadPdf/20220066623" xr:uid="{0DF8B74C-D72F-2A44-A7FD-CFE5AC7DE5C4}"/>
    <hyperlink ref="C137" r:id="rId131" display="https://image-ppubs.uspto.gov/dirsearch-public/print/downloadPdf/20220056465" xr:uid="{D74040D5-A42E-B145-8FF0-9C8C1CF76045}"/>
    <hyperlink ref="C138" r:id="rId132" display="https://image-ppubs.uspto.gov/dirsearch-public/print/downloadPdf/20220056466" xr:uid="{A7E22A4D-5B7C-0E4A-A053-5468C5326CEF}"/>
    <hyperlink ref="C139" r:id="rId133" display="https://image-ppubs.uspto.gov/dirsearch-public/print/downloadPdf/20220053809" xr:uid="{8F719D6E-1458-594C-AB80-E12FEB3C9481}"/>
    <hyperlink ref="C140" r:id="rId134" display="https://image-ppubs.uspto.gov/dirsearch-public/print/downloadPdf/20220053797" xr:uid="{DD1DF17A-A645-9347-AC2F-C4006419C4EF}"/>
    <hyperlink ref="C141" r:id="rId135" display="https://image-ppubs.uspto.gov/dirsearch-public/print/downloadPdf/11254948" xr:uid="{7B2D1187-6BCC-EB4F-A6E7-452367AC2F3A}"/>
    <hyperlink ref="C142" r:id="rId136" display="https://image-ppubs.uspto.gov/dirsearch-public/print/downloadPdf/11252978" xr:uid="{7743CCA9-B017-144E-B520-9216DC28DEA4}"/>
    <hyperlink ref="C143" r:id="rId137" display="https://image-ppubs.uspto.gov/dirsearch-public/print/downloadPdf/11246936" xr:uid="{A253473D-175B-D946-A2F7-47DA3FC478FD}"/>
    <hyperlink ref="C144" r:id="rId138" display="https://image-ppubs.uspto.gov/dirsearch-public/print/downloadPdf/20220040122" xr:uid="{62EAA76B-18D4-1F42-934E-80CC250DB300}"/>
    <hyperlink ref="C145" r:id="rId139" display="https://image-ppubs.uspto.gov/dirsearch-public/print/downloadPdf/20220036405" xr:uid="{77D8FC13-544B-E94F-854C-C79E4604FC75}"/>
    <hyperlink ref="C146" r:id="rId140" display="https://image-ppubs.uspto.gov/dirsearch-public/print/downloadPdf/20220031781" xr:uid="{652EE9E3-617D-454C-8163-9881E0477EC8}"/>
    <hyperlink ref="C147" r:id="rId141" display="https://image-ppubs.uspto.gov/dirsearch-public/print/downloadPdf/20220031972" xr:uid="{8FC99D65-C60E-F44C-8F76-2C15D407317D}"/>
    <hyperlink ref="C148" r:id="rId142" display="https://image-ppubs.uspto.gov/dirsearch-public/print/downloadPdf/20220031654" xr:uid="{9C9C0499-25F5-5048-9AED-FE961D38E4A7}"/>
    <hyperlink ref="C149" r:id="rId143" display="https://image-ppubs.uspto.gov/dirsearch-public/print/downloadPdf/20220023376" xr:uid="{715782BE-C69B-F74F-9441-8192F5AA7E6E}"/>
    <hyperlink ref="C150" r:id="rId144" display="https://image-ppubs.uspto.gov/dirsearch-public/print/downloadPdf/11229758" xr:uid="{386EBF8D-8B21-314E-8B46-CD549DBDB231}"/>
    <hyperlink ref="C151" r:id="rId145" display="https://image-ppubs.uspto.gov/dirsearch-public/print/downloadPdf/20220017911" xr:uid="{A8841538-E0ED-0641-97AE-71CFAB7CCE61}"/>
    <hyperlink ref="C152" r:id="rId146" display="https://image-ppubs.uspto.gov/dirsearch-public/print/downloadPdf/20220015384" xr:uid="{281F5F3D-C7AB-4240-89BD-F6A3B1D772CB}"/>
    <hyperlink ref="C153" r:id="rId147" display="https://image-ppubs.uspto.gov/dirsearch-public/print/downloadPdf/11224234" xr:uid="{8E75E8E9-932E-EE45-8DE3-F989120F0228}"/>
    <hyperlink ref="C154" r:id="rId148" display="https://image-ppubs.uspto.gov/dirsearch-public/print/downloadPdf/20210403308" xr:uid="{AE47F41F-16EC-2F47-A707-B8E5583B11BC}"/>
    <hyperlink ref="C155" r:id="rId149" display="https://image-ppubs.uspto.gov/dirsearch-public/print/downloadPdf/20210400985" xr:uid="{D378F486-D586-4542-A158-80E352B51E98}"/>
    <hyperlink ref="C156" r:id="rId150" display="https://image-ppubs.uspto.gov/dirsearch-public/print/downloadPdf/20210402109" xr:uid="{1BC91FF0-FB6A-384D-A162-159C4224CD2A}"/>
    <hyperlink ref="C157" r:id="rId151" display="https://image-ppubs.uspto.gov/dirsearch-public/print/downloadPdf/20210395758" xr:uid="{7EE0994B-1764-B941-B391-424643E67F33}"/>
    <hyperlink ref="C159" r:id="rId152" display="https://image-ppubs.uspto.gov/dirsearch-public/print/downloadPdf/20210392926" xr:uid="{9B3A38DE-4562-8244-820F-96D7B744C37E}"/>
    <hyperlink ref="C160" r:id="rId153" display="https://image-ppubs.uspto.gov/dirsearch-public/print/downloadPdf/20210395743" xr:uid="{D39C6359-AA6A-7E49-AFA0-2ECF8A803918}"/>
    <hyperlink ref="C161" r:id="rId154" display="https://image-ppubs.uspto.gov/dirsearch-public/print/downloadPdf/11202461" xr:uid="{398EF700-D722-1E49-960A-CD6980B6BF6E}"/>
    <hyperlink ref="C162" r:id="rId155" display="https://image-ppubs.uspto.gov/dirsearch-public/print/downloadPdf/20210386098" xr:uid="{EED2E3AA-AFF2-5443-AE6A-74CF670A3425}"/>
    <hyperlink ref="C163" r:id="rId156" display="https://image-ppubs.uspto.gov/dirsearch-public/print/downloadPdf/11199941" xr:uid="{A25EA85C-304F-6547-A8FE-7DEC68529C08}"/>
    <hyperlink ref="C164" r:id="rId157" display="https://image-ppubs.uspto.gov/dirsearch-public/print/downloadPdf/20210372976" xr:uid="{C5BF4EBC-55B8-8A4A-803F-15C4F6D8175C}"/>
    <hyperlink ref="C165" r:id="rId158" display="https://image-ppubs.uspto.gov/dirsearch-public/print/downloadPdf/20210352956" xr:uid="{6E949DC5-091C-E342-A6BE-5A4BDF425441}"/>
    <hyperlink ref="C166" r:id="rId159" display="https://image-ppubs.uspto.gov/dirsearch-public/print/downloadPdf/20210352940" xr:uid="{04D86367-A219-6645-9FA8-ED6F80DED453}"/>
    <hyperlink ref="C167" r:id="rId160" display="https://image-ppubs.uspto.gov/dirsearch-public/print/downloadPdf/11172690" xr:uid="{616D5A8D-CD3C-9F4B-B2EC-61E268DA1F1A}"/>
    <hyperlink ref="C168" r:id="rId161" display="https://image-ppubs.uspto.gov/dirsearch-public/print/downloadPdf/11174491" xr:uid="{21F8545D-9D0D-1E4F-A84A-F9BE436F63C7}"/>
    <hyperlink ref="C169" r:id="rId162" display="https://image-ppubs.uspto.gov/dirsearch-public/print/downloadPdf/20210348184" xr:uid="{C513A662-F138-DF46-A5E1-D6A639A8E561}"/>
    <hyperlink ref="C170" r:id="rId163" display="https://image-ppubs.uspto.gov/dirsearch-public/print/downloadPdf/20210345618" xr:uid="{A59D05B1-8BB2-DC46-9D5D-21825FD343FC}"/>
    <hyperlink ref="C171" r:id="rId164" display="https://image-ppubs.uspto.gov/dirsearch-public/print/downloadPdf/11162108" xr:uid="{CFEFE381-5CB9-A34D-A978-7DA1F78AA9EC}"/>
    <hyperlink ref="C172" r:id="rId165" display="https://image-ppubs.uspto.gov/dirsearch-public/print/downloadPdf/11160937" xr:uid="{CE73E16A-249D-774C-8FDA-83E77320ACA6}"/>
    <hyperlink ref="C173" r:id="rId166" display="https://image-ppubs.uspto.gov/dirsearch-public/print/downloadPdf/20210330638" xr:uid="{8B5CF114-395E-224C-A114-3FD296662F0F}"/>
    <hyperlink ref="C174" r:id="rId167" display="https://image-ppubs.uspto.gov/dirsearch-public/print/downloadPdf/11154079" xr:uid="{2953D4CC-9BB0-5F4B-BDF5-52105978F6C5}"/>
    <hyperlink ref="C175" r:id="rId168" display="https://image-ppubs.uspto.gov/dirsearch-public/print/downloadPdf/20210321646" xr:uid="{F4D30652-38B1-234C-BF30-4055F53BBD27}"/>
    <hyperlink ref="C176" r:id="rId169" display="https://image-ppubs.uspto.gov/dirsearch-public/print/downloadPdf/20210321647" xr:uid="{1805F810-B971-B94A-85D5-643CCE90AA8C}"/>
    <hyperlink ref="C177" r:id="rId170" display="https://image-ppubs.uspto.gov/dirsearch-public/print/downloadPdf/11147295" xr:uid="{A307DD81-D827-474C-9D04-89A5CB9B6118}"/>
    <hyperlink ref="C178" r:id="rId171" display="https://image-ppubs.uspto.gov/dirsearch-public/print/downloadPdf/20210317469" xr:uid="{A514D663-5C1A-1F4A-B36D-633789FAEB4D}"/>
    <hyperlink ref="C179" r:id="rId172" display="https://image-ppubs.uspto.gov/dirsearch-public/print/downloadPdf/20210317497" xr:uid="{F3D88940-B230-B54D-8936-C440A63DACB4}"/>
    <hyperlink ref="C180" r:id="rId173" display="https://image-ppubs.uspto.gov/dirsearch-public/print/downloadPdf/20210315212" xr:uid="{A387F48C-F743-6A49-BB59-C3790C0B74B4}"/>
    <hyperlink ref="C181" r:id="rId174" display="https://image-ppubs.uspto.gov/dirsearch-public/print/downloadPdf/20210315811" xr:uid="{582468F3-1F44-3F42-BB4B-902894C060E9}"/>
    <hyperlink ref="C182" r:id="rId175" display="https://image-ppubs.uspto.gov/dirsearch-public/print/downloadPdf/11142772" xr:uid="{136487B5-D16A-8F48-A6E3-E7269F00A0F9}"/>
    <hyperlink ref="C183" r:id="rId176" display="https://image-ppubs.uspto.gov/dirsearch-public/print/downloadPdf/11141450" xr:uid="{F6F29259-A634-5E4C-8D49-3C0AF792D9B2}"/>
    <hyperlink ref="C184" r:id="rId177" display="https://image-ppubs.uspto.gov/dirsearch-public/print/downloadPdf/20210298311" xr:uid="{42E07089-6071-9B4F-8827-C3A97F63593A}"/>
    <hyperlink ref="C185" r:id="rId178" display="https://image-ppubs.uspto.gov/dirsearch-public/print/downloadPdf/20210292781" xr:uid="{7DD48C79-6C2C-AF49-9524-079279360F4E}"/>
    <hyperlink ref="C186" r:id="rId179" display="https://image-ppubs.uspto.gov/dirsearch-public/print/downloadPdf/11127048" xr:uid="{4F48F95A-A1E5-4840-A4FC-F4C06E04390C}"/>
    <hyperlink ref="C187" r:id="rId180" display="https://image-ppubs.uspto.gov/dirsearch-public/print/downloadPdf/11124405" xr:uid="{764A5039-31EC-6143-BF16-0CDFF00C56F7}"/>
    <hyperlink ref="C188" r:id="rId181" display="https://image-ppubs.uspto.gov/dirsearch-public/print/downloadPdf/11119086" xr:uid="{AF885C99-CDBD-0049-BE0D-A8808992ED99}"/>
    <hyperlink ref="C189" r:id="rId182" display="https://image-ppubs.uspto.gov/dirsearch-public/print/downloadPdf/20210275465" xr:uid="{689124B4-0395-E841-8B7A-5A97488E798C}"/>
    <hyperlink ref="C190" r:id="rId183" display="https://image-ppubs.uspto.gov/dirsearch-public/print/downloadPdf/20210274811" xr:uid="{2A05A32C-3E99-CB42-BCF4-CC7E77BF953E}"/>
    <hyperlink ref="C191" r:id="rId184" display="https://image-ppubs.uspto.gov/dirsearch-public/print/downloadPdf/20210277409" xr:uid="{BEBD4384-262D-3244-AD00-F621E173D938}"/>
    <hyperlink ref="C192" r:id="rId185" display="https://image-ppubs.uspto.gov/dirsearch-public/print/downloadPdf/20210269819" xr:uid="{627DAEFF-FF10-F449-AF96-01EAC8794737}"/>
    <hyperlink ref="C193" r:id="rId186" display="https://image-ppubs.uspto.gov/dirsearch-public/print/downloadPdf/20210269820" xr:uid="{9EEBF943-4285-8948-B0B3-77E086596540}"/>
    <hyperlink ref="C194" r:id="rId187" display="https://image-ppubs.uspto.gov/dirsearch-public/print/downloadPdf/20210269812" xr:uid="{1E4EAC22-6839-7F4C-8E2B-DFAAABA8945D}"/>
    <hyperlink ref="C195" r:id="rId188" display="https://image-ppubs.uspto.gov/dirsearch-public/print/downloadPdf/20210267867" xr:uid="{EBE4F8B1-3A07-434E-8FC4-2C03A0515C53}"/>
    <hyperlink ref="C196" r:id="rId189" display="https://image-ppubs.uspto.gov/dirsearch-public/print/downloadPdf/11102996" xr:uid="{5C77AACF-3D45-5547-A3DB-6226D6F1F874}"/>
    <hyperlink ref="C197" r:id="rId190" display="https://image-ppubs.uspto.gov/dirsearch-public/print/downloadPdf/20210260527" xr:uid="{A0C4974B-B502-B84C-BCE6-ADE14397117A}"/>
    <hyperlink ref="C198" r:id="rId191" display="https://image-ppubs.uspto.gov/dirsearch-public/print/downloadPdf/20210251269" xr:uid="{CCEE0436-3CCC-0F4B-9248-C42995256439}"/>
    <hyperlink ref="C199" r:id="rId192" display="https://image-ppubs.uspto.gov/dirsearch-public/print/downloadPdf/20210245911" xr:uid="{49B411F5-6EB6-A644-9BFB-ACDC81C37A58}"/>
    <hyperlink ref="C200" r:id="rId193" display="https://image-ppubs.uspto.gov/dirsearch-public/print/downloadPdf/11083211" xr:uid="{26EDAF1E-5F3C-C34B-A21B-3926196AF8D6}"/>
    <hyperlink ref="C201" r:id="rId194" display="https://image-ppubs.uspto.gov/dirsearch-public/print/downloadPdf/20210241607" xr:uid="{D414F1D4-7337-DC49-9960-5A707FCA2AC7}"/>
    <hyperlink ref="C202" r:id="rId195" display="https://image-ppubs.uspto.gov/dirsearch-public/print/downloadPdf/11076619" xr:uid="{BAE47CD2-9050-3B4B-8CDB-71E7874D309A}"/>
    <hyperlink ref="C203" r:id="rId196" display="https://image-ppubs.uspto.gov/dirsearch-public/print/downloadPdf/11076539" xr:uid="{1F707DAD-99B2-4046-B556-F729750EA8E1}"/>
    <hyperlink ref="C204" r:id="rId197" display="https://image-ppubs.uspto.gov/dirsearch-public/print/downloadPdf/20210230625" xr:uid="{491C0687-4A05-114E-86F4-FF3A7BF4FCB9}"/>
    <hyperlink ref="C205" r:id="rId198" display="https://image-ppubs.uspto.gov/dirsearch-public/print/downloadPdf/20210227863" xr:uid="{A0A9EBA9-0671-6545-90F2-39BC2B69EB12}"/>
    <hyperlink ref="C206" r:id="rId199" display="https://image-ppubs.uspto.gov/dirsearch-public/print/downloadPdf/20210227856" xr:uid="{7DFD295C-9418-B84D-9CAC-6C7D85712148}"/>
    <hyperlink ref="C207" r:id="rId200" display="https://image-ppubs.uspto.gov/dirsearch-public/print/downloadPdf/11071712" xr:uid="{FB93EEA5-2C4E-694A-BA7E-F86068CB5FA8}"/>
    <hyperlink ref="C208" r:id="rId201" display="https://image-ppubs.uspto.gov/dirsearch-public/print/downloadPdf/11071767" xr:uid="{D7E40EAA-D057-954C-83A1-EB716A194EDE}"/>
    <hyperlink ref="C210" r:id="rId202" display="https://image-ppubs.uspto.gov/dirsearch-public/print/downloadPdf/11071707" xr:uid="{E4A5A960-B117-F64F-9435-B385A14F5DB8}"/>
    <hyperlink ref="C211" r:id="rId203" display="https://image-ppubs.uspto.gov/dirsearch-public/print/downloadPdf/20210214740" xr:uid="{8EAA8804-F1CC-6F43-98C6-FA2864A89BDB}"/>
    <hyperlink ref="C212" r:id="rId204" display="https://image-ppubs.uspto.gov/dirsearch-public/print/downloadPdf/20210214735" xr:uid="{2485C0D2-D476-F144-A139-172CB0A48990}"/>
    <hyperlink ref="C213" r:id="rId205" display="https://image-ppubs.uspto.gov/dirsearch-public/print/downloadPdf/20210212983" xr:uid="{266E21B3-DF82-EC4E-B669-5845D50A2B87}"/>
    <hyperlink ref="C214" r:id="rId206" display="https://image-ppubs.uspto.gov/dirsearch-public/print/downloadPdf/20210213083" xr:uid="{2BC98FA6-03D0-0041-87E1-D2D36A975638}"/>
    <hyperlink ref="C215" r:id="rId207" display="https://image-ppubs.uspto.gov/dirsearch-public/print/downloadPdf/20210212950" xr:uid="{585D1EC1-B606-3F4B-8A01-25F5194D2659}"/>
    <hyperlink ref="C216" r:id="rId208" display="https://image-ppubs.uspto.gov/dirsearch-public/print/downloadPdf/20210212929" xr:uid="{A401BFBF-6DC6-2A4D-8C8C-226076013D9E}"/>
    <hyperlink ref="C217" r:id="rId209" display="https://image-ppubs.uspto.gov/dirsearch-public/print/downloadPdf/20210207156" xr:uid="{8C67853E-09B0-1044-8166-08C2834367F6}"/>
    <hyperlink ref="C218" r:id="rId210" display="https://image-ppubs.uspto.gov/dirsearch-public/print/downloadPdf/20210207157" xr:uid="{914D670C-A0E1-084B-9EEA-9DB24D067B5A}"/>
    <hyperlink ref="C219" r:id="rId211" display="https://image-ppubs.uspto.gov/dirsearch-public/print/downloadPdf/20210205344" xr:uid="{904180CF-EEEC-0944-9223-BCFBF111E0E9}"/>
    <hyperlink ref="C220" r:id="rId212" display="https://image-ppubs.uspto.gov/dirsearch-public/print/downloadPdf/20210204560" xr:uid="{8CFE5816-E777-EC4E-846A-0E3DEDEEBA9F}"/>
    <hyperlink ref="C221" r:id="rId213" display="https://image-ppubs.uspto.gov/dirsearch-public/print/downloadPdf/20210205241" xr:uid="{AC6BF411-698A-7749-A203-21080DF616D4}"/>
    <hyperlink ref="C222" r:id="rId214" display="https://image-ppubs.uspto.gov/dirsearch-public/print/downloadPdf/20210196674" xr:uid="{F5BA29A1-8959-B04C-A903-77C45B84114F}"/>
    <hyperlink ref="C223" r:id="rId215" display="https://image-ppubs.uspto.gov/dirsearch-public/print/downloadPdf/11040032" xr:uid="{0706108C-09F1-F841-98EC-42856E1D727F}"/>
    <hyperlink ref="C224" r:id="rId216" display="https://image-ppubs.uspto.gov/dirsearch-public/print/downloadPdf/20210177786" xr:uid="{30877C3B-4682-EA48-850D-98AD634BC18D}"/>
    <hyperlink ref="C225" r:id="rId217" display="https://image-ppubs.uspto.gov/dirsearch-public/print/downloadPdf/11034972" xr:uid="{C39E74C3-8944-2B46-983C-B57F1DB0ED49}"/>
    <hyperlink ref="C226" r:id="rId218" display="https://image-ppubs.uspto.gov/dirsearch-public/print/downloadPdf/11028405" xr:uid="{C6E50372-7149-3C40-99C0-CFC462247F67}"/>
    <hyperlink ref="C227" r:id="rId219" display="https://image-ppubs.uspto.gov/dirsearch-public/print/downloadPdf/20210163374" xr:uid="{21F3F5AB-8C39-384C-AC69-22A9F83A053C}"/>
    <hyperlink ref="C228" r:id="rId220" display="https://image-ppubs.uspto.gov/dirsearch-public/print/downloadPdf/20210161975" xr:uid="{69971E58-06D9-734B-942C-09F08C1C2650}"/>
    <hyperlink ref="C229" r:id="rId221" display="https://image-ppubs.uspto.gov/dirsearch-public/print/downloadPdf/20210154242" xr:uid="{ACC7C7B4-8715-114C-B26E-6CD25905AF46}"/>
    <hyperlink ref="C230" r:id="rId222" display="https://image-ppubs.uspto.gov/dirsearch-public/print/downloadPdf/20210147463" xr:uid="{CE27EB09-1DC6-E94C-B642-FF0C9069F667}"/>
    <hyperlink ref="C231" r:id="rId223" display="https://image-ppubs.uspto.gov/dirsearch-public/print/downloadPdf/11008584" xr:uid="{573297F3-1C85-CF47-B6EF-6E223C432520}"/>
    <hyperlink ref="C232" r:id="rId224" display="https://image-ppubs.uspto.gov/dirsearch-public/print/downloadPdf/11007270" xr:uid="{38D0A74E-98F6-084B-80D8-2D5179766F23}"/>
    <hyperlink ref="C233" r:id="rId225" display="https://image-ppubs.uspto.gov/dirsearch-public/print/downloadPdf/20210137124" xr:uid="{FD74603F-9C34-2246-AF0A-19616288C0CC}"/>
    <hyperlink ref="C234" r:id="rId226" display="https://image-ppubs.uspto.gov/dirsearch-public/print/downloadPdf/20210137125" xr:uid="{D5907465-32D6-5E46-ABEF-27A73B32775C}"/>
    <hyperlink ref="C235" r:id="rId227" display="https://image-ppubs.uspto.gov/dirsearch-public/print/downloadPdf/11001854" xr:uid="{3109B23E-1B1C-6E46-94DA-817E09A88B3A}"/>
    <hyperlink ref="C236" r:id="rId228" display="https://image-ppubs.uspto.gov/dirsearch-public/print/downloadPdf/11001852" xr:uid="{C971E8CC-CAFF-F24D-94F3-20BCBB53155F}"/>
    <hyperlink ref="C237" r:id="rId229" display="https://image-ppubs.uspto.gov/dirsearch-public/print/downloadPdf/11001849" xr:uid="{1390A066-DF72-2E40-801D-EA9A2CCD3922}"/>
    <hyperlink ref="C238" r:id="rId230" display="https://image-ppubs.uspto.gov/dirsearch-public/print/downloadPdf/20210130841" xr:uid="{E901516A-6DE1-144A-A91B-26D3ACC19E5D}"/>
    <hyperlink ref="C239" r:id="rId231" display="https://image-ppubs.uspto.gov/dirsearch-public/print/downloadPdf/20210127726" xr:uid="{5EA6559F-67EB-C844-A694-C83B523716B3}"/>
    <hyperlink ref="C240" r:id="rId232" display="https://image-ppubs.uspto.gov/dirsearch-public/print/downloadPdf/10987347" xr:uid="{284F892A-FF52-304B-84BE-AD5206F37126}"/>
    <hyperlink ref="C241" r:id="rId233" display="https://image-ppubs.uspto.gov/dirsearch-public/print/downloadPdf/20210115081" xr:uid="{76B68F3E-0BC3-2C49-A9E3-6251368A96F0}"/>
    <hyperlink ref="C242" r:id="rId234" display="https://image-ppubs.uspto.gov/dirsearch-public/print/downloadPdf/10977968" xr:uid="{525A2CE6-79BA-B346-A668-BD42B433F9B7}"/>
    <hyperlink ref="C243" r:id="rId235" display="https://image-ppubs.uspto.gov/dirsearch-public/print/downloadPdf/10973811" xr:uid="{661232C7-27AB-B24E-ACEF-388AAE05F450}"/>
    <hyperlink ref="C244" r:id="rId236" display="https://image-ppubs.uspto.gov/dirsearch-public/print/downloadPdf/10973792" xr:uid="{DDC39E92-864F-8149-A3CA-931B23A96BC7}"/>
    <hyperlink ref="C245" r:id="rId237" display="https://image-ppubs.uspto.gov/dirsearch-public/print/downloadPdf/10973786" xr:uid="{BCE676F0-66EB-604B-8382-384453743F88}"/>
    <hyperlink ref="C246" r:id="rId238" display="https://image-ppubs.uspto.gov/dirsearch-public/print/downloadPdf/20210095304" xr:uid="{6D65E0D9-C4A0-AD4A-A26F-05A32AF6BF63}"/>
    <hyperlink ref="C247" r:id="rId239" display="https://image-ppubs.uspto.gov/dirsearch-public/print/downloadPdf/20210093724" xr:uid="{0C12C114-9B4C-C74E-9609-4AE8B012349A}"/>
    <hyperlink ref="C248" r:id="rId240" display="https://image-ppubs.uspto.gov/dirsearch-public/print/downloadPdf/20210087576" xr:uid="{CBB1076A-DEFB-9A43-A4C8-21731562DDDD}"/>
    <hyperlink ref="C249" r:id="rId241" display="https://image-ppubs.uspto.gov/dirsearch-public/print/downloadPdf/20210079420" xr:uid="{06CA3C40-C864-8245-94C7-9E680859DD6B}"/>
    <hyperlink ref="C250" r:id="rId242" display="https://image-ppubs.uspto.gov/dirsearch-public/print/downloadPdf/20210079413" xr:uid="{ED58AAAD-F3CC-CA43-95D8-807C1A9EA49C}"/>
    <hyperlink ref="C251" r:id="rId243" display="https://image-ppubs.uspto.gov/dirsearch-public/print/downloadPdf/20210079416" xr:uid="{9019A6DD-1EC8-6844-A9AB-7B6A40339137}"/>
    <hyperlink ref="C252" r:id="rId244" display="https://image-ppubs.uspto.gov/dirsearch-public/print/downloadPdf/20210081083" xr:uid="{712EBD15-D9CD-F942-80E8-B52830A67671}"/>
    <hyperlink ref="C253" r:id="rId245" display="https://image-ppubs.uspto.gov/dirsearch-public/print/downloadPdf/10947553" xr:uid="{F3BC788D-0A68-2A4B-B7F7-BC8E9A165C76}"/>
    <hyperlink ref="C254" r:id="rId246" display="https://image-ppubs.uspto.gov/dirsearch-public/print/downloadPdf/20210069173" xr:uid="{8E0610E9-C844-014F-B9E1-FEE0148BFC26}"/>
    <hyperlink ref="C255" r:id="rId247" display="https://image-ppubs.uspto.gov/dirsearch-public/print/downloadPdf/10940173" xr:uid="{F21C3EA7-370D-904A-BA73-8C4E202DB2B0}"/>
    <hyperlink ref="C256" r:id="rId248" display="https://image-ppubs.uspto.gov/dirsearch-public/print/downloadPdf/20210059307" xr:uid="{BB19E316-B714-D744-8A77-6F1C6D450044}"/>
    <hyperlink ref="C257" r:id="rId249" display="https://image-ppubs.uspto.gov/dirsearch-public/print/downloadPdf/20210062203" xr:uid="{64687835-EC23-7D41-859E-FFF4E8AD7D15}"/>
    <hyperlink ref="C258" r:id="rId250" display="https://image-ppubs.uspto.gov/dirsearch-public/print/downloadPdf/10933060" xr:uid="{86C70861-BC3D-694B-B262-15C8E1C80260}"/>
    <hyperlink ref="C259" r:id="rId251" display="https://image-ppubs.uspto.gov/dirsearch-public/print/downloadPdf/20210051987" xr:uid="{56FA0F35-0F40-1546-AB86-1F5ACDEB7C93}"/>
  </hyperlinks>
  <pageMargins left="0.7" right="0.7" top="0.75" bottom="0.75" header="0.3" footer="0.3"/>
  <drawing r:id="rId25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681DC-86C6-F945-8B78-72962E654CA5}">
  <dimension ref="A1:K207"/>
  <sheetViews>
    <sheetView workbookViewId="0">
      <selection activeCell="I7" sqref="I7:K11"/>
    </sheetView>
  </sheetViews>
  <sheetFormatPr baseColWidth="10" defaultColWidth="11" defaultRowHeight="16"/>
  <sheetData>
    <row r="1" spans="1:11" ht="23">
      <c r="A1" s="7" t="s">
        <v>91</v>
      </c>
    </row>
    <row r="2" spans="1:11" ht="23">
      <c r="A2" s="8" t="s">
        <v>705</v>
      </c>
    </row>
    <row r="3" spans="1:11" ht="23">
      <c r="A3" s="8" t="s">
        <v>706</v>
      </c>
    </row>
    <row r="4" spans="1:11">
      <c r="A4" s="9" t="s">
        <v>94</v>
      </c>
      <c r="B4" s="9" t="s">
        <v>95</v>
      </c>
      <c r="C4" s="9"/>
      <c r="D4" s="9" t="s">
        <v>96</v>
      </c>
      <c r="E4" s="9" t="s">
        <v>97</v>
      </c>
      <c r="F4" s="9" t="s">
        <v>98</v>
      </c>
      <c r="G4" s="9" t="s">
        <v>99</v>
      </c>
    </row>
    <row r="5" spans="1:11">
      <c r="A5" s="10">
        <v>1</v>
      </c>
      <c r="B5" s="10" t="s">
        <v>707</v>
      </c>
      <c r="C5" s="11" t="s">
        <v>101</v>
      </c>
      <c r="D5" s="10" t="s">
        <v>708</v>
      </c>
      <c r="E5" s="10" t="s">
        <v>709</v>
      </c>
      <c r="F5" s="12">
        <v>44978</v>
      </c>
      <c r="G5" s="10">
        <v>42</v>
      </c>
    </row>
    <row r="6" spans="1:11">
      <c r="A6" s="10">
        <v>2</v>
      </c>
      <c r="B6" s="10" t="s">
        <v>710</v>
      </c>
      <c r="C6" s="11" t="s">
        <v>101</v>
      </c>
      <c r="D6" s="10" t="s">
        <v>711</v>
      </c>
      <c r="E6" s="10" t="s">
        <v>712</v>
      </c>
      <c r="F6" s="12">
        <v>44966</v>
      </c>
      <c r="G6" s="10">
        <v>19</v>
      </c>
    </row>
    <row r="7" spans="1:11">
      <c r="A7" s="10">
        <v>3</v>
      </c>
      <c r="B7" s="10" t="s">
        <v>119</v>
      </c>
      <c r="C7" s="11" t="s">
        <v>101</v>
      </c>
      <c r="D7" s="10" t="s">
        <v>120</v>
      </c>
      <c r="E7" s="10" t="s">
        <v>121</v>
      </c>
      <c r="F7" s="12">
        <v>44964</v>
      </c>
      <c r="G7" s="10">
        <v>54</v>
      </c>
      <c r="I7" s="17" t="s">
        <v>161</v>
      </c>
      <c r="J7" s="17" t="s">
        <v>162</v>
      </c>
      <c r="K7" s="17" t="s">
        <v>163</v>
      </c>
    </row>
    <row r="8" spans="1:11">
      <c r="A8" s="10">
        <v>4</v>
      </c>
      <c r="B8" s="10" t="s">
        <v>133</v>
      </c>
      <c r="C8" s="11" t="s">
        <v>101</v>
      </c>
      <c r="D8" s="10" t="s">
        <v>134</v>
      </c>
      <c r="E8" s="10" t="s">
        <v>135</v>
      </c>
      <c r="F8" s="12">
        <v>44952</v>
      </c>
      <c r="G8" s="10">
        <v>38</v>
      </c>
      <c r="I8" s="18">
        <v>0.25</v>
      </c>
      <c r="J8" s="19" t="s">
        <v>713</v>
      </c>
      <c r="K8" s="19" t="s">
        <v>714</v>
      </c>
    </row>
    <row r="9" spans="1:11">
      <c r="A9" s="10">
        <v>5</v>
      </c>
      <c r="B9" s="10" t="s">
        <v>715</v>
      </c>
      <c r="C9" s="11" t="s">
        <v>101</v>
      </c>
      <c r="D9" s="10" t="s">
        <v>716</v>
      </c>
      <c r="E9" s="10" t="s">
        <v>717</v>
      </c>
      <c r="F9" s="12">
        <v>44917</v>
      </c>
      <c r="G9" s="10">
        <v>23</v>
      </c>
      <c r="I9" s="18">
        <v>0.4</v>
      </c>
      <c r="J9" s="19" t="s">
        <v>718</v>
      </c>
      <c r="K9" s="19" t="s">
        <v>714</v>
      </c>
    </row>
    <row r="10" spans="1:11">
      <c r="A10" s="10">
        <v>6</v>
      </c>
      <c r="B10" s="10" t="s">
        <v>172</v>
      </c>
      <c r="C10" s="11" t="s">
        <v>101</v>
      </c>
      <c r="D10" s="10" t="s">
        <v>173</v>
      </c>
      <c r="E10" s="10" t="s">
        <v>174</v>
      </c>
      <c r="F10" s="12">
        <v>44903</v>
      </c>
      <c r="G10" s="10">
        <v>24</v>
      </c>
      <c r="I10" s="18">
        <v>0.2</v>
      </c>
      <c r="J10" s="19" t="s">
        <v>713</v>
      </c>
      <c r="K10" s="19" t="s">
        <v>714</v>
      </c>
    </row>
    <row r="11" spans="1:11">
      <c r="A11" s="10">
        <v>7</v>
      </c>
      <c r="B11" s="10" t="s">
        <v>719</v>
      </c>
      <c r="C11" s="11" t="s">
        <v>101</v>
      </c>
      <c r="D11" s="10" t="s">
        <v>720</v>
      </c>
      <c r="E11" s="10" t="s">
        <v>721</v>
      </c>
      <c r="F11" s="12">
        <v>44903</v>
      </c>
      <c r="G11" s="10">
        <v>45</v>
      </c>
      <c r="I11" s="18">
        <v>0.15</v>
      </c>
      <c r="J11" s="19" t="s">
        <v>722</v>
      </c>
      <c r="K11" s="19" t="s">
        <v>714</v>
      </c>
    </row>
    <row r="12" spans="1:11">
      <c r="A12" s="10">
        <v>8</v>
      </c>
      <c r="B12" s="10" t="s">
        <v>196</v>
      </c>
      <c r="C12" s="11" t="s">
        <v>101</v>
      </c>
      <c r="D12" s="10" t="s">
        <v>197</v>
      </c>
      <c r="E12" s="10" t="s">
        <v>198</v>
      </c>
      <c r="F12" s="12">
        <v>44880</v>
      </c>
      <c r="G12" s="10">
        <v>44</v>
      </c>
    </row>
    <row r="13" spans="1:11">
      <c r="A13" s="10">
        <v>9</v>
      </c>
      <c r="B13" s="10" t="s">
        <v>723</v>
      </c>
      <c r="C13" s="11" t="s">
        <v>101</v>
      </c>
      <c r="D13" s="10" t="s">
        <v>724</v>
      </c>
      <c r="E13" s="10" t="s">
        <v>725</v>
      </c>
      <c r="F13" s="12">
        <v>44838</v>
      </c>
      <c r="G13" s="10">
        <v>45</v>
      </c>
    </row>
    <row r="14" spans="1:11">
      <c r="A14" s="10">
        <v>10</v>
      </c>
      <c r="B14" s="10" t="s">
        <v>285</v>
      </c>
      <c r="C14" s="11" t="s">
        <v>101</v>
      </c>
      <c r="D14" s="10" t="s">
        <v>286</v>
      </c>
      <c r="E14" s="10" t="s">
        <v>198</v>
      </c>
      <c r="F14" s="12">
        <v>44791</v>
      </c>
      <c r="G14" s="10">
        <v>41</v>
      </c>
    </row>
    <row r="15" spans="1:11">
      <c r="A15" s="10">
        <v>11</v>
      </c>
      <c r="B15" s="10" t="s">
        <v>301</v>
      </c>
      <c r="C15" s="11" t="s">
        <v>101</v>
      </c>
      <c r="D15" s="10" t="s">
        <v>302</v>
      </c>
      <c r="E15" s="10" t="s">
        <v>303</v>
      </c>
      <c r="F15" s="12">
        <v>44768</v>
      </c>
      <c r="G15" s="10">
        <v>39</v>
      </c>
    </row>
    <row r="16" spans="1:11">
      <c r="A16" s="10">
        <v>12</v>
      </c>
      <c r="B16" s="10" t="s">
        <v>304</v>
      </c>
      <c r="C16" s="11" t="s">
        <v>101</v>
      </c>
      <c r="D16" s="10" t="s">
        <v>305</v>
      </c>
      <c r="E16" s="10" t="s">
        <v>198</v>
      </c>
      <c r="F16" s="12">
        <v>44768</v>
      </c>
      <c r="G16" s="10">
        <v>59</v>
      </c>
    </row>
    <row r="17" spans="1:7">
      <c r="A17" s="10">
        <v>13</v>
      </c>
      <c r="B17" s="10" t="s">
        <v>309</v>
      </c>
      <c r="C17" s="11" t="s">
        <v>101</v>
      </c>
      <c r="D17" s="10" t="s">
        <v>310</v>
      </c>
      <c r="E17" s="10" t="s">
        <v>292</v>
      </c>
      <c r="F17" s="12">
        <v>44756</v>
      </c>
      <c r="G17" s="10">
        <v>33</v>
      </c>
    </row>
    <row r="18" spans="1:7">
      <c r="A18" s="10">
        <v>14</v>
      </c>
      <c r="B18" s="10" t="s">
        <v>313</v>
      </c>
      <c r="C18" s="11" t="s">
        <v>101</v>
      </c>
      <c r="D18" s="10" t="s">
        <v>314</v>
      </c>
      <c r="E18" s="10" t="s">
        <v>292</v>
      </c>
      <c r="F18" s="12">
        <v>44749</v>
      </c>
      <c r="G18" s="10">
        <v>77</v>
      </c>
    </row>
    <row r="19" spans="1:7">
      <c r="A19" s="10">
        <v>15</v>
      </c>
      <c r="B19" s="10" t="s">
        <v>726</v>
      </c>
      <c r="C19" s="11" t="s">
        <v>101</v>
      </c>
      <c r="D19" s="10" t="s">
        <v>727</v>
      </c>
      <c r="E19" s="10" t="s">
        <v>728</v>
      </c>
      <c r="F19" s="12">
        <v>44742</v>
      </c>
      <c r="G19" s="10">
        <v>28</v>
      </c>
    </row>
    <row r="20" spans="1:7">
      <c r="A20" s="10">
        <v>16</v>
      </c>
      <c r="B20" s="10" t="s">
        <v>729</v>
      </c>
      <c r="C20" s="11" t="s">
        <v>101</v>
      </c>
      <c r="D20" s="10" t="s">
        <v>730</v>
      </c>
      <c r="E20" s="10" t="s">
        <v>731</v>
      </c>
      <c r="F20" s="12">
        <v>44733</v>
      </c>
      <c r="G20" s="10">
        <v>31</v>
      </c>
    </row>
    <row r="21" spans="1:7">
      <c r="A21" s="10">
        <v>17</v>
      </c>
      <c r="B21" s="10" t="s">
        <v>340</v>
      </c>
      <c r="C21" s="11" t="s">
        <v>101</v>
      </c>
      <c r="D21" s="10" t="s">
        <v>341</v>
      </c>
      <c r="E21" s="10" t="s">
        <v>342</v>
      </c>
      <c r="F21" s="12">
        <v>44714</v>
      </c>
      <c r="G21" s="10">
        <v>158</v>
      </c>
    </row>
    <row r="22" spans="1:7">
      <c r="A22" s="10">
        <v>18</v>
      </c>
      <c r="B22" s="10" t="s">
        <v>732</v>
      </c>
      <c r="C22" s="11" t="s">
        <v>101</v>
      </c>
      <c r="D22" s="10" t="s">
        <v>733</v>
      </c>
      <c r="E22" s="10" t="s">
        <v>734</v>
      </c>
      <c r="F22" s="12">
        <v>44698</v>
      </c>
      <c r="G22" s="10">
        <v>28</v>
      </c>
    </row>
    <row r="23" spans="1:7">
      <c r="A23" s="10">
        <v>19</v>
      </c>
      <c r="B23" s="10" t="s">
        <v>363</v>
      </c>
      <c r="C23" s="11" t="s">
        <v>101</v>
      </c>
      <c r="D23" s="10" t="s">
        <v>364</v>
      </c>
      <c r="E23" s="10" t="s">
        <v>292</v>
      </c>
      <c r="F23" s="12">
        <v>44693</v>
      </c>
      <c r="G23" s="10">
        <v>60</v>
      </c>
    </row>
    <row r="24" spans="1:7">
      <c r="A24" s="10">
        <v>20</v>
      </c>
      <c r="B24" s="10" t="s">
        <v>365</v>
      </c>
      <c r="C24" s="11" t="s">
        <v>101</v>
      </c>
      <c r="D24" s="10" t="s">
        <v>366</v>
      </c>
      <c r="E24" s="10" t="s">
        <v>174</v>
      </c>
      <c r="F24" s="12">
        <v>44693</v>
      </c>
      <c r="G24" s="10">
        <v>31</v>
      </c>
    </row>
    <row r="25" spans="1:7">
      <c r="A25" s="10">
        <v>21</v>
      </c>
      <c r="B25" s="10" t="s">
        <v>407</v>
      </c>
      <c r="C25" s="11" t="s">
        <v>101</v>
      </c>
      <c r="D25" s="10" t="s">
        <v>408</v>
      </c>
      <c r="E25" s="10" t="s">
        <v>409</v>
      </c>
      <c r="F25" s="12">
        <v>44663</v>
      </c>
      <c r="G25" s="10">
        <v>81</v>
      </c>
    </row>
    <row r="26" spans="1:7">
      <c r="A26" s="10">
        <v>22</v>
      </c>
      <c r="B26" s="10" t="s">
        <v>735</v>
      </c>
      <c r="C26" s="11" t="s">
        <v>101</v>
      </c>
      <c r="D26" s="10" t="s">
        <v>736</v>
      </c>
      <c r="E26" s="10" t="s">
        <v>737</v>
      </c>
      <c r="F26" s="12">
        <v>44588</v>
      </c>
      <c r="G26" s="10">
        <v>118</v>
      </c>
    </row>
    <row r="27" spans="1:7">
      <c r="A27" s="10">
        <v>23</v>
      </c>
      <c r="B27" s="10" t="s">
        <v>471</v>
      </c>
      <c r="C27" s="11" t="s">
        <v>101</v>
      </c>
      <c r="D27" s="10" t="s">
        <v>472</v>
      </c>
      <c r="E27" s="10" t="s">
        <v>409</v>
      </c>
      <c r="F27" s="12">
        <v>44586</v>
      </c>
      <c r="G27" s="10">
        <v>61</v>
      </c>
    </row>
    <row r="28" spans="1:7">
      <c r="A28" s="10">
        <v>24</v>
      </c>
      <c r="B28" s="10" t="s">
        <v>738</v>
      </c>
      <c r="C28" s="11" t="s">
        <v>101</v>
      </c>
      <c r="D28" s="10" t="s">
        <v>739</v>
      </c>
      <c r="E28" s="10" t="s">
        <v>725</v>
      </c>
      <c r="F28" s="12">
        <v>44560</v>
      </c>
      <c r="G28" s="10">
        <v>29</v>
      </c>
    </row>
    <row r="29" spans="1:7">
      <c r="A29" s="10">
        <v>25</v>
      </c>
      <c r="B29" s="10" t="s">
        <v>740</v>
      </c>
      <c r="C29" s="11" t="s">
        <v>101</v>
      </c>
      <c r="D29" s="10" t="s">
        <v>741</v>
      </c>
      <c r="E29" s="10" t="s">
        <v>742</v>
      </c>
      <c r="F29" s="12">
        <v>44553</v>
      </c>
      <c r="G29" s="10">
        <v>131</v>
      </c>
    </row>
    <row r="30" spans="1:7">
      <c r="A30" s="10">
        <v>26</v>
      </c>
      <c r="B30" s="10" t="s">
        <v>743</v>
      </c>
      <c r="C30" s="11" t="s">
        <v>101</v>
      </c>
      <c r="D30" s="10" t="s">
        <v>744</v>
      </c>
      <c r="E30" s="10" t="s">
        <v>745</v>
      </c>
      <c r="F30" s="12">
        <v>44511</v>
      </c>
      <c r="G30" s="10">
        <v>54</v>
      </c>
    </row>
    <row r="31" spans="1:7">
      <c r="A31" s="10">
        <v>27</v>
      </c>
      <c r="B31" s="10" t="s">
        <v>544</v>
      </c>
      <c r="C31" s="11" t="s">
        <v>101</v>
      </c>
      <c r="D31" s="10" t="s">
        <v>545</v>
      </c>
      <c r="E31" s="10" t="s">
        <v>546</v>
      </c>
      <c r="F31" s="12">
        <v>44481</v>
      </c>
      <c r="G31" s="10">
        <v>21</v>
      </c>
    </row>
    <row r="32" spans="1:7">
      <c r="A32" s="10">
        <v>28</v>
      </c>
      <c r="B32" s="10" t="s">
        <v>746</v>
      </c>
      <c r="C32" s="11" t="s">
        <v>101</v>
      </c>
      <c r="D32" s="10" t="s">
        <v>747</v>
      </c>
      <c r="E32" s="10" t="s">
        <v>737</v>
      </c>
      <c r="F32" s="12">
        <v>44453</v>
      </c>
      <c r="G32" s="10">
        <v>120</v>
      </c>
    </row>
    <row r="33" spans="1:7">
      <c r="A33" s="10">
        <v>29</v>
      </c>
      <c r="B33" s="10" t="s">
        <v>748</v>
      </c>
      <c r="C33" s="11" t="s">
        <v>101</v>
      </c>
      <c r="D33" s="10" t="s">
        <v>739</v>
      </c>
      <c r="E33" s="10" t="s">
        <v>725</v>
      </c>
      <c r="F33" s="12">
        <v>44448</v>
      </c>
      <c r="G33" s="10">
        <v>29</v>
      </c>
    </row>
    <row r="34" spans="1:7">
      <c r="A34" s="10">
        <v>30</v>
      </c>
      <c r="B34" s="10" t="s">
        <v>592</v>
      </c>
      <c r="C34" s="11" t="s">
        <v>101</v>
      </c>
      <c r="D34" s="10" t="s">
        <v>593</v>
      </c>
      <c r="E34" s="10" t="s">
        <v>594</v>
      </c>
      <c r="F34" s="12">
        <v>44406</v>
      </c>
      <c r="G34" s="10">
        <v>18</v>
      </c>
    </row>
    <row r="35" spans="1:7">
      <c r="A35" s="10">
        <v>31</v>
      </c>
      <c r="B35" s="10" t="s">
        <v>749</v>
      </c>
      <c r="C35" s="11" t="s">
        <v>101</v>
      </c>
      <c r="D35" s="10" t="s">
        <v>750</v>
      </c>
      <c r="E35" s="10" t="s">
        <v>725</v>
      </c>
      <c r="F35" s="12">
        <v>44399</v>
      </c>
      <c r="G35" s="10">
        <v>36</v>
      </c>
    </row>
    <row r="36" spans="1:7">
      <c r="A36" s="10">
        <v>32</v>
      </c>
      <c r="B36" s="10" t="s">
        <v>607</v>
      </c>
      <c r="C36" s="11" t="s">
        <v>101</v>
      </c>
      <c r="D36" s="10" t="s">
        <v>593</v>
      </c>
      <c r="E36" s="10" t="s">
        <v>594</v>
      </c>
      <c r="F36" s="12">
        <v>44392</v>
      </c>
      <c r="G36" s="10">
        <v>18</v>
      </c>
    </row>
    <row r="37" spans="1:7">
      <c r="A37" s="10">
        <v>33</v>
      </c>
      <c r="B37" s="10" t="s">
        <v>615</v>
      </c>
      <c r="C37" s="11" t="s">
        <v>101</v>
      </c>
      <c r="D37" s="10" t="s">
        <v>616</v>
      </c>
      <c r="E37" s="10" t="s">
        <v>617</v>
      </c>
      <c r="F37" s="12">
        <v>44392</v>
      </c>
      <c r="G37" s="10">
        <v>31</v>
      </c>
    </row>
    <row r="38" spans="1:7">
      <c r="A38" s="10">
        <v>34</v>
      </c>
      <c r="B38" s="10" t="s">
        <v>625</v>
      </c>
      <c r="C38" s="11" t="s">
        <v>101</v>
      </c>
      <c r="D38" s="10" t="s">
        <v>626</v>
      </c>
      <c r="E38" s="10" t="s">
        <v>627</v>
      </c>
      <c r="F38" s="12">
        <v>44385</v>
      </c>
      <c r="G38" s="10">
        <v>8</v>
      </c>
    </row>
    <row r="39" spans="1:7">
      <c r="A39" s="10">
        <v>35</v>
      </c>
      <c r="B39" s="10" t="s">
        <v>751</v>
      </c>
      <c r="C39" s="11" t="s">
        <v>101</v>
      </c>
      <c r="D39" s="10" t="s">
        <v>752</v>
      </c>
      <c r="E39" s="10" t="s">
        <v>709</v>
      </c>
      <c r="F39" s="12">
        <v>44329</v>
      </c>
      <c r="G39" s="10">
        <v>41</v>
      </c>
    </row>
    <row r="40" spans="1:7">
      <c r="A40" s="10">
        <v>36</v>
      </c>
      <c r="B40" s="10" t="s">
        <v>659</v>
      </c>
      <c r="C40" s="11" t="s">
        <v>101</v>
      </c>
      <c r="D40" s="10" t="s">
        <v>660</v>
      </c>
      <c r="E40" s="10" t="s">
        <v>594</v>
      </c>
      <c r="F40" s="12">
        <v>44327</v>
      </c>
      <c r="G40" s="10">
        <v>17</v>
      </c>
    </row>
    <row r="41" spans="1:7">
      <c r="A41" s="10">
        <v>37</v>
      </c>
      <c r="B41" s="10" t="s">
        <v>753</v>
      </c>
      <c r="C41" s="11" t="s">
        <v>101</v>
      </c>
      <c r="D41" s="10" t="s">
        <v>754</v>
      </c>
      <c r="E41" s="10" t="s">
        <v>725</v>
      </c>
      <c r="F41" s="12">
        <v>44273</v>
      </c>
      <c r="G41" s="10">
        <v>33</v>
      </c>
    </row>
    <row r="42" spans="1:7">
      <c r="A42" s="10">
        <v>38</v>
      </c>
      <c r="B42" s="10" t="s">
        <v>691</v>
      </c>
      <c r="C42" s="11" t="s">
        <v>101</v>
      </c>
      <c r="D42" s="10" t="s">
        <v>660</v>
      </c>
      <c r="E42" s="10" t="s">
        <v>594</v>
      </c>
      <c r="F42" s="12">
        <v>44271</v>
      </c>
      <c r="G42" s="10">
        <v>17</v>
      </c>
    </row>
    <row r="43" spans="1:7">
      <c r="A43" s="10">
        <v>39</v>
      </c>
      <c r="B43" s="10" t="s">
        <v>692</v>
      </c>
      <c r="C43" s="11" t="s">
        <v>101</v>
      </c>
      <c r="D43" s="10" t="s">
        <v>693</v>
      </c>
      <c r="E43" s="10" t="s">
        <v>694</v>
      </c>
      <c r="F43" s="12">
        <v>44266</v>
      </c>
      <c r="G43" s="10">
        <v>48</v>
      </c>
    </row>
    <row r="44" spans="1:7">
      <c r="A44" s="10">
        <v>40</v>
      </c>
      <c r="B44" s="10" t="s">
        <v>697</v>
      </c>
      <c r="C44" s="11" t="s">
        <v>101</v>
      </c>
      <c r="D44" s="10" t="s">
        <v>698</v>
      </c>
      <c r="E44" s="10" t="s">
        <v>699</v>
      </c>
      <c r="F44" s="12">
        <v>44259</v>
      </c>
      <c r="G44" s="10">
        <v>27</v>
      </c>
    </row>
    <row r="45" spans="1:7">
      <c r="A45" s="10">
        <v>41</v>
      </c>
      <c r="B45" s="10" t="s">
        <v>755</v>
      </c>
      <c r="C45" s="11" t="s">
        <v>101</v>
      </c>
      <c r="D45" s="10" t="s">
        <v>756</v>
      </c>
      <c r="E45" s="10" t="s">
        <v>757</v>
      </c>
      <c r="F45" s="12">
        <v>44245</v>
      </c>
      <c r="G45" s="10">
        <v>22</v>
      </c>
    </row>
    <row r="46" spans="1:7">
      <c r="A46" s="10">
        <v>42</v>
      </c>
      <c r="B46" s="10" t="s">
        <v>758</v>
      </c>
      <c r="C46" s="11" t="s">
        <v>101</v>
      </c>
      <c r="D46" s="10" t="s">
        <v>759</v>
      </c>
      <c r="E46" s="10" t="s">
        <v>760</v>
      </c>
      <c r="F46" s="12">
        <v>44224</v>
      </c>
      <c r="G46" s="10">
        <v>43</v>
      </c>
    </row>
    <row r="47" spans="1:7">
      <c r="A47" s="10">
        <v>43</v>
      </c>
      <c r="B47" s="10" t="s">
        <v>761</v>
      </c>
      <c r="C47" s="11" t="s">
        <v>101</v>
      </c>
      <c r="D47" s="10" t="s">
        <v>545</v>
      </c>
      <c r="E47" s="10" t="s">
        <v>762</v>
      </c>
      <c r="F47" s="12">
        <v>44194</v>
      </c>
      <c r="G47" s="10">
        <v>16</v>
      </c>
    </row>
    <row r="48" spans="1:7">
      <c r="A48" s="10">
        <v>44</v>
      </c>
      <c r="B48" s="10" t="s">
        <v>763</v>
      </c>
      <c r="C48" s="11" t="s">
        <v>101</v>
      </c>
      <c r="D48" s="10" t="s">
        <v>764</v>
      </c>
      <c r="E48" s="10" t="s">
        <v>765</v>
      </c>
      <c r="F48" s="12">
        <v>44175</v>
      </c>
      <c r="G48" s="10">
        <v>30</v>
      </c>
    </row>
    <row r="49" spans="1:7">
      <c r="A49" s="10">
        <v>45</v>
      </c>
      <c r="B49" s="10" t="s">
        <v>766</v>
      </c>
      <c r="C49" s="11" t="s">
        <v>101</v>
      </c>
      <c r="D49" s="10" t="s">
        <v>767</v>
      </c>
      <c r="E49" s="10" t="s">
        <v>768</v>
      </c>
      <c r="F49" s="12">
        <v>44175</v>
      </c>
      <c r="G49" s="10">
        <v>20</v>
      </c>
    </row>
    <row r="50" spans="1:7">
      <c r="A50" s="10">
        <v>46</v>
      </c>
      <c r="B50" s="10" t="s">
        <v>769</v>
      </c>
      <c r="C50" s="11" t="s">
        <v>101</v>
      </c>
      <c r="D50" s="10" t="s">
        <v>770</v>
      </c>
      <c r="E50" s="10" t="s">
        <v>771</v>
      </c>
      <c r="F50" s="12">
        <v>44161</v>
      </c>
      <c r="G50" s="10">
        <v>57</v>
      </c>
    </row>
    <row r="51" spans="1:7">
      <c r="A51" s="10">
        <v>47</v>
      </c>
      <c r="B51" s="10" t="s">
        <v>772</v>
      </c>
      <c r="C51" s="11" t="s">
        <v>101</v>
      </c>
      <c r="D51" s="10" t="s">
        <v>773</v>
      </c>
      <c r="E51" s="10" t="s">
        <v>774</v>
      </c>
      <c r="F51" s="12">
        <v>44159</v>
      </c>
      <c r="G51" s="10">
        <v>40</v>
      </c>
    </row>
    <row r="52" spans="1:7">
      <c r="A52" s="10">
        <v>48</v>
      </c>
      <c r="B52" s="10" t="s">
        <v>775</v>
      </c>
      <c r="C52" s="11" t="s">
        <v>101</v>
      </c>
      <c r="D52" s="10" t="s">
        <v>776</v>
      </c>
      <c r="E52" s="10" t="s">
        <v>777</v>
      </c>
      <c r="F52" s="12">
        <v>44133</v>
      </c>
      <c r="G52" s="10">
        <v>54</v>
      </c>
    </row>
    <row r="53" spans="1:7">
      <c r="A53" s="10">
        <v>49</v>
      </c>
      <c r="B53" s="10" t="s">
        <v>778</v>
      </c>
      <c r="C53" s="11" t="s">
        <v>101</v>
      </c>
      <c r="D53" s="10" t="s">
        <v>736</v>
      </c>
      <c r="E53" s="10" t="s">
        <v>737</v>
      </c>
      <c r="F53" s="12">
        <v>44133</v>
      </c>
      <c r="G53" s="10">
        <v>118</v>
      </c>
    </row>
    <row r="54" spans="1:7">
      <c r="A54" s="10">
        <v>50</v>
      </c>
      <c r="B54" s="10" t="s">
        <v>779</v>
      </c>
      <c r="C54" s="11" t="s">
        <v>101</v>
      </c>
      <c r="D54" s="10" t="s">
        <v>780</v>
      </c>
      <c r="E54" s="10" t="s">
        <v>781</v>
      </c>
      <c r="F54" s="12">
        <v>44110</v>
      </c>
      <c r="G54" s="10">
        <v>54</v>
      </c>
    </row>
    <row r="55" spans="1:7">
      <c r="A55" s="9" t="s">
        <v>94</v>
      </c>
      <c r="B55" s="9" t="s">
        <v>95</v>
      </c>
      <c r="C55" s="9"/>
      <c r="D55" s="9" t="s">
        <v>96</v>
      </c>
      <c r="E55" s="9" t="s">
        <v>97</v>
      </c>
      <c r="F55" s="9" t="s">
        <v>98</v>
      </c>
      <c r="G55" s="9" t="s">
        <v>99</v>
      </c>
    </row>
    <row r="56" spans="1:7">
      <c r="A56" s="10">
        <v>51</v>
      </c>
      <c r="B56" s="10" t="s">
        <v>782</v>
      </c>
      <c r="C56" s="11" t="s">
        <v>101</v>
      </c>
      <c r="D56" s="10" t="s">
        <v>366</v>
      </c>
      <c r="E56" s="10" t="s">
        <v>174</v>
      </c>
      <c r="F56" s="12">
        <v>44105</v>
      </c>
      <c r="G56" s="10">
        <v>24</v>
      </c>
    </row>
    <row r="57" spans="1:7">
      <c r="A57" s="10">
        <v>52</v>
      </c>
      <c r="B57" s="10" t="s">
        <v>783</v>
      </c>
      <c r="C57" s="11" t="s">
        <v>101</v>
      </c>
      <c r="D57" s="10" t="s">
        <v>784</v>
      </c>
      <c r="E57" s="10" t="s">
        <v>765</v>
      </c>
      <c r="F57" s="12">
        <v>44089</v>
      </c>
      <c r="G57" s="10">
        <v>30</v>
      </c>
    </row>
    <row r="58" spans="1:7">
      <c r="A58" s="10">
        <v>53</v>
      </c>
      <c r="B58" s="10" t="s">
        <v>785</v>
      </c>
      <c r="C58" s="11" t="s">
        <v>101</v>
      </c>
      <c r="D58" s="10" t="s">
        <v>786</v>
      </c>
      <c r="E58" s="10" t="s">
        <v>771</v>
      </c>
      <c r="F58" s="12">
        <v>44089</v>
      </c>
      <c r="G58" s="10">
        <v>49</v>
      </c>
    </row>
    <row r="59" spans="1:7">
      <c r="A59" s="10">
        <v>54</v>
      </c>
      <c r="B59" s="10" t="s">
        <v>787</v>
      </c>
      <c r="C59" s="11" t="s">
        <v>101</v>
      </c>
      <c r="D59" s="10" t="s">
        <v>788</v>
      </c>
      <c r="E59" s="10" t="s">
        <v>771</v>
      </c>
      <c r="F59" s="12">
        <v>44089</v>
      </c>
      <c r="G59" s="10">
        <v>54</v>
      </c>
    </row>
    <row r="60" spans="1:7">
      <c r="A60" s="10">
        <v>55</v>
      </c>
      <c r="B60" s="10" t="s">
        <v>789</v>
      </c>
      <c r="C60" s="11" t="s">
        <v>101</v>
      </c>
      <c r="D60" s="10" t="s">
        <v>134</v>
      </c>
      <c r="E60" s="10" t="s">
        <v>303</v>
      </c>
      <c r="F60" s="12">
        <v>44077</v>
      </c>
      <c r="G60" s="10">
        <v>38</v>
      </c>
    </row>
    <row r="61" spans="1:7">
      <c r="A61" s="10">
        <v>56</v>
      </c>
      <c r="B61" s="10" t="s">
        <v>790</v>
      </c>
      <c r="C61" s="11" t="s">
        <v>101</v>
      </c>
      <c r="D61" s="10" t="s">
        <v>120</v>
      </c>
      <c r="E61" s="10" t="s">
        <v>121</v>
      </c>
      <c r="F61" s="12">
        <v>44047</v>
      </c>
      <c r="G61" s="10">
        <v>51</v>
      </c>
    </row>
    <row r="62" spans="1:7">
      <c r="A62" s="10">
        <v>57</v>
      </c>
      <c r="B62" s="10" t="s">
        <v>791</v>
      </c>
      <c r="C62" s="11" t="s">
        <v>101</v>
      </c>
      <c r="D62" s="10" t="s">
        <v>747</v>
      </c>
      <c r="E62" s="10" t="s">
        <v>737</v>
      </c>
      <c r="F62" s="12">
        <v>44047</v>
      </c>
      <c r="G62" s="10">
        <v>119</v>
      </c>
    </row>
    <row r="63" spans="1:7">
      <c r="A63" s="10">
        <v>58</v>
      </c>
      <c r="B63" s="10" t="s">
        <v>792</v>
      </c>
      <c r="C63" s="11" t="s">
        <v>101</v>
      </c>
      <c r="D63" s="10" t="s">
        <v>793</v>
      </c>
      <c r="E63" s="10" t="s">
        <v>198</v>
      </c>
      <c r="F63" s="12">
        <v>44028</v>
      </c>
      <c r="G63" s="10">
        <v>56</v>
      </c>
    </row>
    <row r="64" spans="1:7">
      <c r="A64" s="10">
        <v>59</v>
      </c>
      <c r="B64" s="10" t="s">
        <v>794</v>
      </c>
      <c r="C64" s="11" t="s">
        <v>101</v>
      </c>
      <c r="D64" s="10" t="s">
        <v>795</v>
      </c>
      <c r="E64" s="10" t="s">
        <v>796</v>
      </c>
      <c r="F64" s="12">
        <v>44007</v>
      </c>
      <c r="G64" s="10">
        <v>63</v>
      </c>
    </row>
    <row r="65" spans="1:7">
      <c r="A65" s="10">
        <v>60</v>
      </c>
      <c r="B65" s="10" t="s">
        <v>797</v>
      </c>
      <c r="C65" s="11" t="s">
        <v>101</v>
      </c>
      <c r="D65" s="10" t="s">
        <v>798</v>
      </c>
      <c r="E65" s="10" t="s">
        <v>303</v>
      </c>
      <c r="F65" s="12">
        <v>44005</v>
      </c>
      <c r="G65" s="10">
        <v>39</v>
      </c>
    </row>
    <row r="66" spans="1:7">
      <c r="A66" s="10">
        <v>61</v>
      </c>
      <c r="B66" s="10" t="s">
        <v>799</v>
      </c>
      <c r="C66" s="11" t="s">
        <v>101</v>
      </c>
      <c r="D66" s="10" t="s">
        <v>800</v>
      </c>
      <c r="E66" s="10" t="s">
        <v>801</v>
      </c>
      <c r="F66" s="12">
        <v>43984</v>
      </c>
      <c r="G66" s="10">
        <v>73</v>
      </c>
    </row>
    <row r="67" spans="1:7">
      <c r="A67" s="10">
        <v>62</v>
      </c>
      <c r="B67" s="10" t="s">
        <v>802</v>
      </c>
      <c r="C67" s="11" t="s">
        <v>101</v>
      </c>
      <c r="D67" s="10" t="s">
        <v>305</v>
      </c>
      <c r="E67" s="10" t="s">
        <v>198</v>
      </c>
      <c r="F67" s="12">
        <v>43977</v>
      </c>
      <c r="G67" s="10">
        <v>59</v>
      </c>
    </row>
    <row r="68" spans="1:7">
      <c r="A68" s="10">
        <v>63</v>
      </c>
      <c r="B68" s="10" t="s">
        <v>803</v>
      </c>
      <c r="C68" s="11" t="s">
        <v>101</v>
      </c>
      <c r="D68" s="10" t="s">
        <v>720</v>
      </c>
      <c r="E68" s="10" t="s">
        <v>725</v>
      </c>
      <c r="F68" s="12">
        <v>43888</v>
      </c>
      <c r="G68" s="10">
        <v>47</v>
      </c>
    </row>
    <row r="69" spans="1:7">
      <c r="A69" s="10">
        <v>64</v>
      </c>
      <c r="B69" s="10" t="s">
        <v>804</v>
      </c>
      <c r="C69" s="11" t="s">
        <v>101</v>
      </c>
      <c r="D69" s="10" t="s">
        <v>805</v>
      </c>
      <c r="E69" s="10" t="s">
        <v>806</v>
      </c>
      <c r="F69" s="12">
        <v>43888</v>
      </c>
      <c r="G69" s="10">
        <v>8</v>
      </c>
    </row>
    <row r="70" spans="1:7">
      <c r="A70" s="10">
        <v>65</v>
      </c>
      <c r="B70" s="10" t="s">
        <v>807</v>
      </c>
      <c r="C70" s="11" t="s">
        <v>101</v>
      </c>
      <c r="D70" s="10" t="s">
        <v>808</v>
      </c>
      <c r="E70" s="10" t="s">
        <v>809</v>
      </c>
      <c r="F70" s="12">
        <v>43853</v>
      </c>
      <c r="G70" s="10">
        <v>32</v>
      </c>
    </row>
    <row r="71" spans="1:7">
      <c r="A71" s="10">
        <v>66</v>
      </c>
      <c r="B71" s="10" t="s">
        <v>810</v>
      </c>
      <c r="C71" s="11" t="s">
        <v>101</v>
      </c>
      <c r="D71" s="10" t="s">
        <v>811</v>
      </c>
      <c r="E71" s="10" t="s">
        <v>812</v>
      </c>
      <c r="F71" s="12">
        <v>43790</v>
      </c>
      <c r="G71" s="10">
        <v>20</v>
      </c>
    </row>
    <row r="72" spans="1:7">
      <c r="A72" s="10">
        <v>67</v>
      </c>
      <c r="B72" s="10" t="s">
        <v>813</v>
      </c>
      <c r="C72" s="11" t="s">
        <v>101</v>
      </c>
      <c r="D72" s="10" t="s">
        <v>814</v>
      </c>
      <c r="E72" s="10" t="s">
        <v>815</v>
      </c>
      <c r="F72" s="12">
        <v>43788</v>
      </c>
      <c r="G72" s="10">
        <v>81</v>
      </c>
    </row>
    <row r="73" spans="1:7">
      <c r="A73" s="10">
        <v>68</v>
      </c>
      <c r="B73" s="10" t="s">
        <v>816</v>
      </c>
      <c r="C73" s="11" t="s">
        <v>101</v>
      </c>
      <c r="D73" s="10" t="s">
        <v>593</v>
      </c>
      <c r="E73" s="10" t="s">
        <v>594</v>
      </c>
      <c r="F73" s="12">
        <v>43741</v>
      </c>
      <c r="G73" s="10">
        <v>18</v>
      </c>
    </row>
    <row r="74" spans="1:7">
      <c r="A74" s="10">
        <v>69</v>
      </c>
      <c r="B74" s="10" t="s">
        <v>817</v>
      </c>
      <c r="C74" s="11" t="s">
        <v>101</v>
      </c>
      <c r="D74" s="10" t="s">
        <v>818</v>
      </c>
      <c r="E74" s="10" t="s">
        <v>819</v>
      </c>
      <c r="F74" s="12">
        <v>43725</v>
      </c>
      <c r="G74" s="10">
        <v>5</v>
      </c>
    </row>
    <row r="75" spans="1:7">
      <c r="A75" s="10">
        <v>70</v>
      </c>
      <c r="B75" s="10" t="s">
        <v>820</v>
      </c>
      <c r="C75" s="11" t="s">
        <v>101</v>
      </c>
      <c r="D75" s="10" t="s">
        <v>821</v>
      </c>
      <c r="E75" s="10" t="s">
        <v>725</v>
      </c>
      <c r="F75" s="12">
        <v>43706</v>
      </c>
      <c r="G75" s="10">
        <v>37</v>
      </c>
    </row>
    <row r="76" spans="1:7">
      <c r="A76" s="10">
        <v>71</v>
      </c>
      <c r="B76" s="10" t="s">
        <v>822</v>
      </c>
      <c r="C76" s="11" t="s">
        <v>101</v>
      </c>
      <c r="D76" s="10" t="s">
        <v>823</v>
      </c>
      <c r="E76" s="10" t="s">
        <v>824</v>
      </c>
      <c r="F76" s="12">
        <v>43704</v>
      </c>
      <c r="G76" s="10">
        <v>112</v>
      </c>
    </row>
    <row r="77" spans="1:7">
      <c r="A77" s="10">
        <v>72</v>
      </c>
      <c r="B77" s="10" t="s">
        <v>825</v>
      </c>
      <c r="C77" s="11" t="s">
        <v>101</v>
      </c>
      <c r="D77" s="10" t="s">
        <v>693</v>
      </c>
      <c r="E77" s="10" t="s">
        <v>694</v>
      </c>
      <c r="F77" s="12">
        <v>43671</v>
      </c>
      <c r="G77" s="10">
        <v>48</v>
      </c>
    </row>
    <row r="78" spans="1:7">
      <c r="A78" s="10">
        <v>73</v>
      </c>
      <c r="B78" s="10" t="s">
        <v>826</v>
      </c>
      <c r="C78" s="11" t="s">
        <v>101</v>
      </c>
      <c r="D78" s="10" t="s">
        <v>693</v>
      </c>
      <c r="E78" s="10" t="s">
        <v>694</v>
      </c>
      <c r="F78" s="12">
        <v>43671</v>
      </c>
      <c r="G78" s="10">
        <v>47</v>
      </c>
    </row>
    <row r="79" spans="1:7">
      <c r="A79" s="10">
        <v>74</v>
      </c>
      <c r="B79" s="10" t="s">
        <v>827</v>
      </c>
      <c r="C79" s="11" t="s">
        <v>101</v>
      </c>
      <c r="D79" s="10" t="s">
        <v>828</v>
      </c>
      <c r="E79" s="10" t="s">
        <v>829</v>
      </c>
      <c r="F79" s="12">
        <v>43648</v>
      </c>
      <c r="G79" s="10">
        <v>47</v>
      </c>
    </row>
    <row r="80" spans="1:7">
      <c r="A80" s="10">
        <v>75</v>
      </c>
      <c r="B80" s="10" t="s">
        <v>830</v>
      </c>
      <c r="C80" s="11" t="s">
        <v>101</v>
      </c>
      <c r="D80" s="10" t="s">
        <v>831</v>
      </c>
      <c r="E80" s="10" t="s">
        <v>832</v>
      </c>
      <c r="F80" s="12">
        <v>43643</v>
      </c>
      <c r="G80" s="10">
        <v>75</v>
      </c>
    </row>
    <row r="81" spans="1:7">
      <c r="A81" s="10">
        <v>76</v>
      </c>
      <c r="B81" s="10" t="s">
        <v>833</v>
      </c>
      <c r="C81" s="11" t="s">
        <v>101</v>
      </c>
      <c r="D81" s="10" t="s">
        <v>834</v>
      </c>
      <c r="E81" s="10" t="s">
        <v>824</v>
      </c>
      <c r="F81" s="12">
        <v>43629</v>
      </c>
      <c r="G81" s="10">
        <v>115</v>
      </c>
    </row>
    <row r="82" spans="1:7">
      <c r="A82" s="10">
        <v>77</v>
      </c>
      <c r="B82" s="10" t="s">
        <v>835</v>
      </c>
      <c r="C82" s="11" t="s">
        <v>101</v>
      </c>
      <c r="D82" s="10" t="s">
        <v>120</v>
      </c>
      <c r="E82" s="10" t="s">
        <v>121</v>
      </c>
      <c r="F82" s="12">
        <v>43599</v>
      </c>
      <c r="G82" s="10">
        <v>51</v>
      </c>
    </row>
    <row r="83" spans="1:7">
      <c r="A83" s="10">
        <v>78</v>
      </c>
      <c r="B83" s="10" t="s">
        <v>836</v>
      </c>
      <c r="C83" s="11" t="s">
        <v>101</v>
      </c>
      <c r="D83" s="10" t="s">
        <v>837</v>
      </c>
      <c r="E83" s="10" t="s">
        <v>838</v>
      </c>
      <c r="F83" s="12">
        <v>43592</v>
      </c>
      <c r="G83" s="10">
        <v>9</v>
      </c>
    </row>
    <row r="84" spans="1:7">
      <c r="A84" s="10">
        <v>79</v>
      </c>
      <c r="B84" s="10" t="s">
        <v>839</v>
      </c>
      <c r="C84" s="11" t="s">
        <v>101</v>
      </c>
      <c r="D84" s="10" t="s">
        <v>840</v>
      </c>
      <c r="E84" s="10" t="s">
        <v>841</v>
      </c>
      <c r="F84" s="12">
        <v>43536</v>
      </c>
      <c r="G84" s="10">
        <v>21</v>
      </c>
    </row>
    <row r="85" spans="1:7">
      <c r="A85" s="10">
        <v>80</v>
      </c>
      <c r="B85" s="10" t="s">
        <v>842</v>
      </c>
      <c r="C85" s="11" t="s">
        <v>101</v>
      </c>
      <c r="D85" s="10" t="s">
        <v>843</v>
      </c>
      <c r="E85" s="10" t="s">
        <v>844</v>
      </c>
      <c r="F85" s="12">
        <v>43531</v>
      </c>
      <c r="G85" s="10">
        <v>35</v>
      </c>
    </row>
    <row r="86" spans="1:7">
      <c r="A86" s="10">
        <v>81</v>
      </c>
      <c r="B86" s="10" t="s">
        <v>845</v>
      </c>
      <c r="C86" s="11" t="s">
        <v>101</v>
      </c>
      <c r="D86" s="10" t="s">
        <v>134</v>
      </c>
      <c r="E86" s="10" t="s">
        <v>846</v>
      </c>
      <c r="F86" s="12">
        <v>43496</v>
      </c>
      <c r="G86" s="10">
        <v>38</v>
      </c>
    </row>
    <row r="87" spans="1:7">
      <c r="A87" s="10">
        <v>82</v>
      </c>
      <c r="B87" s="10" t="s">
        <v>847</v>
      </c>
      <c r="C87" s="11" t="s">
        <v>101</v>
      </c>
      <c r="D87" s="10" t="s">
        <v>848</v>
      </c>
      <c r="E87" s="10" t="s">
        <v>849</v>
      </c>
      <c r="F87" s="12">
        <v>43487</v>
      </c>
      <c r="G87" s="10">
        <v>34</v>
      </c>
    </row>
    <row r="88" spans="1:7">
      <c r="A88" s="10">
        <v>83</v>
      </c>
      <c r="B88" s="10" t="s">
        <v>850</v>
      </c>
      <c r="C88" s="11" t="s">
        <v>101</v>
      </c>
      <c r="D88" s="10" t="s">
        <v>851</v>
      </c>
      <c r="E88" s="10" t="s">
        <v>292</v>
      </c>
      <c r="F88" s="12">
        <v>43482</v>
      </c>
      <c r="G88" s="10">
        <v>53</v>
      </c>
    </row>
    <row r="89" spans="1:7">
      <c r="A89" s="10">
        <v>84</v>
      </c>
      <c r="B89" s="10" t="s">
        <v>852</v>
      </c>
      <c r="C89" s="11" t="s">
        <v>101</v>
      </c>
      <c r="D89" s="10" t="s">
        <v>853</v>
      </c>
      <c r="E89" s="10" t="s">
        <v>854</v>
      </c>
      <c r="F89" s="12">
        <v>43475</v>
      </c>
      <c r="G89" s="10">
        <v>215</v>
      </c>
    </row>
    <row r="90" spans="1:7">
      <c r="A90" s="10">
        <v>85</v>
      </c>
      <c r="B90" s="10" t="s">
        <v>855</v>
      </c>
      <c r="C90" s="11" t="s">
        <v>101</v>
      </c>
      <c r="D90" s="10" t="s">
        <v>856</v>
      </c>
      <c r="E90" s="10" t="s">
        <v>292</v>
      </c>
      <c r="F90" s="12">
        <v>43468</v>
      </c>
      <c r="G90" s="10">
        <v>60</v>
      </c>
    </row>
    <row r="91" spans="1:7">
      <c r="A91" s="10">
        <v>86</v>
      </c>
      <c r="B91" s="10" t="s">
        <v>857</v>
      </c>
      <c r="C91" s="11" t="s">
        <v>101</v>
      </c>
      <c r="D91" s="10" t="s">
        <v>736</v>
      </c>
      <c r="E91" s="10" t="s">
        <v>737</v>
      </c>
      <c r="F91" s="12">
        <v>43461</v>
      </c>
      <c r="G91" s="10">
        <v>118</v>
      </c>
    </row>
    <row r="92" spans="1:7">
      <c r="A92" s="10">
        <v>87</v>
      </c>
      <c r="B92" s="10" t="s">
        <v>858</v>
      </c>
      <c r="C92" s="11" t="s">
        <v>101</v>
      </c>
      <c r="D92" s="10" t="s">
        <v>660</v>
      </c>
      <c r="E92" s="10" t="s">
        <v>594</v>
      </c>
      <c r="F92" s="12">
        <v>43445</v>
      </c>
      <c r="G92" s="10">
        <v>17</v>
      </c>
    </row>
    <row r="93" spans="1:7">
      <c r="A93" s="10">
        <v>88</v>
      </c>
      <c r="B93" s="10" t="s">
        <v>859</v>
      </c>
      <c r="C93" s="11" t="s">
        <v>101</v>
      </c>
      <c r="D93" s="10" t="s">
        <v>314</v>
      </c>
      <c r="E93" s="10" t="s">
        <v>292</v>
      </c>
      <c r="F93" s="12">
        <v>43412</v>
      </c>
      <c r="G93" s="10">
        <v>77</v>
      </c>
    </row>
    <row r="94" spans="1:7">
      <c r="A94" s="10">
        <v>89</v>
      </c>
      <c r="B94" s="10" t="s">
        <v>860</v>
      </c>
      <c r="C94" s="11" t="s">
        <v>101</v>
      </c>
      <c r="D94" s="10" t="s">
        <v>408</v>
      </c>
      <c r="E94" s="10" t="s">
        <v>409</v>
      </c>
      <c r="F94" s="12">
        <v>43410</v>
      </c>
      <c r="G94" s="10">
        <v>77</v>
      </c>
    </row>
    <row r="95" spans="1:7">
      <c r="A95" s="10">
        <v>90</v>
      </c>
      <c r="B95" s="10" t="s">
        <v>861</v>
      </c>
      <c r="C95" s="11" t="s">
        <v>101</v>
      </c>
      <c r="D95" s="10" t="s">
        <v>862</v>
      </c>
      <c r="E95" s="10" t="s">
        <v>863</v>
      </c>
      <c r="F95" s="12">
        <v>43398</v>
      </c>
      <c r="G95" s="10">
        <v>6</v>
      </c>
    </row>
    <row r="96" spans="1:7">
      <c r="A96" s="10">
        <v>91</v>
      </c>
      <c r="B96" s="10" t="s">
        <v>864</v>
      </c>
      <c r="C96" s="11" t="s">
        <v>101</v>
      </c>
      <c r="D96" s="10" t="s">
        <v>865</v>
      </c>
      <c r="E96" s="10" t="s">
        <v>866</v>
      </c>
      <c r="F96" s="12">
        <v>43396</v>
      </c>
      <c r="G96" s="10">
        <v>64</v>
      </c>
    </row>
    <row r="97" spans="1:7">
      <c r="A97" s="10">
        <v>92</v>
      </c>
      <c r="B97" s="10" t="s">
        <v>867</v>
      </c>
      <c r="C97" s="11" t="s">
        <v>101</v>
      </c>
      <c r="D97" s="10" t="s">
        <v>747</v>
      </c>
      <c r="E97" s="10" t="s">
        <v>737</v>
      </c>
      <c r="F97" s="12">
        <v>43375</v>
      </c>
      <c r="G97" s="10">
        <v>117</v>
      </c>
    </row>
    <row r="98" spans="1:7">
      <c r="A98" s="10">
        <v>93</v>
      </c>
      <c r="B98" s="10" t="s">
        <v>868</v>
      </c>
      <c r="C98" s="11" t="s">
        <v>101</v>
      </c>
      <c r="D98" s="10" t="s">
        <v>776</v>
      </c>
      <c r="E98" s="10" t="s">
        <v>777</v>
      </c>
      <c r="F98" s="12">
        <v>43370</v>
      </c>
      <c r="G98" s="10">
        <v>51</v>
      </c>
    </row>
    <row r="99" spans="1:7">
      <c r="A99" s="10">
        <v>94</v>
      </c>
      <c r="B99" s="10" t="s">
        <v>869</v>
      </c>
      <c r="C99" s="11" t="s">
        <v>101</v>
      </c>
      <c r="D99" s="10" t="s">
        <v>834</v>
      </c>
      <c r="E99" s="10" t="s">
        <v>824</v>
      </c>
      <c r="F99" s="12">
        <v>43370</v>
      </c>
      <c r="G99" s="10">
        <v>115</v>
      </c>
    </row>
    <row r="100" spans="1:7">
      <c r="A100" s="10">
        <v>95</v>
      </c>
      <c r="B100" s="10" t="s">
        <v>870</v>
      </c>
      <c r="C100" s="11" t="s">
        <v>101</v>
      </c>
      <c r="D100" s="10" t="s">
        <v>798</v>
      </c>
      <c r="E100" s="10" t="s">
        <v>303</v>
      </c>
      <c r="F100" s="12">
        <v>43319</v>
      </c>
      <c r="G100" s="10">
        <v>39</v>
      </c>
    </row>
    <row r="101" spans="1:7">
      <c r="A101" s="10">
        <v>96</v>
      </c>
      <c r="B101" s="10" t="s">
        <v>871</v>
      </c>
      <c r="C101" s="11" t="s">
        <v>101</v>
      </c>
      <c r="D101" s="10" t="s">
        <v>872</v>
      </c>
      <c r="E101" s="10" t="s">
        <v>873</v>
      </c>
      <c r="F101" s="12">
        <v>43305</v>
      </c>
      <c r="G101" s="10">
        <v>70</v>
      </c>
    </row>
    <row r="102" spans="1:7">
      <c r="A102" s="10">
        <v>97</v>
      </c>
      <c r="B102" s="10" t="s">
        <v>874</v>
      </c>
      <c r="C102" s="11" t="s">
        <v>101</v>
      </c>
      <c r="D102" s="10" t="s">
        <v>811</v>
      </c>
      <c r="E102" s="10" t="s">
        <v>875</v>
      </c>
      <c r="F102" s="12">
        <v>43293</v>
      </c>
      <c r="G102" s="10">
        <v>16</v>
      </c>
    </row>
    <row r="103" spans="1:7">
      <c r="A103" s="10">
        <v>98</v>
      </c>
      <c r="B103" s="10" t="s">
        <v>876</v>
      </c>
      <c r="C103" s="11" t="s">
        <v>101</v>
      </c>
      <c r="D103" s="10" t="s">
        <v>120</v>
      </c>
      <c r="E103" s="10" t="s">
        <v>121</v>
      </c>
      <c r="F103" s="12">
        <v>43263</v>
      </c>
      <c r="G103" s="10">
        <v>49</v>
      </c>
    </row>
    <row r="104" spans="1:7">
      <c r="A104" s="10">
        <v>99</v>
      </c>
      <c r="B104" s="10" t="s">
        <v>877</v>
      </c>
      <c r="C104" s="11" t="s">
        <v>101</v>
      </c>
      <c r="D104" s="10" t="s">
        <v>878</v>
      </c>
      <c r="E104" s="10" t="s">
        <v>815</v>
      </c>
      <c r="F104" s="12">
        <v>43207</v>
      </c>
      <c r="G104" s="10">
        <v>81</v>
      </c>
    </row>
    <row r="105" spans="1:7">
      <c r="A105" s="10">
        <v>100</v>
      </c>
      <c r="B105" s="10" t="s">
        <v>879</v>
      </c>
      <c r="C105" s="11" t="s">
        <v>101</v>
      </c>
      <c r="D105" s="10" t="s">
        <v>880</v>
      </c>
      <c r="E105" s="10" t="s">
        <v>881</v>
      </c>
      <c r="F105" s="12">
        <v>43174</v>
      </c>
      <c r="G105" s="10">
        <v>59</v>
      </c>
    </row>
    <row r="106" spans="1:7">
      <c r="A106" s="9" t="s">
        <v>94</v>
      </c>
      <c r="B106" s="9" t="s">
        <v>95</v>
      </c>
      <c r="C106" s="9"/>
      <c r="D106" s="9" t="s">
        <v>96</v>
      </c>
      <c r="E106" s="9" t="s">
        <v>97</v>
      </c>
      <c r="F106" s="9" t="s">
        <v>98</v>
      </c>
      <c r="G106" s="9" t="s">
        <v>99</v>
      </c>
    </row>
    <row r="107" spans="1:7">
      <c r="A107" s="10">
        <v>101</v>
      </c>
      <c r="B107" s="10" t="s">
        <v>882</v>
      </c>
      <c r="C107" s="11" t="s">
        <v>101</v>
      </c>
      <c r="D107" s="10" t="s">
        <v>764</v>
      </c>
      <c r="E107" s="10" t="s">
        <v>765</v>
      </c>
      <c r="F107" s="12">
        <v>43167</v>
      </c>
      <c r="G107" s="10">
        <v>31</v>
      </c>
    </row>
    <row r="108" spans="1:7">
      <c r="A108" s="10">
        <v>102</v>
      </c>
      <c r="B108" s="10" t="s">
        <v>883</v>
      </c>
      <c r="C108" s="11" t="s">
        <v>101</v>
      </c>
      <c r="D108" s="10" t="s">
        <v>884</v>
      </c>
      <c r="E108" s="10" t="s">
        <v>885</v>
      </c>
      <c r="F108" s="12">
        <v>43167</v>
      </c>
      <c r="G108" s="10">
        <v>15</v>
      </c>
    </row>
    <row r="109" spans="1:7">
      <c r="A109" s="10">
        <v>103</v>
      </c>
      <c r="B109" s="10" t="s">
        <v>886</v>
      </c>
      <c r="C109" s="11" t="s">
        <v>101</v>
      </c>
      <c r="D109" s="10" t="s">
        <v>887</v>
      </c>
      <c r="E109" s="10" t="s">
        <v>873</v>
      </c>
      <c r="F109" s="12">
        <v>43160</v>
      </c>
      <c r="G109" s="10">
        <v>70</v>
      </c>
    </row>
    <row r="110" spans="1:7">
      <c r="A110" s="10">
        <v>104</v>
      </c>
      <c r="B110" s="10" t="s">
        <v>888</v>
      </c>
      <c r="C110" s="11" t="s">
        <v>101</v>
      </c>
      <c r="D110" s="10" t="s">
        <v>889</v>
      </c>
      <c r="E110" s="10" t="s">
        <v>815</v>
      </c>
      <c r="F110" s="12">
        <v>43160</v>
      </c>
      <c r="G110" s="10">
        <v>79</v>
      </c>
    </row>
    <row r="111" spans="1:7">
      <c r="A111" s="10">
        <v>105</v>
      </c>
      <c r="B111" s="10" t="s">
        <v>890</v>
      </c>
      <c r="C111" s="11" t="s">
        <v>101</v>
      </c>
      <c r="D111" s="10" t="s">
        <v>736</v>
      </c>
      <c r="E111" s="10" t="s">
        <v>737</v>
      </c>
      <c r="F111" s="12">
        <v>43118</v>
      </c>
      <c r="G111" s="10">
        <v>118</v>
      </c>
    </row>
    <row r="112" spans="1:7">
      <c r="A112" s="10">
        <v>106</v>
      </c>
      <c r="B112" s="10" t="s">
        <v>891</v>
      </c>
      <c r="C112" s="11" t="s">
        <v>101</v>
      </c>
      <c r="D112" s="10" t="s">
        <v>892</v>
      </c>
      <c r="E112" s="10" t="s">
        <v>841</v>
      </c>
      <c r="F112" s="12">
        <v>43118</v>
      </c>
      <c r="G112" s="10">
        <v>22</v>
      </c>
    </row>
    <row r="113" spans="1:7">
      <c r="A113" s="10">
        <v>107</v>
      </c>
      <c r="B113" s="10" t="s">
        <v>893</v>
      </c>
      <c r="C113" s="11" t="s">
        <v>101</v>
      </c>
      <c r="D113" s="10" t="s">
        <v>878</v>
      </c>
      <c r="E113" s="10" t="s">
        <v>815</v>
      </c>
      <c r="F113" s="12">
        <v>43109</v>
      </c>
      <c r="G113" s="10">
        <v>81</v>
      </c>
    </row>
    <row r="114" spans="1:7">
      <c r="A114" s="10">
        <v>108</v>
      </c>
      <c r="B114" s="10" t="s">
        <v>894</v>
      </c>
      <c r="C114" s="11" t="s">
        <v>101</v>
      </c>
      <c r="D114" s="10" t="s">
        <v>895</v>
      </c>
      <c r="E114" s="10" t="s">
        <v>896</v>
      </c>
      <c r="F114" s="12">
        <v>43097</v>
      </c>
      <c r="G114" s="10">
        <v>19</v>
      </c>
    </row>
    <row r="115" spans="1:7">
      <c r="A115" s="10">
        <v>109</v>
      </c>
      <c r="B115" s="10" t="s">
        <v>897</v>
      </c>
      <c r="C115" s="11" t="s">
        <v>101</v>
      </c>
      <c r="D115" s="10" t="s">
        <v>898</v>
      </c>
      <c r="E115" s="10" t="s">
        <v>781</v>
      </c>
      <c r="F115" s="12">
        <v>43097</v>
      </c>
      <c r="G115" s="10">
        <v>53</v>
      </c>
    </row>
    <row r="116" spans="1:7">
      <c r="A116" s="10">
        <v>110</v>
      </c>
      <c r="B116" s="10" t="s">
        <v>899</v>
      </c>
      <c r="C116" s="11" t="s">
        <v>101</v>
      </c>
      <c r="D116" s="10" t="s">
        <v>900</v>
      </c>
      <c r="E116" s="10" t="s">
        <v>881</v>
      </c>
      <c r="F116" s="12">
        <v>43095</v>
      </c>
      <c r="G116" s="10">
        <v>61</v>
      </c>
    </row>
    <row r="117" spans="1:7">
      <c r="A117" s="10">
        <v>111</v>
      </c>
      <c r="B117" s="10" t="s">
        <v>901</v>
      </c>
      <c r="C117" s="11" t="s">
        <v>101</v>
      </c>
      <c r="D117" s="10" t="s">
        <v>902</v>
      </c>
      <c r="E117" s="10" t="s">
        <v>903</v>
      </c>
      <c r="F117" s="12">
        <v>43090</v>
      </c>
      <c r="G117" s="10">
        <v>119</v>
      </c>
    </row>
    <row r="118" spans="1:7">
      <c r="A118" s="10">
        <v>112</v>
      </c>
      <c r="B118" s="10" t="s">
        <v>904</v>
      </c>
      <c r="C118" s="11" t="s">
        <v>101</v>
      </c>
      <c r="D118" s="10" t="s">
        <v>408</v>
      </c>
      <c r="E118" s="10" t="s">
        <v>409</v>
      </c>
      <c r="F118" s="12">
        <v>43081</v>
      </c>
      <c r="G118" s="10">
        <v>77</v>
      </c>
    </row>
    <row r="119" spans="1:7">
      <c r="A119" s="10">
        <v>113</v>
      </c>
      <c r="B119" s="10" t="s">
        <v>905</v>
      </c>
      <c r="C119" s="11" t="s">
        <v>101</v>
      </c>
      <c r="D119" s="10" t="s">
        <v>906</v>
      </c>
      <c r="E119" s="10" t="s">
        <v>866</v>
      </c>
      <c r="F119" s="12">
        <v>43062</v>
      </c>
      <c r="G119" s="10">
        <v>42</v>
      </c>
    </row>
    <row r="120" spans="1:7">
      <c r="A120" s="10">
        <v>114</v>
      </c>
      <c r="B120" s="10" t="s">
        <v>907</v>
      </c>
      <c r="C120" s="11" t="s">
        <v>101</v>
      </c>
      <c r="D120" s="10" t="s">
        <v>908</v>
      </c>
      <c r="E120" s="10" t="s">
        <v>909</v>
      </c>
      <c r="F120" s="12">
        <v>43055</v>
      </c>
      <c r="G120" s="10">
        <v>32</v>
      </c>
    </row>
    <row r="121" spans="1:7">
      <c r="A121" s="10">
        <v>115</v>
      </c>
      <c r="B121" s="10" t="s">
        <v>910</v>
      </c>
      <c r="C121" s="11" t="s">
        <v>101</v>
      </c>
      <c r="D121" s="10" t="s">
        <v>911</v>
      </c>
      <c r="E121" s="10" t="s">
        <v>912</v>
      </c>
      <c r="F121" s="12">
        <v>43041</v>
      </c>
      <c r="G121" s="10">
        <v>42</v>
      </c>
    </row>
    <row r="122" spans="1:7">
      <c r="A122" s="10">
        <v>116</v>
      </c>
      <c r="B122" s="10" t="s">
        <v>913</v>
      </c>
      <c r="C122" s="11" t="s">
        <v>101</v>
      </c>
      <c r="D122" s="10" t="s">
        <v>914</v>
      </c>
      <c r="E122" s="10" t="s">
        <v>912</v>
      </c>
      <c r="F122" s="12">
        <v>43034</v>
      </c>
      <c r="G122" s="10">
        <v>13</v>
      </c>
    </row>
    <row r="123" spans="1:7">
      <c r="A123" s="10">
        <v>117</v>
      </c>
      <c r="B123" s="10" t="s">
        <v>915</v>
      </c>
      <c r="C123" s="11" t="s">
        <v>101</v>
      </c>
      <c r="D123" s="10" t="s">
        <v>747</v>
      </c>
      <c r="E123" s="10" t="s">
        <v>737</v>
      </c>
      <c r="F123" s="12">
        <v>43032</v>
      </c>
      <c r="G123" s="10">
        <v>119</v>
      </c>
    </row>
    <row r="124" spans="1:7">
      <c r="A124" s="10">
        <v>118</v>
      </c>
      <c r="B124" s="10" t="s">
        <v>916</v>
      </c>
      <c r="C124" s="11" t="s">
        <v>101</v>
      </c>
      <c r="D124" s="10" t="s">
        <v>917</v>
      </c>
      <c r="E124" s="10" t="s">
        <v>918</v>
      </c>
      <c r="F124" s="12">
        <v>43011</v>
      </c>
      <c r="G124" s="10">
        <v>23</v>
      </c>
    </row>
    <row r="125" spans="1:7">
      <c r="A125" s="10">
        <v>119</v>
      </c>
      <c r="B125" s="10" t="s">
        <v>919</v>
      </c>
      <c r="C125" s="11" t="s">
        <v>101</v>
      </c>
      <c r="D125" s="10" t="s">
        <v>840</v>
      </c>
      <c r="E125" s="10" t="s">
        <v>841</v>
      </c>
      <c r="F125" s="12">
        <v>43011</v>
      </c>
      <c r="G125" s="10">
        <v>21</v>
      </c>
    </row>
    <row r="126" spans="1:7">
      <c r="A126" s="10">
        <v>120</v>
      </c>
      <c r="B126" s="10" t="s">
        <v>920</v>
      </c>
      <c r="C126" s="11" t="s">
        <v>101</v>
      </c>
      <c r="D126" s="10" t="s">
        <v>872</v>
      </c>
      <c r="E126" s="10" t="s">
        <v>873</v>
      </c>
      <c r="F126" s="12">
        <v>43004</v>
      </c>
      <c r="G126" s="10">
        <v>70</v>
      </c>
    </row>
    <row r="127" spans="1:7">
      <c r="A127" s="10">
        <v>121</v>
      </c>
      <c r="B127" s="10" t="s">
        <v>921</v>
      </c>
      <c r="C127" s="11" t="s">
        <v>101</v>
      </c>
      <c r="D127" s="10" t="s">
        <v>173</v>
      </c>
      <c r="E127" s="10" t="s">
        <v>922</v>
      </c>
      <c r="F127" s="12">
        <v>42964</v>
      </c>
      <c r="G127" s="10">
        <v>21</v>
      </c>
    </row>
    <row r="128" spans="1:7">
      <c r="A128" s="10">
        <v>122</v>
      </c>
      <c r="B128" s="10" t="s">
        <v>923</v>
      </c>
      <c r="C128" s="11" t="s">
        <v>101</v>
      </c>
      <c r="D128" s="10" t="s">
        <v>924</v>
      </c>
      <c r="E128" s="10" t="s">
        <v>918</v>
      </c>
      <c r="F128" s="12">
        <v>42962</v>
      </c>
      <c r="G128" s="10">
        <v>77</v>
      </c>
    </row>
    <row r="129" spans="1:7">
      <c r="A129" s="10">
        <v>123</v>
      </c>
      <c r="B129" s="10" t="s">
        <v>925</v>
      </c>
      <c r="C129" s="11" t="s">
        <v>101</v>
      </c>
      <c r="D129" s="10" t="s">
        <v>823</v>
      </c>
      <c r="E129" s="10" t="s">
        <v>824</v>
      </c>
      <c r="F129" s="12">
        <v>42962</v>
      </c>
      <c r="G129" s="10">
        <v>112</v>
      </c>
    </row>
    <row r="130" spans="1:7">
      <c r="A130" s="10">
        <v>124</v>
      </c>
      <c r="B130" s="10" t="s">
        <v>926</v>
      </c>
      <c r="C130" s="11" t="s">
        <v>101</v>
      </c>
      <c r="D130" s="10" t="s">
        <v>927</v>
      </c>
      <c r="E130" s="10" t="s">
        <v>896</v>
      </c>
      <c r="F130" s="12">
        <v>42927</v>
      </c>
      <c r="G130" s="10">
        <v>17</v>
      </c>
    </row>
    <row r="131" spans="1:7">
      <c r="A131" s="10">
        <v>125</v>
      </c>
      <c r="B131" s="10" t="s">
        <v>928</v>
      </c>
      <c r="C131" s="11" t="s">
        <v>101</v>
      </c>
      <c r="D131" s="10" t="s">
        <v>906</v>
      </c>
      <c r="E131" s="10" t="s">
        <v>866</v>
      </c>
      <c r="F131" s="12">
        <v>42915</v>
      </c>
      <c r="G131" s="10">
        <v>42</v>
      </c>
    </row>
    <row r="132" spans="1:7">
      <c r="A132" s="10">
        <v>126</v>
      </c>
      <c r="B132" s="10" t="s">
        <v>929</v>
      </c>
      <c r="C132" s="11" t="s">
        <v>101</v>
      </c>
      <c r="D132" s="10" t="s">
        <v>784</v>
      </c>
      <c r="E132" s="10" t="s">
        <v>765</v>
      </c>
      <c r="F132" s="12">
        <v>42913</v>
      </c>
      <c r="G132" s="10">
        <v>30</v>
      </c>
    </row>
    <row r="133" spans="1:7">
      <c r="A133" s="10">
        <v>127</v>
      </c>
      <c r="B133" s="10" t="s">
        <v>930</v>
      </c>
      <c r="C133" s="11" t="s">
        <v>101</v>
      </c>
      <c r="D133" s="10" t="s">
        <v>736</v>
      </c>
      <c r="E133" s="10" t="s">
        <v>737</v>
      </c>
      <c r="F133" s="12">
        <v>42901</v>
      </c>
      <c r="G133" s="10">
        <v>118</v>
      </c>
    </row>
    <row r="134" spans="1:7">
      <c r="A134" s="10">
        <v>128</v>
      </c>
      <c r="B134" s="10" t="s">
        <v>931</v>
      </c>
      <c r="C134" s="11" t="s">
        <v>101</v>
      </c>
      <c r="D134" s="10" t="s">
        <v>932</v>
      </c>
      <c r="E134" s="10" t="s">
        <v>885</v>
      </c>
      <c r="F134" s="12">
        <v>42894</v>
      </c>
      <c r="G134" s="10">
        <v>11</v>
      </c>
    </row>
    <row r="135" spans="1:7">
      <c r="A135" s="10">
        <v>129</v>
      </c>
      <c r="B135" s="10" t="s">
        <v>933</v>
      </c>
      <c r="C135" s="11" t="s">
        <v>101</v>
      </c>
      <c r="D135" s="10" t="s">
        <v>314</v>
      </c>
      <c r="E135" s="10" t="s">
        <v>292</v>
      </c>
      <c r="F135" s="12">
        <v>42894</v>
      </c>
      <c r="G135" s="10">
        <v>76</v>
      </c>
    </row>
    <row r="136" spans="1:7">
      <c r="A136" s="10">
        <v>130</v>
      </c>
      <c r="B136" s="10" t="s">
        <v>934</v>
      </c>
      <c r="C136" s="11" t="s">
        <v>101</v>
      </c>
      <c r="D136" s="10" t="s">
        <v>314</v>
      </c>
      <c r="E136" s="10" t="s">
        <v>292</v>
      </c>
      <c r="F136" s="12">
        <v>42866</v>
      </c>
      <c r="G136" s="10">
        <v>77</v>
      </c>
    </row>
    <row r="137" spans="1:7">
      <c r="A137" s="10">
        <v>131</v>
      </c>
      <c r="B137" s="10" t="s">
        <v>935</v>
      </c>
      <c r="C137" s="11" t="s">
        <v>101</v>
      </c>
      <c r="D137" s="10" t="s">
        <v>936</v>
      </c>
      <c r="E137" s="10" t="s">
        <v>866</v>
      </c>
      <c r="F137" s="12">
        <v>42838</v>
      </c>
      <c r="G137" s="10">
        <v>66</v>
      </c>
    </row>
    <row r="138" spans="1:7">
      <c r="A138" s="10">
        <v>132</v>
      </c>
      <c r="B138" s="10" t="s">
        <v>937</v>
      </c>
      <c r="C138" s="11" t="s">
        <v>101</v>
      </c>
      <c r="D138" s="10" t="s">
        <v>834</v>
      </c>
      <c r="E138" s="10" t="s">
        <v>824</v>
      </c>
      <c r="F138" s="12">
        <v>42831</v>
      </c>
      <c r="G138" s="10">
        <v>116</v>
      </c>
    </row>
    <row r="139" spans="1:7">
      <c r="A139" s="10">
        <v>133</v>
      </c>
      <c r="B139" s="10" t="s">
        <v>938</v>
      </c>
      <c r="C139" s="11" t="s">
        <v>101</v>
      </c>
      <c r="D139" s="10" t="s">
        <v>939</v>
      </c>
      <c r="E139" s="10" t="s">
        <v>824</v>
      </c>
      <c r="F139" s="12">
        <v>42824</v>
      </c>
      <c r="G139" s="10">
        <v>129</v>
      </c>
    </row>
    <row r="140" spans="1:7">
      <c r="A140" s="10">
        <v>134</v>
      </c>
      <c r="B140" s="10" t="s">
        <v>940</v>
      </c>
      <c r="C140" s="11" t="s">
        <v>101</v>
      </c>
      <c r="D140" s="10" t="s">
        <v>924</v>
      </c>
      <c r="E140" s="10" t="s">
        <v>918</v>
      </c>
      <c r="F140" s="12">
        <v>42822</v>
      </c>
      <c r="G140" s="10">
        <v>77</v>
      </c>
    </row>
    <row r="141" spans="1:7">
      <c r="A141" s="10">
        <v>135</v>
      </c>
      <c r="B141" s="10" t="s">
        <v>941</v>
      </c>
      <c r="C141" s="11" t="s">
        <v>101</v>
      </c>
      <c r="D141" s="10" t="s">
        <v>942</v>
      </c>
      <c r="E141" s="10" t="s">
        <v>943</v>
      </c>
      <c r="F141" s="12">
        <v>42801</v>
      </c>
      <c r="G141" s="10">
        <v>5</v>
      </c>
    </row>
    <row r="142" spans="1:7">
      <c r="A142" s="10">
        <v>136</v>
      </c>
      <c r="B142" s="10" t="s">
        <v>944</v>
      </c>
      <c r="C142" s="11" t="s">
        <v>101</v>
      </c>
      <c r="D142" s="10" t="s">
        <v>134</v>
      </c>
      <c r="E142" s="10" t="s">
        <v>303</v>
      </c>
      <c r="F142" s="12">
        <v>42782</v>
      </c>
      <c r="G142" s="10">
        <v>38</v>
      </c>
    </row>
    <row r="143" spans="1:7">
      <c r="A143" s="10">
        <v>137</v>
      </c>
      <c r="B143" s="10" t="s">
        <v>945</v>
      </c>
      <c r="C143" s="11" t="s">
        <v>101</v>
      </c>
      <c r="D143" s="10" t="s">
        <v>946</v>
      </c>
      <c r="E143" s="10" t="s">
        <v>866</v>
      </c>
      <c r="F143" s="12">
        <v>42759</v>
      </c>
      <c r="G143" s="10">
        <v>46</v>
      </c>
    </row>
    <row r="144" spans="1:7">
      <c r="A144" s="10">
        <v>138</v>
      </c>
      <c r="B144" s="10" t="s">
        <v>947</v>
      </c>
      <c r="C144" s="11" t="s">
        <v>101</v>
      </c>
      <c r="D144" s="10" t="s">
        <v>948</v>
      </c>
      <c r="E144" s="10" t="s">
        <v>949</v>
      </c>
      <c r="F144" s="12">
        <v>42733</v>
      </c>
      <c r="G144" s="10">
        <v>257</v>
      </c>
    </row>
    <row r="145" spans="1:7">
      <c r="A145" s="10">
        <v>139</v>
      </c>
      <c r="B145" s="10" t="s">
        <v>950</v>
      </c>
      <c r="C145" s="11" t="s">
        <v>101</v>
      </c>
      <c r="D145" s="10" t="s">
        <v>865</v>
      </c>
      <c r="E145" s="10" t="s">
        <v>866</v>
      </c>
      <c r="F145" s="12">
        <v>42696</v>
      </c>
      <c r="G145" s="10">
        <v>63</v>
      </c>
    </row>
    <row r="146" spans="1:7">
      <c r="A146" s="10">
        <v>140</v>
      </c>
      <c r="B146" s="10" t="s">
        <v>951</v>
      </c>
      <c r="C146" s="11" t="s">
        <v>101</v>
      </c>
      <c r="D146" s="10" t="s">
        <v>747</v>
      </c>
      <c r="E146" s="10" t="s">
        <v>737</v>
      </c>
      <c r="F146" s="12">
        <v>42696</v>
      </c>
      <c r="G146" s="10">
        <v>118</v>
      </c>
    </row>
    <row r="147" spans="1:7">
      <c r="A147" s="10">
        <v>141</v>
      </c>
      <c r="B147" s="10" t="s">
        <v>952</v>
      </c>
      <c r="C147" s="11" t="s">
        <v>101</v>
      </c>
      <c r="D147" s="10" t="s">
        <v>593</v>
      </c>
      <c r="E147" s="10" t="s">
        <v>953</v>
      </c>
      <c r="F147" s="12">
        <v>42677</v>
      </c>
      <c r="G147" s="10">
        <v>19</v>
      </c>
    </row>
    <row r="148" spans="1:7">
      <c r="A148" s="10">
        <v>142</v>
      </c>
      <c r="B148" s="10" t="s">
        <v>954</v>
      </c>
      <c r="C148" s="11" t="s">
        <v>101</v>
      </c>
      <c r="D148" s="10" t="s">
        <v>793</v>
      </c>
      <c r="E148" s="10" t="s">
        <v>198</v>
      </c>
      <c r="F148" s="12">
        <v>42670</v>
      </c>
      <c r="G148" s="10">
        <v>56</v>
      </c>
    </row>
    <row r="149" spans="1:7">
      <c r="A149" s="10">
        <v>143</v>
      </c>
      <c r="B149" s="10" t="s">
        <v>955</v>
      </c>
      <c r="C149" s="11" t="s">
        <v>101</v>
      </c>
      <c r="D149" s="10" t="s">
        <v>956</v>
      </c>
      <c r="E149" s="10" t="s">
        <v>957</v>
      </c>
      <c r="F149" s="12">
        <v>42661</v>
      </c>
      <c r="G149" s="10">
        <v>81</v>
      </c>
    </row>
    <row r="150" spans="1:7">
      <c r="A150" s="10">
        <v>144</v>
      </c>
      <c r="B150" s="10" t="s">
        <v>958</v>
      </c>
      <c r="C150" s="11" t="s">
        <v>101</v>
      </c>
      <c r="D150" s="10" t="s">
        <v>798</v>
      </c>
      <c r="E150" s="10" t="s">
        <v>303</v>
      </c>
      <c r="F150" s="12">
        <v>42605</v>
      </c>
      <c r="G150" s="10">
        <v>36</v>
      </c>
    </row>
    <row r="151" spans="1:7">
      <c r="A151" s="10">
        <v>145</v>
      </c>
      <c r="B151" s="10" t="s">
        <v>959</v>
      </c>
      <c r="C151" s="11" t="s">
        <v>101</v>
      </c>
      <c r="D151" s="10" t="s">
        <v>798</v>
      </c>
      <c r="E151" s="10" t="s">
        <v>303</v>
      </c>
      <c r="F151" s="12">
        <v>42605</v>
      </c>
      <c r="G151" s="10">
        <v>36</v>
      </c>
    </row>
    <row r="152" spans="1:7">
      <c r="A152" s="10">
        <v>146</v>
      </c>
      <c r="B152" s="10" t="s">
        <v>960</v>
      </c>
      <c r="C152" s="11" t="s">
        <v>101</v>
      </c>
      <c r="D152" s="10" t="s">
        <v>961</v>
      </c>
      <c r="E152" s="10" t="s">
        <v>962</v>
      </c>
      <c r="F152" s="12">
        <v>42605</v>
      </c>
      <c r="G152" s="10">
        <v>71</v>
      </c>
    </row>
    <row r="153" spans="1:7">
      <c r="A153" s="10">
        <v>147</v>
      </c>
      <c r="B153" s="10" t="s">
        <v>963</v>
      </c>
      <c r="C153" s="11" t="s">
        <v>101</v>
      </c>
      <c r="D153" s="10" t="s">
        <v>964</v>
      </c>
      <c r="E153" s="10" t="s">
        <v>771</v>
      </c>
      <c r="F153" s="12">
        <v>42565</v>
      </c>
      <c r="G153" s="10">
        <v>56</v>
      </c>
    </row>
    <row r="154" spans="1:7">
      <c r="A154" s="10">
        <v>148</v>
      </c>
      <c r="B154" s="10" t="s">
        <v>965</v>
      </c>
      <c r="C154" s="11" t="s">
        <v>101</v>
      </c>
      <c r="D154" s="10" t="s">
        <v>966</v>
      </c>
      <c r="E154" s="10" t="s">
        <v>866</v>
      </c>
      <c r="F154" s="12">
        <v>42528</v>
      </c>
      <c r="G154" s="10">
        <v>50</v>
      </c>
    </row>
    <row r="155" spans="1:7">
      <c r="A155" s="10">
        <v>149</v>
      </c>
      <c r="B155" s="10" t="s">
        <v>967</v>
      </c>
      <c r="C155" s="11" t="s">
        <v>101</v>
      </c>
      <c r="D155" s="10" t="s">
        <v>968</v>
      </c>
      <c r="E155" s="10" t="s">
        <v>969</v>
      </c>
      <c r="F155" s="12">
        <v>42523</v>
      </c>
      <c r="G155" s="10">
        <v>40</v>
      </c>
    </row>
    <row r="156" spans="1:7">
      <c r="A156" s="10">
        <v>150</v>
      </c>
      <c r="B156" s="10" t="s">
        <v>970</v>
      </c>
      <c r="C156" s="11" t="s">
        <v>101</v>
      </c>
      <c r="D156" s="10" t="s">
        <v>736</v>
      </c>
      <c r="E156" s="10" t="s">
        <v>737</v>
      </c>
      <c r="F156" s="12">
        <v>42502</v>
      </c>
      <c r="G156" s="10">
        <v>118</v>
      </c>
    </row>
    <row r="157" spans="1:7">
      <c r="A157" s="9" t="s">
        <v>94</v>
      </c>
      <c r="B157" s="9" t="s">
        <v>95</v>
      </c>
      <c r="C157" s="9"/>
      <c r="D157" s="9" t="s">
        <v>96</v>
      </c>
      <c r="E157" s="9" t="s">
        <v>97</v>
      </c>
      <c r="F157" s="9" t="s">
        <v>98</v>
      </c>
      <c r="G157" s="9" t="s">
        <v>99</v>
      </c>
    </row>
    <row r="158" spans="1:7">
      <c r="A158" s="10">
        <v>151</v>
      </c>
      <c r="B158" s="10" t="s">
        <v>971</v>
      </c>
      <c r="C158" s="11" t="s">
        <v>101</v>
      </c>
      <c r="D158" s="10" t="s">
        <v>927</v>
      </c>
      <c r="E158" s="10" t="s">
        <v>594</v>
      </c>
      <c r="F158" s="12">
        <v>42472</v>
      </c>
      <c r="G158" s="10">
        <v>16</v>
      </c>
    </row>
    <row r="159" spans="1:7">
      <c r="A159" s="10">
        <v>152</v>
      </c>
      <c r="B159" s="10" t="s">
        <v>972</v>
      </c>
      <c r="C159" s="11" t="s">
        <v>101</v>
      </c>
      <c r="D159" s="10" t="s">
        <v>936</v>
      </c>
      <c r="E159" s="10" t="s">
        <v>866</v>
      </c>
      <c r="F159" s="12">
        <v>42446</v>
      </c>
      <c r="G159" s="10">
        <v>64</v>
      </c>
    </row>
    <row r="160" spans="1:7">
      <c r="A160" s="10">
        <v>153</v>
      </c>
      <c r="B160" s="10" t="s">
        <v>973</v>
      </c>
      <c r="C160" s="11" t="s">
        <v>101</v>
      </c>
      <c r="D160" s="10" t="s">
        <v>974</v>
      </c>
      <c r="E160" s="10" t="s">
        <v>975</v>
      </c>
      <c r="F160" s="12">
        <v>42444</v>
      </c>
      <c r="G160" s="10">
        <v>50</v>
      </c>
    </row>
    <row r="161" spans="1:7">
      <c r="A161" s="10">
        <v>154</v>
      </c>
      <c r="B161" s="10" t="s">
        <v>976</v>
      </c>
      <c r="C161" s="11" t="s">
        <v>101</v>
      </c>
      <c r="D161" s="10" t="s">
        <v>776</v>
      </c>
      <c r="E161" s="10" t="s">
        <v>777</v>
      </c>
      <c r="F161" s="12">
        <v>42404</v>
      </c>
      <c r="G161" s="10">
        <v>51</v>
      </c>
    </row>
    <row r="162" spans="1:7">
      <c r="A162" s="10">
        <v>155</v>
      </c>
      <c r="B162" s="10" t="s">
        <v>977</v>
      </c>
      <c r="C162" s="11" t="s">
        <v>101</v>
      </c>
      <c r="D162" s="10" t="s">
        <v>776</v>
      </c>
      <c r="E162" s="10" t="s">
        <v>777</v>
      </c>
      <c r="F162" s="12">
        <v>42404</v>
      </c>
      <c r="G162" s="10">
        <v>51</v>
      </c>
    </row>
    <row r="163" spans="1:7">
      <c r="A163" s="10">
        <v>156</v>
      </c>
      <c r="B163" s="10" t="s">
        <v>978</v>
      </c>
      <c r="C163" s="11" t="s">
        <v>101</v>
      </c>
      <c r="D163" s="10" t="s">
        <v>173</v>
      </c>
      <c r="E163" s="10" t="s">
        <v>922</v>
      </c>
      <c r="F163" s="12">
        <v>42397</v>
      </c>
      <c r="G163" s="10">
        <v>24</v>
      </c>
    </row>
    <row r="164" spans="1:7">
      <c r="A164" s="10">
        <v>157</v>
      </c>
      <c r="B164" s="10" t="s">
        <v>979</v>
      </c>
      <c r="C164" s="11" t="s">
        <v>101</v>
      </c>
      <c r="D164" s="10" t="s">
        <v>747</v>
      </c>
      <c r="E164" s="10" t="s">
        <v>737</v>
      </c>
      <c r="F164" s="12">
        <v>42374</v>
      </c>
      <c r="G164" s="10">
        <v>118</v>
      </c>
    </row>
    <row r="165" spans="1:7">
      <c r="A165" s="10">
        <v>158</v>
      </c>
      <c r="B165" s="10" t="s">
        <v>980</v>
      </c>
      <c r="C165" s="11" t="s">
        <v>101</v>
      </c>
      <c r="D165" s="10" t="s">
        <v>892</v>
      </c>
      <c r="E165" s="10" t="s">
        <v>841</v>
      </c>
      <c r="F165" s="12">
        <v>42362</v>
      </c>
      <c r="G165" s="10">
        <v>22</v>
      </c>
    </row>
    <row r="166" spans="1:7">
      <c r="A166" s="10">
        <v>159</v>
      </c>
      <c r="B166" s="10" t="s">
        <v>981</v>
      </c>
      <c r="C166" s="11" t="s">
        <v>101</v>
      </c>
      <c r="D166" s="10" t="s">
        <v>982</v>
      </c>
      <c r="E166" s="10" t="s">
        <v>731</v>
      </c>
      <c r="F166" s="12">
        <v>42355</v>
      </c>
      <c r="G166" s="10">
        <v>32</v>
      </c>
    </row>
    <row r="167" spans="1:7">
      <c r="A167" s="10">
        <v>160</v>
      </c>
      <c r="B167" s="10" t="s">
        <v>983</v>
      </c>
      <c r="C167" s="11" t="s">
        <v>101</v>
      </c>
      <c r="D167" s="10" t="s">
        <v>984</v>
      </c>
      <c r="E167" s="10" t="s">
        <v>985</v>
      </c>
      <c r="F167" s="12">
        <v>42318</v>
      </c>
      <c r="G167" s="10">
        <v>7</v>
      </c>
    </row>
    <row r="168" spans="1:7">
      <c r="A168" s="10">
        <v>161</v>
      </c>
      <c r="B168" s="10" t="s">
        <v>986</v>
      </c>
      <c r="C168" s="11" t="s">
        <v>101</v>
      </c>
      <c r="D168" s="10" t="s">
        <v>987</v>
      </c>
      <c r="E168" s="10" t="s">
        <v>866</v>
      </c>
      <c r="F168" s="12">
        <v>42313</v>
      </c>
      <c r="G168" s="10">
        <v>48</v>
      </c>
    </row>
    <row r="169" spans="1:7">
      <c r="A169" s="10">
        <v>162</v>
      </c>
      <c r="B169" s="10" t="s">
        <v>988</v>
      </c>
      <c r="C169" s="11" t="s">
        <v>101</v>
      </c>
      <c r="D169" s="10" t="s">
        <v>865</v>
      </c>
      <c r="E169" s="10" t="s">
        <v>866</v>
      </c>
      <c r="F169" s="12">
        <v>42304</v>
      </c>
      <c r="G169" s="10">
        <v>64</v>
      </c>
    </row>
    <row r="170" spans="1:7">
      <c r="A170" s="10">
        <v>163</v>
      </c>
      <c r="B170" s="10" t="s">
        <v>989</v>
      </c>
      <c r="C170" s="11" t="s">
        <v>101</v>
      </c>
      <c r="D170" s="10" t="s">
        <v>990</v>
      </c>
      <c r="E170" s="10" t="s">
        <v>849</v>
      </c>
      <c r="F170" s="12">
        <v>42285</v>
      </c>
      <c r="G170" s="10">
        <v>35</v>
      </c>
    </row>
    <row r="171" spans="1:7">
      <c r="A171" s="10">
        <v>164</v>
      </c>
      <c r="B171" s="10" t="s">
        <v>991</v>
      </c>
      <c r="C171" s="11" t="s">
        <v>101</v>
      </c>
      <c r="D171" s="10" t="s">
        <v>992</v>
      </c>
      <c r="E171" s="10" t="s">
        <v>771</v>
      </c>
      <c r="F171" s="12">
        <v>42285</v>
      </c>
      <c r="G171" s="10">
        <v>50</v>
      </c>
    </row>
    <row r="172" spans="1:7">
      <c r="A172" s="10">
        <v>165</v>
      </c>
      <c r="B172" s="10" t="s">
        <v>993</v>
      </c>
      <c r="C172" s="11" t="s">
        <v>101</v>
      </c>
      <c r="D172" s="10" t="s">
        <v>994</v>
      </c>
      <c r="E172" s="10" t="s">
        <v>995</v>
      </c>
      <c r="F172" s="12">
        <v>42257</v>
      </c>
      <c r="G172" s="10">
        <v>14</v>
      </c>
    </row>
    <row r="173" spans="1:7">
      <c r="A173" s="10">
        <v>166</v>
      </c>
      <c r="B173" s="10" t="s">
        <v>996</v>
      </c>
      <c r="C173" s="11" t="s">
        <v>101</v>
      </c>
      <c r="D173" s="10" t="s">
        <v>120</v>
      </c>
      <c r="E173" s="10" t="s">
        <v>121</v>
      </c>
      <c r="F173" s="12">
        <v>42227</v>
      </c>
      <c r="G173" s="10">
        <v>46</v>
      </c>
    </row>
    <row r="174" spans="1:7">
      <c r="A174" s="10">
        <v>167</v>
      </c>
      <c r="B174" s="10" t="s">
        <v>997</v>
      </c>
      <c r="C174" s="11" t="s">
        <v>101</v>
      </c>
      <c r="D174" s="10" t="s">
        <v>998</v>
      </c>
      <c r="E174" s="10" t="s">
        <v>999</v>
      </c>
      <c r="F174" s="12">
        <v>42222</v>
      </c>
      <c r="G174" s="10">
        <v>206</v>
      </c>
    </row>
    <row r="175" spans="1:7">
      <c r="A175" s="10">
        <v>168</v>
      </c>
      <c r="B175" s="10" t="s">
        <v>1000</v>
      </c>
      <c r="C175" s="11" t="s">
        <v>101</v>
      </c>
      <c r="D175" s="10" t="s">
        <v>1001</v>
      </c>
      <c r="E175" s="10" t="s">
        <v>1002</v>
      </c>
      <c r="F175" s="12">
        <v>42159</v>
      </c>
      <c r="G175" s="10">
        <v>44</v>
      </c>
    </row>
    <row r="176" spans="1:7">
      <c r="A176" s="10">
        <v>169</v>
      </c>
      <c r="B176" s="10" t="s">
        <v>1003</v>
      </c>
      <c r="C176" s="11" t="s">
        <v>101</v>
      </c>
      <c r="D176" s="10" t="s">
        <v>808</v>
      </c>
      <c r="E176" s="10" t="s">
        <v>809</v>
      </c>
      <c r="F176" s="12">
        <v>42159</v>
      </c>
      <c r="G176" s="10">
        <v>32</v>
      </c>
    </row>
    <row r="177" spans="1:7">
      <c r="A177" s="10">
        <v>170</v>
      </c>
      <c r="B177" s="10" t="s">
        <v>1004</v>
      </c>
      <c r="C177" s="11" t="s">
        <v>101</v>
      </c>
      <c r="D177" s="10" t="s">
        <v>1005</v>
      </c>
      <c r="E177" s="10" t="s">
        <v>866</v>
      </c>
      <c r="F177" s="12">
        <v>42157</v>
      </c>
      <c r="G177" s="10">
        <v>46</v>
      </c>
    </row>
    <row r="178" spans="1:7">
      <c r="A178" s="10">
        <v>171</v>
      </c>
      <c r="B178" s="10" t="s">
        <v>1006</v>
      </c>
      <c r="C178" s="11" t="s">
        <v>101</v>
      </c>
      <c r="D178" s="10" t="s">
        <v>1007</v>
      </c>
      <c r="E178" s="10" t="s">
        <v>957</v>
      </c>
      <c r="F178" s="12">
        <v>42131</v>
      </c>
      <c r="G178" s="10">
        <v>81</v>
      </c>
    </row>
    <row r="179" spans="1:7">
      <c r="A179" s="10">
        <v>172</v>
      </c>
      <c r="B179" s="10" t="s">
        <v>1008</v>
      </c>
      <c r="C179" s="11" t="s">
        <v>101</v>
      </c>
      <c r="D179" s="10" t="s">
        <v>1009</v>
      </c>
      <c r="E179" s="10" t="s">
        <v>1002</v>
      </c>
      <c r="F179" s="12">
        <v>42129</v>
      </c>
      <c r="G179" s="10">
        <v>63</v>
      </c>
    </row>
    <row r="180" spans="1:7">
      <c r="A180" s="10">
        <v>173</v>
      </c>
      <c r="B180" s="10" t="s">
        <v>1010</v>
      </c>
      <c r="C180" s="11" t="s">
        <v>101</v>
      </c>
      <c r="D180" s="10" t="s">
        <v>966</v>
      </c>
      <c r="E180" s="10" t="s">
        <v>866</v>
      </c>
      <c r="F180" s="12">
        <v>42108</v>
      </c>
      <c r="G180" s="10">
        <v>53</v>
      </c>
    </row>
    <row r="181" spans="1:7">
      <c r="A181" s="10">
        <v>174</v>
      </c>
      <c r="B181" s="10" t="s">
        <v>1011</v>
      </c>
      <c r="C181" s="11" t="s">
        <v>101</v>
      </c>
      <c r="D181" s="10" t="s">
        <v>1012</v>
      </c>
      <c r="E181" s="10" t="s">
        <v>1013</v>
      </c>
      <c r="F181" s="12">
        <v>42059</v>
      </c>
      <c r="G181" s="10">
        <v>13</v>
      </c>
    </row>
    <row r="182" spans="1:7">
      <c r="A182" s="10">
        <v>175</v>
      </c>
      <c r="B182" s="10" t="s">
        <v>1014</v>
      </c>
      <c r="C182" s="11" t="s">
        <v>101</v>
      </c>
      <c r="D182" s="10" t="s">
        <v>736</v>
      </c>
      <c r="E182" s="10" t="s">
        <v>737</v>
      </c>
      <c r="F182" s="12">
        <v>42047</v>
      </c>
      <c r="G182" s="10">
        <v>117</v>
      </c>
    </row>
    <row r="183" spans="1:7">
      <c r="A183" s="10">
        <v>176</v>
      </c>
      <c r="B183" s="10" t="s">
        <v>1015</v>
      </c>
      <c r="C183" s="11" t="s">
        <v>101</v>
      </c>
      <c r="D183" s="10" t="s">
        <v>924</v>
      </c>
      <c r="E183" s="10" t="s">
        <v>918</v>
      </c>
      <c r="F183" s="12">
        <v>42045</v>
      </c>
      <c r="G183" s="10">
        <v>78</v>
      </c>
    </row>
    <row r="184" spans="1:7">
      <c r="A184" s="10">
        <v>177</v>
      </c>
      <c r="B184" s="10" t="s">
        <v>1016</v>
      </c>
      <c r="C184" s="11" t="s">
        <v>101</v>
      </c>
      <c r="D184" s="10" t="s">
        <v>1017</v>
      </c>
      <c r="E184" s="10" t="s">
        <v>1018</v>
      </c>
      <c r="F184" s="12">
        <v>42019</v>
      </c>
      <c r="G184" s="10">
        <v>18</v>
      </c>
    </row>
    <row r="185" spans="1:7">
      <c r="A185" s="10">
        <v>178</v>
      </c>
      <c r="B185" s="10" t="s">
        <v>1019</v>
      </c>
      <c r="C185" s="11" t="s">
        <v>101</v>
      </c>
      <c r="D185" s="10" t="s">
        <v>1020</v>
      </c>
      <c r="E185" s="10" t="s">
        <v>1021</v>
      </c>
      <c r="F185" s="12">
        <v>42019</v>
      </c>
      <c r="G185" s="10">
        <v>12</v>
      </c>
    </row>
    <row r="186" spans="1:7">
      <c r="A186" s="10">
        <v>179</v>
      </c>
      <c r="B186" s="10" t="s">
        <v>1022</v>
      </c>
      <c r="C186" s="11" t="s">
        <v>101</v>
      </c>
      <c r="D186" s="10" t="s">
        <v>1023</v>
      </c>
      <c r="E186" s="10" t="s">
        <v>1024</v>
      </c>
      <c r="F186" s="12">
        <v>41996</v>
      </c>
      <c r="G186" s="10">
        <v>165</v>
      </c>
    </row>
    <row r="187" spans="1:7">
      <c r="A187" s="10">
        <v>180</v>
      </c>
      <c r="B187" s="10" t="s">
        <v>1025</v>
      </c>
      <c r="C187" s="11" t="s">
        <v>101</v>
      </c>
      <c r="D187" s="10" t="s">
        <v>747</v>
      </c>
      <c r="E187" s="10" t="s">
        <v>737</v>
      </c>
      <c r="F187" s="12">
        <v>41968</v>
      </c>
      <c r="G187" s="10">
        <v>118</v>
      </c>
    </row>
    <row r="188" spans="1:7">
      <c r="A188" s="10">
        <v>181</v>
      </c>
      <c r="B188" s="10" t="s">
        <v>1026</v>
      </c>
      <c r="C188" s="11" t="s">
        <v>101</v>
      </c>
      <c r="D188" s="10" t="s">
        <v>764</v>
      </c>
      <c r="E188" s="10" t="s">
        <v>765</v>
      </c>
      <c r="F188" s="12">
        <v>41963</v>
      </c>
      <c r="G188" s="10">
        <v>30</v>
      </c>
    </row>
    <row r="189" spans="1:7">
      <c r="A189" s="10">
        <v>182</v>
      </c>
      <c r="B189" s="10" t="s">
        <v>1027</v>
      </c>
      <c r="C189" s="11" t="s">
        <v>101</v>
      </c>
      <c r="D189" s="10" t="s">
        <v>1023</v>
      </c>
      <c r="E189" s="10" t="s">
        <v>1024</v>
      </c>
      <c r="F189" s="12">
        <v>41954</v>
      </c>
      <c r="G189" s="10">
        <v>204</v>
      </c>
    </row>
    <row r="190" spans="1:7">
      <c r="A190" s="10">
        <v>183</v>
      </c>
      <c r="B190" s="10" t="s">
        <v>1028</v>
      </c>
      <c r="C190" s="11" t="s">
        <v>101</v>
      </c>
      <c r="D190" s="10" t="s">
        <v>1029</v>
      </c>
      <c r="E190" s="10" t="s">
        <v>1030</v>
      </c>
      <c r="F190" s="12">
        <v>41926</v>
      </c>
      <c r="G190" s="10">
        <v>49</v>
      </c>
    </row>
    <row r="191" spans="1:7">
      <c r="A191" s="10">
        <v>184</v>
      </c>
      <c r="B191" s="10" t="s">
        <v>1031</v>
      </c>
      <c r="C191" s="11" t="s">
        <v>101</v>
      </c>
      <c r="D191" s="10" t="s">
        <v>1032</v>
      </c>
      <c r="E191" s="10" t="s">
        <v>866</v>
      </c>
      <c r="F191" s="12">
        <v>41858</v>
      </c>
      <c r="G191" s="10">
        <v>43</v>
      </c>
    </row>
    <row r="192" spans="1:7">
      <c r="A192" s="10">
        <v>185</v>
      </c>
      <c r="B192" s="10" t="s">
        <v>1033</v>
      </c>
      <c r="C192" s="11" t="s">
        <v>101</v>
      </c>
      <c r="D192" s="10" t="s">
        <v>1034</v>
      </c>
      <c r="E192" s="10" t="s">
        <v>999</v>
      </c>
      <c r="F192" s="12">
        <v>41830</v>
      </c>
      <c r="G192" s="10">
        <v>88</v>
      </c>
    </row>
    <row r="193" spans="1:7">
      <c r="A193" s="10">
        <v>186</v>
      </c>
      <c r="B193" s="10" t="s">
        <v>1035</v>
      </c>
      <c r="C193" s="11" t="s">
        <v>101</v>
      </c>
      <c r="D193" s="10" t="s">
        <v>736</v>
      </c>
      <c r="E193" s="10" t="s">
        <v>1036</v>
      </c>
      <c r="F193" s="12">
        <v>41823</v>
      </c>
      <c r="G193" s="10">
        <v>118</v>
      </c>
    </row>
    <row r="194" spans="1:7">
      <c r="A194" s="10">
        <v>187</v>
      </c>
      <c r="B194" s="10" t="s">
        <v>1037</v>
      </c>
      <c r="C194" s="11" t="s">
        <v>101</v>
      </c>
      <c r="D194" s="10" t="s">
        <v>1038</v>
      </c>
      <c r="E194" s="10" t="s">
        <v>962</v>
      </c>
      <c r="F194" s="12">
        <v>41816</v>
      </c>
      <c r="G194" s="10">
        <v>61</v>
      </c>
    </row>
    <row r="195" spans="1:7">
      <c r="A195" s="10">
        <v>188</v>
      </c>
      <c r="B195" s="10" t="s">
        <v>1039</v>
      </c>
      <c r="C195" s="11" t="s">
        <v>101</v>
      </c>
      <c r="D195" s="10" t="s">
        <v>1034</v>
      </c>
      <c r="E195" s="10" t="s">
        <v>999</v>
      </c>
      <c r="F195" s="12">
        <v>41788</v>
      </c>
      <c r="G195" s="10">
        <v>88</v>
      </c>
    </row>
    <row r="196" spans="1:7">
      <c r="A196" s="10">
        <v>189</v>
      </c>
      <c r="B196" s="10" t="s">
        <v>1040</v>
      </c>
      <c r="C196" s="11" t="s">
        <v>101</v>
      </c>
      <c r="D196" s="10" t="s">
        <v>936</v>
      </c>
      <c r="E196" s="10" t="s">
        <v>866</v>
      </c>
      <c r="F196" s="12">
        <v>41690</v>
      </c>
      <c r="G196" s="10">
        <v>66</v>
      </c>
    </row>
    <row r="197" spans="1:7">
      <c r="A197" s="10">
        <v>190</v>
      </c>
      <c r="B197" s="10" t="s">
        <v>1041</v>
      </c>
      <c r="C197" s="11" t="s">
        <v>101</v>
      </c>
      <c r="D197" s="10" t="s">
        <v>1042</v>
      </c>
      <c r="E197" s="10" t="s">
        <v>1043</v>
      </c>
      <c r="F197" s="12">
        <v>41681</v>
      </c>
      <c r="G197" s="10">
        <v>37</v>
      </c>
    </row>
    <row r="198" spans="1:7">
      <c r="A198" s="10">
        <v>191</v>
      </c>
      <c r="B198" s="10" t="s">
        <v>1044</v>
      </c>
      <c r="C198" s="11" t="s">
        <v>101</v>
      </c>
      <c r="D198" s="10" t="s">
        <v>968</v>
      </c>
      <c r="E198" s="10" t="s">
        <v>969</v>
      </c>
      <c r="F198" s="12">
        <v>41648</v>
      </c>
      <c r="G198" s="10">
        <v>42</v>
      </c>
    </row>
    <row r="199" spans="1:7">
      <c r="A199" s="10">
        <v>192</v>
      </c>
      <c r="B199" s="10" t="s">
        <v>1045</v>
      </c>
      <c r="C199" s="11" t="s">
        <v>101</v>
      </c>
      <c r="D199" s="10" t="s">
        <v>906</v>
      </c>
      <c r="E199" s="10" t="s">
        <v>866</v>
      </c>
      <c r="F199" s="12">
        <v>41648</v>
      </c>
      <c r="G199" s="10">
        <v>43</v>
      </c>
    </row>
    <row r="200" spans="1:7">
      <c r="A200" s="10">
        <v>193</v>
      </c>
      <c r="B200" s="10" t="s">
        <v>1046</v>
      </c>
      <c r="C200" s="11" t="s">
        <v>101</v>
      </c>
      <c r="D200" s="10" t="s">
        <v>865</v>
      </c>
      <c r="E200" s="10" t="s">
        <v>866</v>
      </c>
      <c r="F200" s="12">
        <v>41618</v>
      </c>
      <c r="G200" s="10">
        <v>64</v>
      </c>
    </row>
    <row r="201" spans="1:7">
      <c r="A201" s="10">
        <v>194</v>
      </c>
      <c r="B201" s="10" t="s">
        <v>1047</v>
      </c>
      <c r="C201" s="11" t="s">
        <v>101</v>
      </c>
      <c r="D201" s="10" t="s">
        <v>134</v>
      </c>
      <c r="E201" s="10" t="s">
        <v>303</v>
      </c>
      <c r="F201" s="12">
        <v>41606</v>
      </c>
      <c r="G201" s="10">
        <v>38</v>
      </c>
    </row>
    <row r="202" spans="1:7">
      <c r="A202" s="10">
        <v>195</v>
      </c>
      <c r="B202" s="10" t="s">
        <v>1048</v>
      </c>
      <c r="C202" s="11" t="s">
        <v>101</v>
      </c>
      <c r="D202" s="10" t="s">
        <v>134</v>
      </c>
      <c r="E202" s="10" t="s">
        <v>303</v>
      </c>
      <c r="F202" s="12">
        <v>41599</v>
      </c>
      <c r="G202" s="10">
        <v>37</v>
      </c>
    </row>
    <row r="203" spans="1:7">
      <c r="A203" s="10">
        <v>196</v>
      </c>
      <c r="B203" s="10" t="s">
        <v>1049</v>
      </c>
      <c r="C203" s="11" t="s">
        <v>101</v>
      </c>
      <c r="D203" s="10" t="s">
        <v>887</v>
      </c>
      <c r="E203" s="10" t="s">
        <v>873</v>
      </c>
      <c r="F203" s="12">
        <v>41599</v>
      </c>
      <c r="G203" s="10">
        <v>73</v>
      </c>
    </row>
    <row r="204" spans="1:7">
      <c r="A204" s="10">
        <v>197</v>
      </c>
      <c r="B204" s="10" t="s">
        <v>1050</v>
      </c>
      <c r="C204" s="11" t="s">
        <v>101</v>
      </c>
      <c r="D204" s="10" t="s">
        <v>1029</v>
      </c>
      <c r="E204" s="10" t="s">
        <v>1030</v>
      </c>
      <c r="F204" s="12">
        <v>41583</v>
      </c>
      <c r="G204" s="10">
        <v>52</v>
      </c>
    </row>
    <row r="205" spans="1:7">
      <c r="A205" s="10">
        <v>198</v>
      </c>
      <c r="B205" s="10" t="s">
        <v>1051</v>
      </c>
      <c r="C205" s="11" t="s">
        <v>101</v>
      </c>
      <c r="D205" s="10" t="s">
        <v>1052</v>
      </c>
      <c r="E205" s="10" t="s">
        <v>1002</v>
      </c>
      <c r="F205" s="12">
        <v>41578</v>
      </c>
      <c r="G205" s="10">
        <v>60</v>
      </c>
    </row>
    <row r="206" spans="1:7">
      <c r="A206" s="10">
        <v>199</v>
      </c>
      <c r="B206" s="10" t="s">
        <v>1053</v>
      </c>
      <c r="C206" s="11" t="s">
        <v>101</v>
      </c>
      <c r="D206" s="10" t="s">
        <v>1052</v>
      </c>
      <c r="E206" s="10" t="s">
        <v>1002</v>
      </c>
      <c r="F206" s="12">
        <v>41578</v>
      </c>
      <c r="G206" s="10">
        <v>61</v>
      </c>
    </row>
    <row r="207" spans="1:7">
      <c r="A207" s="10">
        <v>200</v>
      </c>
      <c r="B207" s="10" t="s">
        <v>1054</v>
      </c>
      <c r="C207" s="11" t="s">
        <v>101</v>
      </c>
      <c r="D207" s="10" t="s">
        <v>1009</v>
      </c>
      <c r="E207" s="10" t="s">
        <v>1002</v>
      </c>
      <c r="F207" s="12">
        <v>41569</v>
      </c>
      <c r="G207" s="10">
        <v>60</v>
      </c>
    </row>
  </sheetData>
  <hyperlinks>
    <hyperlink ref="C5" r:id="rId1" display="https://image-ppubs.uspto.gov/dirsearch-public/print/downloadPdf/11583534" xr:uid="{703B18B8-420A-274F-977B-30B1E16981A3}"/>
    <hyperlink ref="C6" r:id="rId2" display="https://image-ppubs.uspto.gov/dirsearch-public/print/downloadPdf/20230037437" xr:uid="{F5F11344-DD8D-714D-9EC1-D9F9CB5BF1B8}"/>
    <hyperlink ref="C7" r:id="rId3" display="https://image-ppubs.uspto.gov/dirsearch-public/print/downloadPdf/11572568" xr:uid="{8744B610-7649-E843-B616-25AA9D7FD1B3}"/>
    <hyperlink ref="C8" r:id="rId4" display="https://image-ppubs.uspto.gov/dirsearch-public/print/downloadPdf/20230029030" xr:uid="{93E3FDAD-15BB-4E41-82A4-67989F3453B7}"/>
    <hyperlink ref="C9" r:id="rId5" display="https://image-ppubs.uspto.gov/dirsearch-public/print/downloadPdf/20220401437" xr:uid="{5A08212E-35FB-DC4F-9FE6-DE5461951D15}"/>
    <hyperlink ref="C10" r:id="rId6" display="https://image-ppubs.uspto.gov/dirsearch-public/print/downloadPdf/20220386644" xr:uid="{97375C4F-6D3F-4B47-88D8-375A827E19CC}"/>
    <hyperlink ref="C11" r:id="rId7" display="https://image-ppubs.uspto.gov/dirsearch-public/print/downloadPdf/20220387306" xr:uid="{09B35507-B593-B440-B4A9-69CFFD57DE9F}"/>
    <hyperlink ref="C12" r:id="rId8" display="https://image-ppubs.uspto.gov/dirsearch-public/print/downloadPdf/11497249" xr:uid="{561A9C69-8F51-E840-AC25-47B3895B4FBB}"/>
    <hyperlink ref="C13" r:id="rId9" display="https://image-ppubs.uspto.gov/dirsearch-public/print/downloadPdf/11458091" xr:uid="{6830496D-D166-CB40-80E8-0EC045921D8E}"/>
    <hyperlink ref="C14" r:id="rId10" display="https://image-ppubs.uspto.gov/dirsearch-public/print/downloadPdf/20220256921" xr:uid="{D49524DC-2FEC-B04C-AC78-5B7963FB6A02}"/>
    <hyperlink ref="C15" r:id="rId11" display="https://image-ppubs.uspto.gov/dirsearch-public/print/downloadPdf/11396656" xr:uid="{D3E1916F-C4A5-AB44-B94B-F24B01F76418}"/>
    <hyperlink ref="C16" r:id="rId12" display="https://image-ppubs.uspto.gov/dirsearch-public/print/downloadPdf/11395891" xr:uid="{C04F7BC3-4F1F-8D48-9D95-75BFDAAF6503}"/>
    <hyperlink ref="C17" r:id="rId13" display="https://image-ppubs.uspto.gov/dirsearch-public/print/downloadPdf/20220223247" xr:uid="{1019456D-FF21-8D4D-B514-0D2A358FF296}"/>
    <hyperlink ref="C18" r:id="rId14" display="https://image-ppubs.uspto.gov/dirsearch-public/print/downloadPdf/20220211958" xr:uid="{9B7D38E1-FD89-7447-857A-FA38BD6D4CD9}"/>
    <hyperlink ref="C19" r:id="rId15" display="https://image-ppubs.uspto.gov/dirsearch-public/print/downloadPdf/20220208539" xr:uid="{A6C081EE-BC06-8846-B7DB-1B72899FCDB5}"/>
    <hyperlink ref="C20" r:id="rId16" display="https://image-ppubs.uspto.gov/dirsearch-public/print/downloadPdf/11364299" xr:uid="{81FDD2EF-7C6E-2848-812F-1BAB89510376}"/>
    <hyperlink ref="C21" r:id="rId17" display="https://image-ppubs.uspto.gov/dirsearch-public/print/downloadPdf/20220170026" xr:uid="{3860246A-F324-3943-AB14-A9264C4917AF}"/>
    <hyperlink ref="C22" r:id="rId18" display="https://image-ppubs.uspto.gov/dirsearch-public/print/downloadPdf/11332366" xr:uid="{3029BB2D-75AF-6549-952A-FD0A3EC4D9CA}"/>
    <hyperlink ref="C23" r:id="rId19" display="https://image-ppubs.uspto.gov/dirsearch-public/print/downloadPdf/20220143338" xr:uid="{CB205187-35E0-2340-9EBF-4A37FB60F7E7}"/>
    <hyperlink ref="C24" r:id="rId20" display="https://image-ppubs.uspto.gov/dirsearch-public/print/downloadPdf/20220142209" xr:uid="{E0F74101-B625-B84F-A84F-B8405EC79182}"/>
    <hyperlink ref="C25" r:id="rId21" display="https://image-ppubs.uspto.gov/dirsearch-public/print/downloadPdf/11298477" xr:uid="{9AC1018C-6EC8-AE4A-88A0-F341F9E4DD30}"/>
    <hyperlink ref="C26" r:id="rId22" display="https://image-ppubs.uspto.gov/dirsearch-public/print/downloadPdf/20220028674" xr:uid="{F72B5012-C316-6440-8C81-BFE409F51557}"/>
    <hyperlink ref="C27" r:id="rId23" display="https://image-ppubs.uspto.gov/dirsearch-public/print/downloadPdf/11229758" xr:uid="{8F1452E4-FFBD-EC48-A6A1-44FBDBBFF815}"/>
    <hyperlink ref="C28" r:id="rId24" display="https://image-ppubs.uspto.gov/dirsearch-public/print/downloadPdf/20210401827" xr:uid="{CD2482C8-3680-2740-B330-355DC9C0BCA6}"/>
    <hyperlink ref="C29" r:id="rId25" display="https://image-ppubs.uspto.gov/dirsearch-public/print/downloadPdf/20210393785" xr:uid="{6EC62553-6F70-A746-93D2-3260F8BA0EE6}"/>
    <hyperlink ref="C30" r:id="rId26" display="https://image-ppubs.uspto.gov/dirsearch-public/print/downloadPdf/20210346385" xr:uid="{465EAFA0-0E60-E74F-B471-A4D496148DB4}"/>
    <hyperlink ref="C31" r:id="rId27" display="https://image-ppubs.uspto.gov/dirsearch-public/print/downloadPdf/11141450" xr:uid="{BD16F03F-9F69-FE42-8A59-006BB888B9D3}"/>
    <hyperlink ref="C32" r:id="rId28" display="https://image-ppubs.uspto.gov/dirsearch-public/print/downloadPdf/11119081" xr:uid="{38256F1A-3219-304C-8138-947EDFF2A466}"/>
    <hyperlink ref="C33" r:id="rId29" display="https://image-ppubs.uspto.gov/dirsearch-public/print/downloadPdf/20210275444" xr:uid="{B3E70959-FC76-6241-9B76-7F4072DFA0FC}"/>
    <hyperlink ref="C34" r:id="rId30" display="https://image-ppubs.uspto.gov/dirsearch-public/print/downloadPdf/20210230625" xr:uid="{8E029F11-E810-AA45-AB56-A493DA51022A}"/>
    <hyperlink ref="C35" r:id="rId31" display="https://image-ppubs.uspto.gov/dirsearch-public/print/downloadPdf/20210220346" xr:uid="{5FCD28EE-B9BB-714E-A630-792A3A422ADE}"/>
    <hyperlink ref="C36" r:id="rId32" display="https://image-ppubs.uspto.gov/dirsearch-public/print/downloadPdf/20210214740" xr:uid="{0962D7BC-6838-4F45-8493-72C75534741A}"/>
    <hyperlink ref="C37" r:id="rId33" display="https://image-ppubs.uspto.gov/dirsearch-public/print/downloadPdf/20210212950" xr:uid="{44652C9D-F95F-9F4A-8AEB-8D99E88ABA85}"/>
    <hyperlink ref="C38" r:id="rId34" display="https://image-ppubs.uspto.gov/dirsearch-public/print/downloadPdf/20210204560" xr:uid="{B1B32A11-B783-7F47-971C-72B8B8CCF441}"/>
    <hyperlink ref="C39" r:id="rId35" display="https://image-ppubs.uspto.gov/dirsearch-public/print/downloadPdf/20210137928" xr:uid="{4216004E-BD9D-2747-B3EC-22ED61592321}"/>
    <hyperlink ref="C40" r:id="rId36" display="https://image-ppubs.uspto.gov/dirsearch-public/print/downloadPdf/11001852" xr:uid="{85563889-5885-4847-9FCF-9516EB42F91E}"/>
    <hyperlink ref="C41" r:id="rId37" display="https://image-ppubs.uspto.gov/dirsearch-public/print/downloadPdf/20210077382" xr:uid="{EC81AF58-6FF3-BA44-B037-0C17D06583A3}"/>
    <hyperlink ref="C42" r:id="rId38" display="https://image-ppubs.uspto.gov/dirsearch-public/print/downloadPdf/10947553" xr:uid="{A4285473-805C-284C-BF64-3B9CB0690CD3}"/>
    <hyperlink ref="C43" r:id="rId39" display="https://image-ppubs.uspto.gov/dirsearch-public/print/downloadPdf/20210069173" xr:uid="{85378EE6-A79D-124C-AEA3-F79529BFC154}"/>
    <hyperlink ref="C44" r:id="rId40" display="https://image-ppubs.uspto.gov/dirsearch-public/print/downloadPdf/20210059307" xr:uid="{A839F999-A16E-244A-AC58-9F40CA6D0888}"/>
    <hyperlink ref="C45" r:id="rId41" display="https://image-ppubs.uspto.gov/dirsearch-public/print/downloadPdf/20210046014" xr:uid="{333416FF-CC30-A84A-A863-C7FDA75EE34E}"/>
    <hyperlink ref="C46" r:id="rId42" display="https://image-ppubs.uspto.gov/dirsearch-public/print/downloadPdf/20210023316" xr:uid="{B08619AB-8DBD-6840-8EC0-EE63D2329BB4}"/>
    <hyperlink ref="C47" r:id="rId43" display="https://image-ppubs.uspto.gov/dirsearch-public/print/downloadPdf/10874708" xr:uid="{A46E970F-93B7-9541-8AA1-ABA84EEE315D}"/>
    <hyperlink ref="C48" r:id="rId44" display="https://image-ppubs.uspto.gov/dirsearch-public/print/downloadPdf/20200383336" xr:uid="{4C293388-7DDE-CE48-9804-26C6110F0196}"/>
    <hyperlink ref="C49" r:id="rId45" display="https://image-ppubs.uspto.gov/dirsearch-public/print/downloadPdf/20200383349" xr:uid="{15F35449-9E43-0D46-8A25-41B4A4C559B9}"/>
    <hyperlink ref="C50" r:id="rId46" display="https://image-ppubs.uspto.gov/dirsearch-public/print/downloadPdf/20200368169" xr:uid="{95CDA0A0-CA43-0A4C-84C9-A43BD67ECD6B}"/>
    <hyperlink ref="C51" r:id="rId47" display="https://image-ppubs.uspto.gov/dirsearch-public/print/downloadPdf/10842784" xr:uid="{67C37F57-ADB8-FB4A-92E2-D75A80FC06A0}"/>
    <hyperlink ref="C52" r:id="rId48" display="https://image-ppubs.uspto.gov/dirsearch-public/print/downloadPdf/20200340004" xr:uid="{B4E96E10-8BAA-834F-AFC6-D0BB85391246}"/>
    <hyperlink ref="C53" r:id="rId49" display="https://image-ppubs.uspto.gov/dirsearch-public/print/downloadPdf/20200340962" xr:uid="{C85FC053-3B78-5448-9061-8003C9495C86}"/>
    <hyperlink ref="C54" r:id="rId50" display="https://image-ppubs.uspto.gov/dirsearch-public/print/downloadPdf/10791689" xr:uid="{80B61A19-4015-4C49-8C18-AE466BDAA3C7}"/>
    <hyperlink ref="C56" r:id="rId51" display="https://image-ppubs.uspto.gov/dirsearch-public/print/downloadPdf/20200305471" xr:uid="{5B3C83AE-A9B1-8F49-9BBB-456AE57D93D6}"/>
    <hyperlink ref="C57" r:id="rId52" display="https://image-ppubs.uspto.gov/dirsearch-public/print/downloadPdf/10772334" xr:uid="{CD9655B3-B235-2844-89BB-FFFD05B424EA}"/>
    <hyperlink ref="C58" r:id="rId53" display="https://image-ppubs.uspto.gov/dirsearch-public/print/downloadPdf/10772841" xr:uid="{E6A52E4C-22A2-0748-B4B5-348F0795FCF6}"/>
    <hyperlink ref="C59" r:id="rId54" display="https://image-ppubs.uspto.gov/dirsearch-public/print/downloadPdf/10772842" xr:uid="{EF203772-6AC4-ED4C-9D4A-19B5977E2445}"/>
    <hyperlink ref="C60" r:id="rId55" display="https://image-ppubs.uspto.gov/dirsearch-public/print/downloadPdf/20200277616" xr:uid="{B13EF63D-95FA-B647-8DB0-338292D089FF}"/>
    <hyperlink ref="C61" r:id="rId56" display="https://image-ppubs.uspto.gov/dirsearch-public/print/downloadPdf/10731172" xr:uid="{9C913E72-9C12-0A48-9CC9-6702474D1239}"/>
    <hyperlink ref="C62" r:id="rId57" display="https://image-ppubs.uspto.gov/dirsearch-public/print/downloadPdf/10732159" xr:uid="{1FE5E416-E47A-D849-84AC-7A2CFAF5B63B}"/>
    <hyperlink ref="C63" r:id="rId58" display="https://image-ppubs.uspto.gov/dirsearch-public/print/downloadPdf/20200222644" xr:uid="{2F5667DA-B9F8-5E40-ADFF-A656E308032B}"/>
    <hyperlink ref="C64" r:id="rId59" display="https://image-ppubs.uspto.gov/dirsearch-public/print/downloadPdf/20200196649" xr:uid="{FA9912EF-48FD-E549-A0D2-EA6B976F0ABA}"/>
    <hyperlink ref="C65" r:id="rId60" display="https://image-ppubs.uspto.gov/dirsearch-public/print/downloadPdf/10689658" xr:uid="{1F542786-9B28-BB4F-B623-CAA53F2E75F4}"/>
    <hyperlink ref="C66" r:id="rId61" display="https://image-ppubs.uspto.gov/dirsearch-public/print/downloadPdf/10668039" xr:uid="{539262DB-0E45-2544-83B4-262260C4F603}"/>
    <hyperlink ref="C67" r:id="rId62" display="https://image-ppubs.uspto.gov/dirsearch-public/print/downloadPdf/10661036" xr:uid="{084301A9-39D3-DE43-9EDA-8C1AACE7894B}"/>
    <hyperlink ref="C68" r:id="rId63" display="https://image-ppubs.uspto.gov/dirsearch-public/print/downloadPdf/20200060967" xr:uid="{A743D036-554E-F94F-962D-789116F46311}"/>
    <hyperlink ref="C69" r:id="rId64" display="https://image-ppubs.uspto.gov/dirsearch-public/print/downloadPdf/20200060312" xr:uid="{7E76CFB6-5317-C24A-86F9-16EC05E2BC7A}"/>
    <hyperlink ref="C70" r:id="rId65" display="https://image-ppubs.uspto.gov/dirsearch-public/print/downloadPdf/20200024535" xr:uid="{489B7C12-9B06-E046-80A0-2C52C4F47A5D}"/>
    <hyperlink ref="C71" r:id="rId66" display="https://image-ppubs.uspto.gov/dirsearch-public/print/downloadPdf/20190351000" xr:uid="{49A2D878-4696-0349-8EFE-69A73A471C01}"/>
    <hyperlink ref="C72" r:id="rId67" display="https://image-ppubs.uspto.gov/dirsearch-public/print/downloadPdf/10478429" xr:uid="{7FBC10CD-7EDD-874D-91A4-F9879B0D3702}"/>
    <hyperlink ref="C73" r:id="rId68" display="https://image-ppubs.uspto.gov/dirsearch-public/print/downloadPdf/20190300896" xr:uid="{35B128CB-D93E-204B-9E3A-AAB703608729}"/>
    <hyperlink ref="C74" r:id="rId69" display="https://image-ppubs.uspto.gov/dirsearch-public/print/downloadPdf/10413512" xr:uid="{EE8FB0CD-37AB-F44B-B289-5770F4379D13}"/>
    <hyperlink ref="C75" r:id="rId70" display="https://image-ppubs.uspto.gov/dirsearch-public/print/downloadPdf/20190262263" xr:uid="{BE1363B4-F224-4C47-93A6-9E857FBB0ADC}"/>
    <hyperlink ref="C76" r:id="rId71" display="https://image-ppubs.uspto.gov/dirsearch-public/print/downloadPdf/10392371" xr:uid="{CDBCE8B3-6801-CA48-8BCF-C21CA6F217CC}"/>
    <hyperlink ref="C77" r:id="rId72" display="https://image-ppubs.uspto.gov/dirsearch-public/print/downloadPdf/20190224184" xr:uid="{CCD6DF46-0A2D-BD45-854E-3238F302A894}"/>
    <hyperlink ref="C78" r:id="rId73" display="https://image-ppubs.uspto.gov/dirsearch-public/print/downloadPdf/20190224185" xr:uid="{D5760CEB-C808-8149-8DCF-AD1B90735BD6}"/>
    <hyperlink ref="C79" r:id="rId74" display="https://image-ppubs.uspto.gov/dirsearch-public/print/downloadPdf/10335405" xr:uid="{9FEA9E4D-186C-FB47-828E-10A17E99AA0F}"/>
    <hyperlink ref="C80" r:id="rId75" display="https://image-ppubs.uspto.gov/dirsearch-public/print/downloadPdf/20190192468" xr:uid="{912BB715-FD36-864C-A9DF-D2084BCA753C}"/>
    <hyperlink ref="C81" r:id="rId76" display="https://image-ppubs.uspto.gov/dirsearch-public/print/downloadPdf/20190177308" xr:uid="{9A8EFBFC-7447-AD4D-8E7D-CBD7C0CF01B3}"/>
    <hyperlink ref="C82" r:id="rId77" display="https://image-ppubs.uspto.gov/dirsearch-public/print/downloadPdf/10287596" xr:uid="{1D314059-2357-2A4F-B78E-C89CB0B0CB67}"/>
    <hyperlink ref="C83" r:id="rId78" display="https://image-ppubs.uspto.gov/dirsearch-public/print/downloadPdf/10278416" xr:uid="{2A2CD65B-BEFB-9643-8764-1A6896564973}"/>
    <hyperlink ref="C84" r:id="rId79" display="https://image-ppubs.uspto.gov/dirsearch-public/print/downloadPdf/10226432" xr:uid="{95B0F028-8F36-F945-9B85-AB23E38C1D29}"/>
    <hyperlink ref="C85" r:id="rId80" display="https://image-ppubs.uspto.gov/dirsearch-public/print/downloadPdf/20190072493" xr:uid="{8EB48793-C11F-1741-9281-91C0A37F87EF}"/>
    <hyperlink ref="C86" r:id="rId81" display="https://image-ppubs.uspto.gov/dirsearch-public/print/downloadPdf/20190032069" xr:uid="{5B82EC74-9119-A94E-966B-C0C29AE52E9F}"/>
    <hyperlink ref="C87" r:id="rId82" display="https://image-ppubs.uspto.gov/dirsearch-public/print/downloadPdf/10182992" xr:uid="{ECC32411-E7C1-D243-8FA4-0A134C81C26C}"/>
    <hyperlink ref="C88" r:id="rId83" display="https://image-ppubs.uspto.gov/dirsearch-public/print/downloadPdf/20190015382" xr:uid="{7B79B650-DF27-7A48-96B4-81127603DA4A}"/>
    <hyperlink ref="C89" r:id="rId84" display="https://image-ppubs.uspto.gov/dirsearch-public/print/downloadPdf/20190008158" xr:uid="{473E9DB2-9121-2E4B-9AA3-8461960F05AA}"/>
    <hyperlink ref="C90" r:id="rId85" display="https://image-ppubs.uspto.gov/dirsearch-public/print/downloadPdf/20190001087" xr:uid="{DAFA896B-F7EB-B743-8C64-8E9A2EEC4B7E}"/>
    <hyperlink ref="C91" r:id="rId86" display="https://image-ppubs.uspto.gov/dirsearch-public/print/downloadPdf/20180372699" xr:uid="{62E80C28-B747-5546-9756-AE45DCBD758C}"/>
    <hyperlink ref="C92" r:id="rId87" display="https://image-ppubs.uspto.gov/dirsearch-public/print/downloadPdf/10150971" xr:uid="{481D4701-DC7F-024E-B279-9C416EB30A95}"/>
    <hyperlink ref="C93" r:id="rId88" display="https://image-ppubs.uspto.gov/dirsearch-public/print/downloadPdf/20180318529" xr:uid="{923AEE00-06BA-4440-9B2D-1584939210F8}"/>
    <hyperlink ref="C94" r:id="rId89" display="https://image-ppubs.uspto.gov/dirsearch-public/print/downloadPdf/10118006" xr:uid="{2FB11174-E864-9C42-902A-9208C963B2A9}"/>
    <hyperlink ref="C95" r:id="rId90" display="https://image-ppubs.uspto.gov/dirsearch-public/print/downloadPdf/20180303143" xr:uid="{EF4F5A10-4C34-F441-BBF9-2DB575046610}"/>
    <hyperlink ref="C96" r:id="rId91" display="https://image-ppubs.uspto.gov/dirsearch-public/print/downloadPdf/10105321" xr:uid="{F54174E4-A4A2-024A-8793-C93E81C585A2}"/>
    <hyperlink ref="C97" r:id="rId92" display="https://image-ppubs.uspto.gov/dirsearch-public/print/downloadPdf/10088461" xr:uid="{7DD47F4C-436F-DB4F-B61C-1F3DDAC7D535}"/>
    <hyperlink ref="C98" r:id="rId93" display="https://image-ppubs.uspto.gov/dirsearch-public/print/downloadPdf/20180273967" xr:uid="{E2531069-7BE5-B94B-B102-0174830637E3}"/>
    <hyperlink ref="C99" r:id="rId94" display="https://image-ppubs.uspto.gov/dirsearch-public/print/downloadPdf/20180273517" xr:uid="{26DC8A7C-979B-4F44-9682-0F988B7601DB}"/>
    <hyperlink ref="C100" r:id="rId95" display="https://image-ppubs.uspto.gov/dirsearch-public/print/downloadPdf/10041084" xr:uid="{54FAF42A-CCB3-2847-B1C0-DF1AFC71E312}"/>
    <hyperlink ref="C101" r:id="rId96" display="https://image-ppubs.uspto.gov/dirsearch-public/print/downloadPdf/10028990" xr:uid="{D0ABD2D7-4FA5-4744-8F33-5C58B2DC5475}"/>
    <hyperlink ref="C102" r:id="rId97" display="https://image-ppubs.uspto.gov/dirsearch-public/print/downloadPdf/20180193400" xr:uid="{CCA97475-AECF-B54A-9B63-07C403226341}"/>
    <hyperlink ref="C103" r:id="rId98" display="https://image-ppubs.uspto.gov/dirsearch-public/print/downloadPdf/9994860" xr:uid="{A5F75AA5-B70B-734A-BB68-B720187328AF}"/>
    <hyperlink ref="C104" r:id="rId99" display="https://image-ppubs.uspto.gov/dirsearch-public/print/downloadPdf/9943513" xr:uid="{1B3D2A81-A45C-3C47-8DFF-158FF78E17FA}"/>
    <hyperlink ref="C105" r:id="rId100" display="https://image-ppubs.uspto.gov/dirsearch-public/print/downloadPdf/20180071278" xr:uid="{21BD2FDF-7C0B-074F-B10E-DB4A4B37F36D}"/>
    <hyperlink ref="C107" r:id="rId101" display="https://image-ppubs.uspto.gov/dirsearch-public/print/downloadPdf/20180064116" xr:uid="{69F1EF8B-FC99-8D4C-AC28-B93BC15F4D5F}"/>
    <hyperlink ref="C108" r:id="rId102" display="https://image-ppubs.uspto.gov/dirsearch-public/print/downloadPdf/20180064817" xr:uid="{A6066948-3D6E-1145-8406-30B6F1D4F27D}"/>
    <hyperlink ref="C109" r:id="rId103" display="https://image-ppubs.uspto.gov/dirsearch-public/print/downloadPdf/20180055897" xr:uid="{BA6BBC17-DEDA-4047-9D09-136AABE95719}"/>
    <hyperlink ref="C110" r:id="rId104" display="https://image-ppubs.uspto.gov/dirsearch-public/print/downloadPdf/20180055837" xr:uid="{8CC87323-CA02-AC40-BDB9-434DF67AECFE}"/>
    <hyperlink ref="C111" r:id="rId105" display="https://image-ppubs.uspto.gov/dirsearch-public/print/downloadPdf/20180017535" xr:uid="{19B5F09F-EEB3-A647-A116-29D78649B665}"/>
    <hyperlink ref="C112" r:id="rId106" display="https://image-ppubs.uspto.gov/dirsearch-public/print/downloadPdf/20180015046" xr:uid="{8020F6F5-EA13-FC49-B56B-75CB6A5A91F6}"/>
    <hyperlink ref="C113" r:id="rId107" display="https://image-ppubs.uspto.gov/dirsearch-public/print/downloadPdf/9861629" xr:uid="{F6F33546-D19D-4D41-8EF4-9CEB453B72FB}"/>
    <hyperlink ref="C114" r:id="rId108" display="https://image-ppubs.uspto.gov/dirsearch-public/print/downloadPdf/20170369540" xr:uid="{EAD30ACB-6155-E24C-9F37-1D88EB58D795}"/>
    <hyperlink ref="C115" r:id="rId109" display="https://image-ppubs.uspto.gov/dirsearch-public/print/downloadPdf/20170367367" xr:uid="{8C7B5219-1BDD-5742-BEAE-34571BD665E1}"/>
    <hyperlink ref="C116" r:id="rId110" display="https://image-ppubs.uspto.gov/dirsearch-public/print/downloadPdf/9849125" xr:uid="{7FB89E2A-70F1-004F-8CAB-E263E8DFDFBC}"/>
    <hyperlink ref="C117" r:id="rId111" display="https://image-ppubs.uspto.gov/dirsearch-public/print/downloadPdf/20170362616" xr:uid="{5DCE7C17-D5AF-E748-B7BE-2C868F5822E4}"/>
    <hyperlink ref="C118" r:id="rId112" display="https://image-ppubs.uspto.gov/dirsearch-public/print/downloadPdf/9839241" xr:uid="{4B4FA0CB-86C2-D341-B108-670AB6567C9B}"/>
    <hyperlink ref="C119" r:id="rId113" display="https://image-ppubs.uspto.gov/dirsearch-public/print/downloadPdf/20170333354" xr:uid="{BB9EE675-12AF-A343-B8C1-993D37D65A41}"/>
    <hyperlink ref="C120" r:id="rId114" display="https://image-ppubs.uspto.gov/dirsearch-public/print/downloadPdf/20170325494" xr:uid="{C71C6CF5-C5B0-384A-BFCD-D803A98DF1FF}"/>
    <hyperlink ref="C121" r:id="rId115" display="https://image-ppubs.uspto.gov/dirsearch-public/print/downloadPdf/20170312226" xr:uid="{66BF9045-691D-F046-B044-AA66EA5F0A58}"/>
    <hyperlink ref="C122" r:id="rId116" display="https://image-ppubs.uspto.gov/dirsearch-public/print/downloadPdf/20170304150" xr:uid="{BD312859-D754-B14B-B039-77E27A2FF6F5}"/>
    <hyperlink ref="C123" r:id="rId117" display="https://image-ppubs.uspto.gov/dirsearch-public/print/downloadPdf/9797872" xr:uid="{92BDDC79-12DE-2643-9951-C27FB6F56D46}"/>
    <hyperlink ref="C124" r:id="rId118" display="https://image-ppubs.uspto.gov/dirsearch-public/print/downloadPdf/9777039" xr:uid="{948AFB97-4555-5D43-BB0B-41A93E518089}"/>
    <hyperlink ref="C125" r:id="rId119" display="https://image-ppubs.uspto.gov/dirsearch-public/print/downloadPdf/9775814" xr:uid="{437168EC-2B38-1A4A-99A0-F9E49E575CF7}"/>
    <hyperlink ref="C126" r:id="rId120" display="https://image-ppubs.uspto.gov/dirsearch-public/print/downloadPdf/9770476" xr:uid="{12F4CC07-08AA-B54F-8069-EA7C1DE84A46}"/>
    <hyperlink ref="C127" r:id="rId121" display="https://image-ppubs.uspto.gov/dirsearch-public/print/downloadPdf/20170231248" xr:uid="{3BCFD2A2-1E9B-2649-9F62-0ABF79A2519B}"/>
    <hyperlink ref="C128" r:id="rId122" display="https://image-ppubs.uspto.gov/dirsearch-public/print/downloadPdf/9731027" xr:uid="{2C7111D9-DE4B-DC44-8ED7-5BFD53AEDD18}"/>
    <hyperlink ref="C129" r:id="rId123" display="https://image-ppubs.uspto.gov/dirsearch-public/print/downloadPdf/9732071" xr:uid="{2FEF6F5B-5908-F145-BD03-59EFE8644D24}"/>
    <hyperlink ref="C130" r:id="rId124" display="https://image-ppubs.uspto.gov/dirsearch-public/print/downloadPdf/9701726" xr:uid="{804EA465-C0DF-734A-BF5F-561E8F9E9BEE}"/>
    <hyperlink ref="C131" r:id="rId125" display="https://image-ppubs.uspto.gov/dirsearch-public/print/downloadPdf/20170181974" xr:uid="{0BC2FAEF-01D9-A048-9FF2-E9AE1F7DCC0F}"/>
    <hyperlink ref="C132" r:id="rId126" display="https://image-ppubs.uspto.gov/dirsearch-public/print/downloadPdf/9687000" xr:uid="{B97926CA-390C-524C-966D-A7B7002DB230}"/>
    <hyperlink ref="C133" r:id="rId127" display="https://image-ppubs.uspto.gov/dirsearch-public/print/downloadPdf/20170168032" xr:uid="{5CA7A61F-B1BD-664D-8130-8B3C419300FA}"/>
    <hyperlink ref="C134" r:id="rId128" display="https://image-ppubs.uspto.gov/dirsearch-public/print/downloadPdf/20170157055" xr:uid="{8A2ECE1D-1279-1B4A-8EE6-31517974CF8F}"/>
    <hyperlink ref="C135" r:id="rId129" display="https://image-ppubs.uspto.gov/dirsearch-public/print/downloadPdf/20170157343" xr:uid="{E5C5B90F-55F3-5948-9AAE-FEBBF2825257}"/>
    <hyperlink ref="C136" r:id="rId130" display="https://image-ppubs.uspto.gov/dirsearch-public/print/downloadPdf/20170127727" xr:uid="{D77604A8-FA57-C849-9DD4-BE80AED1819D}"/>
    <hyperlink ref="C137" r:id="rId131" display="https://image-ppubs.uspto.gov/dirsearch-public/print/downloadPdf/20170100341" xr:uid="{483E569B-B631-C641-84D9-CE19ADAFCF8E}"/>
    <hyperlink ref="C138" r:id="rId132" display="https://image-ppubs.uspto.gov/dirsearch-public/print/downloadPdf/20170096418" xr:uid="{C9CCC5C6-B581-DA43-B8EB-6D3AD90DBA92}"/>
    <hyperlink ref="C139" r:id="rId133" display="https://image-ppubs.uspto.gov/dirsearch-public/print/downloadPdf/20170087199" xr:uid="{F84EC4C0-B230-EE4D-8DE5-A0D8B9E1F886}"/>
    <hyperlink ref="C140" r:id="rId134" display="https://image-ppubs.uspto.gov/dirsearch-public/print/downloadPdf/9603942" xr:uid="{8DFD5FEB-8B90-E142-9E03-483D2210073E}"/>
    <hyperlink ref="C141" r:id="rId135" display="https://image-ppubs.uspto.gov/dirsearch-public/print/downloadPdf/9585967" xr:uid="{EC791A40-B436-464C-AF6D-DC141D39C91F}"/>
    <hyperlink ref="C142" r:id="rId136" display="https://image-ppubs.uspto.gov/dirsearch-public/print/downloadPdf/20170044564" xr:uid="{5EB5198F-E44C-F14E-B615-FE50D845B451}"/>
    <hyperlink ref="C143" r:id="rId137" display="https://image-ppubs.uspto.gov/dirsearch-public/print/downloadPdf/9549899" xr:uid="{3013703F-544E-704F-BC18-CC9741AE5AEE}"/>
    <hyperlink ref="C144" r:id="rId138" display="https://image-ppubs.uspto.gov/dirsearch-public/print/downloadPdf/20160376263" xr:uid="{AA6656BA-ABA4-6748-A244-1DC6A8A823C5}"/>
    <hyperlink ref="C145" r:id="rId139" display="https://image-ppubs.uspto.gov/dirsearch-public/print/downloadPdf/9498446" xr:uid="{8D823819-557F-724D-B7D5-C2C9EC8A2900}"/>
    <hyperlink ref="C146" r:id="rId140" display="https://image-ppubs.uspto.gov/dirsearch-public/print/downloadPdf/9500630" xr:uid="{31A2A4E8-A10B-0B42-A6BC-973407D85767}"/>
    <hyperlink ref="C147" r:id="rId141" display="https://image-ppubs.uspto.gov/dirsearch-public/print/downloadPdf/20160319295" xr:uid="{F732FC85-4142-764E-B6CE-4B6281650B09}"/>
    <hyperlink ref="C148" r:id="rId142" display="https://image-ppubs.uspto.gov/dirsearch-public/print/downloadPdf/20160310684" xr:uid="{7083EB5F-0E8A-E940-9464-15068EA342DC}"/>
    <hyperlink ref="C149" r:id="rId143" display="https://image-ppubs.uspto.gov/dirsearch-public/print/downloadPdf/9470693" xr:uid="{A95BC8C2-9494-ED47-A309-8693499F8359}"/>
    <hyperlink ref="C150" r:id="rId144" display="https://image-ppubs.uspto.gov/dirsearch-public/print/downloadPdf/9422532" xr:uid="{A41FFB35-F6E6-334B-A1EF-C738528D8790}"/>
    <hyperlink ref="C151" r:id="rId145" display="https://image-ppubs.uspto.gov/dirsearch-public/print/downloadPdf/9422533" xr:uid="{09369E19-A9EA-814C-8890-7BE0A1CE6C55}"/>
    <hyperlink ref="C152" r:id="rId146" display="https://image-ppubs.uspto.gov/dirsearch-public/print/downloadPdf/9421266" xr:uid="{82E7F6A6-DF5E-D346-80D3-1281B4F13E95}"/>
    <hyperlink ref="C153" r:id="rId147" display="https://image-ppubs.uspto.gov/dirsearch-public/print/downloadPdf/20160199368" xr:uid="{783B7CFD-9DEE-B44C-84CB-DEB0FB7B63A1}"/>
    <hyperlink ref="C154" r:id="rId148" display="https://image-ppubs.uspto.gov/dirsearch-public/print/downloadPdf/9358295" xr:uid="{FC2639A9-C9C3-604F-B6C9-754FB0B8B907}"/>
    <hyperlink ref="C155" r:id="rId149" display="https://image-ppubs.uspto.gov/dirsearch-public/print/downloadPdf/20160151341" xr:uid="{B509C9B3-0FDF-DB47-B155-19F59F750E04}"/>
    <hyperlink ref="C156" r:id="rId150" display="https://image-ppubs.uspto.gov/dirsearch-public/print/downloadPdf/20160131621" xr:uid="{3E6BB8F1-36B6-9449-A08E-94AE368C9A5A}"/>
    <hyperlink ref="C158" r:id="rId151" display="https://image-ppubs.uspto.gov/dirsearch-public/print/downloadPdf/9309573" xr:uid="{D4892FFC-8245-5940-A4B1-C6C2C2336817}"/>
    <hyperlink ref="C159" r:id="rId152" display="https://image-ppubs.uspto.gov/dirsearch-public/print/downloadPdf/20160074332" xr:uid="{3153FB43-0BAD-7444-BEEC-4D822EA2B61C}"/>
    <hyperlink ref="C160" r:id="rId153" display="https://image-ppubs.uspto.gov/dirsearch-public/print/downloadPdf/9284570" xr:uid="{93C11E43-8EA3-5B45-A25F-8C81D74F601F}"/>
    <hyperlink ref="C161" r:id="rId154" display="https://image-ppubs.uspto.gov/dirsearch-public/print/downloadPdf/20160032298" xr:uid="{6D44DC47-A46B-7C45-8E27-B0566C145BB0}"/>
    <hyperlink ref="C162" r:id="rId155" display="https://image-ppubs.uspto.gov/dirsearch-public/print/downloadPdf/20160032299" xr:uid="{2D4976B3-5A78-E242-A31C-1A854A8854E2}"/>
    <hyperlink ref="C163" r:id="rId156" display="https://image-ppubs.uspto.gov/dirsearch-public/print/downloadPdf/20160021906" xr:uid="{2E61BC2B-312B-8745-8FCB-8B61CB8FE20B}"/>
    <hyperlink ref="C164" r:id="rId157" display="https://image-ppubs.uspto.gov/dirsearch-public/print/downloadPdf/9230792" xr:uid="{4782A3EC-7D51-C74B-B671-99282D16BB3A}"/>
    <hyperlink ref="C165" r:id="rId158" display="https://image-ppubs.uspto.gov/dirsearch-public/print/downloadPdf/20150366815" xr:uid="{D193C080-D739-0D4E-8840-873235B2AFFB}"/>
    <hyperlink ref="C166" r:id="rId159" display="https://image-ppubs.uspto.gov/dirsearch-public/print/downloadPdf/20150359891" xr:uid="{3EEF55B6-134E-784C-B065-2E8B26B7ECF7}"/>
    <hyperlink ref="C167" r:id="rId160" display="https://image-ppubs.uspto.gov/dirsearch-public/print/downloadPdf/9180124" xr:uid="{F36E0255-B394-D849-AF85-5A0484924313}"/>
    <hyperlink ref="C168" r:id="rId161" display="https://image-ppubs.uspto.gov/dirsearch-public/print/downloadPdf/20150313997" xr:uid="{DE0C3E87-9A55-8641-922A-F3D5F08FCBD4}"/>
    <hyperlink ref="C169" r:id="rId162" display="https://image-ppubs.uspto.gov/dirsearch-public/print/downloadPdf/9168228" xr:uid="{2FF57DAD-C9C9-C845-BB21-52F4EC8560CE}"/>
    <hyperlink ref="C170" r:id="rId163" display="https://image-ppubs.uspto.gov/dirsearch-public/print/downloadPdf/20150283087" xr:uid="{D2058377-CCB5-6B45-9F8C-66EBD8DA55C2}"/>
    <hyperlink ref="C171" r:id="rId164" display="https://image-ppubs.uspto.gov/dirsearch-public/print/downloadPdf/20150283088" xr:uid="{D56BAB6A-B6C0-D14C-BA51-0286863D786D}"/>
    <hyperlink ref="C172" r:id="rId165" display="https://image-ppubs.uspto.gov/dirsearch-public/print/downloadPdf/20150250714" xr:uid="{093FE5EA-1AFE-E345-879A-5A76D146E05B}"/>
    <hyperlink ref="C173" r:id="rId166" display="https://image-ppubs.uspto.gov/dirsearch-public/print/downloadPdf/9102948" xr:uid="{53D89269-B313-8B49-8305-1E2E72185498}"/>
    <hyperlink ref="C174" r:id="rId167" display="https://image-ppubs.uspto.gov/dirsearch-public/print/downloadPdf/20150216237" xr:uid="{9F76E7C1-69E9-3B42-B803-037F40A7F17E}"/>
    <hyperlink ref="C175" r:id="rId168" display="https://image-ppubs.uspto.gov/dirsearch-public/print/downloadPdf/20150150812" xr:uid="{3C8B7401-47B9-9B47-BDDD-3399AF441EE2}"/>
    <hyperlink ref="C176" r:id="rId169" display="https://image-ppubs.uspto.gov/dirsearch-public/print/downloadPdf/20150152348" xr:uid="{E7A57619-EB47-5848-B013-181B6F7EC46C}"/>
    <hyperlink ref="C177" r:id="rId170" display="https://image-ppubs.uspto.gov/dirsearch-public/print/downloadPdf/9044402" xr:uid="{2C782651-1DB6-7846-A6A5-0F4E16412250}"/>
    <hyperlink ref="C178" r:id="rId171" display="https://image-ppubs.uspto.gov/dirsearch-public/print/downloadPdf/20150126402" xr:uid="{919A1579-BE76-1945-B551-ED98A26F02C0}"/>
    <hyperlink ref="C179" r:id="rId172" display="https://image-ppubs.uspto.gov/dirsearch-public/print/downloadPdf/9023394" xr:uid="{486F467F-FB7B-834E-B918-A045603E82DC}"/>
    <hyperlink ref="C180" r:id="rId173" display="https://image-ppubs.uspto.gov/dirsearch-public/print/downloadPdf/9005660" xr:uid="{AAAE9766-8F7B-A043-9953-8F68C0B058AF}"/>
    <hyperlink ref="C181" r:id="rId174" display="https://image-ppubs.uspto.gov/dirsearch-public/print/downloadPdf/8962682" xr:uid="{6127A72C-B5FE-E142-A7B2-F859FCBAC7A8}"/>
    <hyperlink ref="C182" r:id="rId175" display="https://image-ppubs.uspto.gov/dirsearch-public/print/downloadPdf/20150041638" xr:uid="{8368B7E7-C942-C448-99E2-24ACB70C333D}"/>
    <hyperlink ref="C183" r:id="rId176" display="https://image-ppubs.uspto.gov/dirsearch-public/print/downloadPdf/8952128" xr:uid="{500B6FE7-0B1C-B245-9D1D-6B53F0795244}"/>
    <hyperlink ref="C184" r:id="rId177" display="https://image-ppubs.uspto.gov/dirsearch-public/print/downloadPdf/20150017203" xr:uid="{F6253F40-057F-8C48-9829-5286A6377675}"/>
    <hyperlink ref="C185" r:id="rId178" display="https://image-ppubs.uspto.gov/dirsearch-public/print/downloadPdf/20150013693" xr:uid="{D4FE63D1-1182-F140-9D24-8BD0B428661E}"/>
    <hyperlink ref="C186" r:id="rId179" display="https://image-ppubs.uspto.gov/dirsearch-public/print/downloadPdf/8916552" xr:uid="{3C79D8AA-C654-3040-AE07-DB1EC8059A9D}"/>
    <hyperlink ref="C187" r:id="rId180" display="https://image-ppubs.uspto.gov/dirsearch-public/print/downloadPdf/8895918" xr:uid="{28004E24-3160-C54F-A6AE-1F58498A0074}"/>
    <hyperlink ref="C188" r:id="rId181" display="https://image-ppubs.uspto.gov/dirsearch-public/print/downloadPdf/20140342905" xr:uid="{28C5D768-5B03-D745-AF51-0D98C65109F0}"/>
    <hyperlink ref="C189" r:id="rId182" display="https://image-ppubs.uspto.gov/dirsearch-public/print/downloadPdf/8883790" xr:uid="{5B32B073-211D-C74F-A223-A6AFD8DF2D52}"/>
    <hyperlink ref="C190" r:id="rId183" display="https://image-ppubs.uspto.gov/dirsearch-public/print/downloadPdf/8859622" xr:uid="{F023ABB7-B2F3-AC40-BE35-5996DB58F3CE}"/>
    <hyperlink ref="C191" r:id="rId184" display="https://image-ppubs.uspto.gov/dirsearch-public/print/downloadPdf/20140220126" xr:uid="{84F47B0D-7FD6-1F45-BFCE-AB641BE0FFFA}"/>
    <hyperlink ref="C192" r:id="rId185" display="https://image-ppubs.uspto.gov/dirsearch-public/print/downloadPdf/20140190496" xr:uid="{8222FF26-DECC-9C45-B7A7-9237496C03A7}"/>
    <hyperlink ref="C193" r:id="rId186" display="https://image-ppubs.uspto.gov/dirsearch-public/print/downloadPdf/20140183351" xr:uid="{7DDABF3A-5BBF-CA44-BC31-1D5E4AF02E8F}"/>
    <hyperlink ref="C194" r:id="rId187" display="https://image-ppubs.uspto.gov/dirsearch-public/print/downloadPdf/20140178480" xr:uid="{500CB9D8-3CD7-954D-8E0E-0BDF95BA47EA}"/>
    <hyperlink ref="C195" r:id="rId188" display="https://image-ppubs.uspto.gov/dirsearch-public/print/downloadPdf/20140144429" xr:uid="{1084FA86-988F-3747-AD74-073EEF027E41}"/>
    <hyperlink ref="C196" r:id="rId189" display="https://image-ppubs.uspto.gov/dirsearch-public/print/downloadPdf/20140050787" xr:uid="{A8DCC7BB-D0C3-A949-BB8A-D67C771F0CA8}"/>
    <hyperlink ref="C197" r:id="rId190" display="https://image-ppubs.uspto.gov/dirsearch-public/print/downloadPdf/8648090" xr:uid="{10AB9955-B290-8645-9DD7-45AC3D5D2DD8}"/>
    <hyperlink ref="C198" r:id="rId191" display="https://image-ppubs.uspto.gov/dirsearch-public/print/downloadPdf/20140011841" xr:uid="{480B103D-EDEB-0A4D-9991-E22E05A7DC1B}"/>
    <hyperlink ref="C199" r:id="rId192" display="https://image-ppubs.uspto.gov/dirsearch-public/print/downloadPdf/20140010873" xr:uid="{4EF67F40-2701-1B45-8AD5-7CDD04AFFDED}"/>
    <hyperlink ref="C200" r:id="rId193" display="https://image-ppubs.uspto.gov/dirsearch-public/print/downloadPdf/8603526" xr:uid="{A5C06F29-38BF-2644-938F-D7F48E30EB07}"/>
    <hyperlink ref="C201" r:id="rId194" display="https://image-ppubs.uspto.gov/dirsearch-public/print/downloadPdf/20130318661" xr:uid="{EC91D05F-EA0C-5D4A-9A02-F074A049B12A}"/>
    <hyperlink ref="C202" r:id="rId195" display="https://image-ppubs.uspto.gov/dirsearch-public/print/downloadPdf/20130309749" xr:uid="{56EDC43B-E74F-7942-980F-55DCDA6A8A4E}"/>
    <hyperlink ref="C203" r:id="rId196" display="https://image-ppubs.uspto.gov/dirsearch-public/print/downloadPdf/20130310449" xr:uid="{324DB791-363B-B84E-9C81-A56ED04614D6}"/>
    <hyperlink ref="C204" r:id="rId197" display="https://image-ppubs.uspto.gov/dirsearch-public/print/downloadPdf/8575151" xr:uid="{A0132B7A-3E12-6D4F-AC3F-D9C5F39D78ED}"/>
    <hyperlink ref="C205" r:id="rId198" display="https://image-ppubs.uspto.gov/dirsearch-public/print/downloadPdf/20130287849" xr:uid="{DC0FFD5A-1CF4-DE47-8224-04B60B74B334}"/>
    <hyperlink ref="C206" r:id="rId199" display="https://image-ppubs.uspto.gov/dirsearch-public/print/downloadPdf/20130287850" xr:uid="{116519E7-F5EC-C144-BABD-C3BC5667A0A9}"/>
    <hyperlink ref="C207" r:id="rId200" display="https://image-ppubs.uspto.gov/dirsearch-public/print/downloadPdf/8563038" xr:uid="{DCB3F332-6A80-FA44-969A-62FC3F36CB7F}"/>
  </hyperlinks>
  <pageMargins left="0.7" right="0.7" top="0.75" bottom="0.75" header="0.3" footer="0.3"/>
  <drawing r:id="rId20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607B-EC02-1642-97EE-2A57A3256C64}">
  <dimension ref="A1:BG11"/>
  <sheetViews>
    <sheetView topLeftCell="H5" workbookViewId="0">
      <selection activeCell="I11" sqref="I11"/>
    </sheetView>
  </sheetViews>
  <sheetFormatPr baseColWidth="10" defaultColWidth="11" defaultRowHeight="16"/>
  <cols>
    <col min="2" max="2" width="13.1640625" customWidth="1"/>
    <col min="8" max="8" width="21.5" customWidth="1"/>
  </cols>
  <sheetData>
    <row r="1" spans="1:59">
      <c r="A1" s="189" t="s">
        <v>1055</v>
      </c>
      <c r="B1" s="189"/>
      <c r="C1" s="189"/>
      <c r="D1" s="189"/>
      <c r="E1" s="189"/>
      <c r="F1" s="189"/>
      <c r="G1" s="189"/>
      <c r="H1" s="189"/>
      <c r="I1" s="189"/>
      <c r="J1" s="189"/>
      <c r="K1" s="189"/>
      <c r="L1" s="189"/>
    </row>
    <row r="2" spans="1:59">
      <c r="A2" s="189"/>
      <c r="B2" s="189"/>
      <c r="C2" s="189"/>
      <c r="D2" s="189"/>
      <c r="E2" s="189"/>
      <c r="F2" s="189"/>
      <c r="G2" s="189"/>
      <c r="H2" s="189"/>
      <c r="I2" s="189"/>
      <c r="J2" s="189"/>
      <c r="K2" s="189"/>
      <c r="L2" s="189"/>
    </row>
    <row r="3" spans="1:59">
      <c r="A3" s="189"/>
      <c r="B3" s="189"/>
      <c r="C3" s="189"/>
      <c r="D3" s="189"/>
      <c r="E3" s="189"/>
      <c r="F3" s="189"/>
      <c r="G3" s="189"/>
      <c r="H3" s="189"/>
      <c r="I3" s="189"/>
      <c r="J3" s="189"/>
      <c r="K3" s="189"/>
      <c r="L3" s="189"/>
    </row>
    <row r="4" spans="1:59" s="6" customFormat="1">
      <c r="A4" s="6">
        <v>1</v>
      </c>
      <c r="B4" s="6">
        <v>2</v>
      </c>
      <c r="C4" s="6">
        <v>3</v>
      </c>
      <c r="D4" s="6">
        <v>4</v>
      </c>
      <c r="E4" s="6">
        <v>5</v>
      </c>
      <c r="F4" s="6">
        <v>6</v>
      </c>
      <c r="G4" s="6">
        <v>7</v>
      </c>
      <c r="H4" s="6">
        <v>8</v>
      </c>
      <c r="I4" s="6">
        <v>9</v>
      </c>
      <c r="J4" s="6">
        <v>10</v>
      </c>
      <c r="K4" s="6">
        <v>11</v>
      </c>
      <c r="L4" s="6">
        <v>12</v>
      </c>
      <c r="M4" s="6">
        <v>13</v>
      </c>
      <c r="N4" s="6">
        <v>14</v>
      </c>
      <c r="O4" s="6">
        <v>15</v>
      </c>
      <c r="P4" s="6">
        <v>16</v>
      </c>
      <c r="Q4" s="6">
        <v>17</v>
      </c>
      <c r="R4" s="6">
        <v>18</v>
      </c>
      <c r="S4" s="6">
        <v>19</v>
      </c>
      <c r="T4" s="6">
        <v>20</v>
      </c>
      <c r="U4" s="6">
        <v>21</v>
      </c>
      <c r="V4" s="6">
        <v>22</v>
      </c>
      <c r="W4" s="6">
        <v>23</v>
      </c>
      <c r="X4" s="6">
        <v>24</v>
      </c>
      <c r="Y4" s="6">
        <v>25</v>
      </c>
      <c r="Z4" s="6">
        <v>26</v>
      </c>
      <c r="AA4" s="6">
        <v>27</v>
      </c>
      <c r="AB4" s="6">
        <v>28</v>
      </c>
      <c r="AC4" s="6">
        <v>29</v>
      </c>
      <c r="AD4" s="6">
        <v>30</v>
      </c>
      <c r="AE4" s="6">
        <v>31</v>
      </c>
      <c r="AF4" s="6">
        <v>32</v>
      </c>
      <c r="AG4" s="6">
        <v>33</v>
      </c>
      <c r="AH4" s="6">
        <v>34</v>
      </c>
      <c r="AI4" s="6">
        <v>35</v>
      </c>
      <c r="AJ4" s="6">
        <v>36</v>
      </c>
      <c r="AK4" s="6">
        <v>37</v>
      </c>
      <c r="AL4" s="6">
        <v>38</v>
      </c>
      <c r="AM4" s="6">
        <v>39</v>
      </c>
      <c r="AN4" s="6">
        <v>40</v>
      </c>
      <c r="AO4" s="6">
        <v>41</v>
      </c>
      <c r="AP4" s="6">
        <v>42</v>
      </c>
      <c r="AQ4" s="6">
        <v>43</v>
      </c>
      <c r="AR4" s="6">
        <v>44</v>
      </c>
      <c r="AS4" s="6">
        <v>45</v>
      </c>
      <c r="AT4" s="6">
        <v>46</v>
      </c>
      <c r="AU4" s="6">
        <v>47</v>
      </c>
      <c r="AV4" s="6">
        <v>48</v>
      </c>
      <c r="AW4" s="6">
        <v>49</v>
      </c>
      <c r="AX4" s="6">
        <v>50</v>
      </c>
      <c r="AY4" s="6">
        <v>51</v>
      </c>
      <c r="AZ4" s="6">
        <v>52</v>
      </c>
      <c r="BA4" s="6">
        <v>53</v>
      </c>
      <c r="BB4" s="6">
        <v>54</v>
      </c>
      <c r="BC4" s="6">
        <v>55</v>
      </c>
      <c r="BD4" s="6">
        <v>56</v>
      </c>
      <c r="BE4" s="6">
        <v>57</v>
      </c>
      <c r="BF4" s="6">
        <v>58</v>
      </c>
      <c r="BG4" s="6">
        <v>59</v>
      </c>
    </row>
    <row r="5" spans="1:59" s="22" customFormat="1">
      <c r="A5" s="21">
        <v>25574</v>
      </c>
      <c r="B5" s="21">
        <v>8408</v>
      </c>
      <c r="C5" s="22">
        <v>3200</v>
      </c>
      <c r="D5" s="22">
        <v>2977</v>
      </c>
      <c r="E5" s="22">
        <v>2780</v>
      </c>
      <c r="F5" s="22">
        <v>2553</v>
      </c>
      <c r="G5" s="22">
        <v>2131</v>
      </c>
      <c r="H5" s="22">
        <v>1868</v>
      </c>
      <c r="I5" s="22">
        <v>1585</v>
      </c>
      <c r="J5" s="22">
        <v>1263</v>
      </c>
      <c r="K5" s="22">
        <v>1212</v>
      </c>
      <c r="L5" s="22">
        <v>1070</v>
      </c>
      <c r="M5" s="22">
        <v>1047</v>
      </c>
      <c r="N5" s="22">
        <v>960</v>
      </c>
      <c r="O5" s="22">
        <v>815</v>
      </c>
      <c r="P5" s="22">
        <v>772</v>
      </c>
      <c r="Q5" s="22">
        <v>747</v>
      </c>
      <c r="R5" s="22">
        <v>745</v>
      </c>
      <c r="S5" s="21">
        <v>740</v>
      </c>
      <c r="T5" s="22">
        <v>740</v>
      </c>
      <c r="U5" s="22" t="s">
        <v>1056</v>
      </c>
      <c r="V5" s="22" t="s">
        <v>1057</v>
      </c>
      <c r="W5" s="22" t="s">
        <v>1058</v>
      </c>
      <c r="X5" s="22" t="s">
        <v>1059</v>
      </c>
      <c r="Y5" s="22" t="s">
        <v>1060</v>
      </c>
      <c r="Z5" s="22" t="s">
        <v>1061</v>
      </c>
      <c r="AA5" s="22" t="s">
        <v>1062</v>
      </c>
      <c r="AB5" s="22" t="s">
        <v>1063</v>
      </c>
      <c r="AC5" s="22" t="s">
        <v>1064</v>
      </c>
      <c r="AD5" s="22" t="s">
        <v>1065</v>
      </c>
      <c r="AE5" s="22" t="s">
        <v>1066</v>
      </c>
      <c r="AF5" s="22" t="s">
        <v>1067</v>
      </c>
      <c r="AG5" s="22" t="s">
        <v>1068</v>
      </c>
      <c r="AH5" s="22" t="s">
        <v>1069</v>
      </c>
      <c r="AI5" s="22" t="s">
        <v>1070</v>
      </c>
      <c r="AJ5" s="22" t="s">
        <v>1071</v>
      </c>
      <c r="AK5" s="22" t="s">
        <v>1072</v>
      </c>
      <c r="AL5" s="22" t="s">
        <v>1073</v>
      </c>
      <c r="AM5" s="22" t="s">
        <v>1074</v>
      </c>
      <c r="AN5" s="22" t="s">
        <v>1075</v>
      </c>
      <c r="AO5" s="22" t="s">
        <v>1076</v>
      </c>
      <c r="AP5" s="22" t="s">
        <v>1077</v>
      </c>
      <c r="AQ5" s="22" t="s">
        <v>1078</v>
      </c>
      <c r="AR5" s="22" t="s">
        <v>1079</v>
      </c>
      <c r="AS5" s="22" t="s">
        <v>1080</v>
      </c>
      <c r="AT5" s="22" t="s">
        <v>1081</v>
      </c>
      <c r="AU5" s="22" t="s">
        <v>1082</v>
      </c>
      <c r="AV5" s="22" t="s">
        <v>1083</v>
      </c>
      <c r="AW5" s="22" t="s">
        <v>1084</v>
      </c>
      <c r="AX5" s="22" t="s">
        <v>1085</v>
      </c>
      <c r="AY5" s="22" t="s">
        <v>1086</v>
      </c>
      <c r="AZ5" s="22" t="s">
        <v>1087</v>
      </c>
      <c r="BA5" s="22" t="s">
        <v>1088</v>
      </c>
      <c r="BB5" s="22" t="s">
        <v>1089</v>
      </c>
      <c r="BC5" s="22" t="s">
        <v>1090</v>
      </c>
      <c r="BD5" s="22" t="s">
        <v>1091</v>
      </c>
      <c r="BE5" s="22" t="s">
        <v>1092</v>
      </c>
      <c r="BF5" s="22" t="s">
        <v>1093</v>
      </c>
      <c r="BG5" s="22" t="s">
        <v>1094</v>
      </c>
    </row>
    <row r="6" spans="1:59" s="6" customFormat="1">
      <c r="A6" s="6">
        <v>19</v>
      </c>
      <c r="B6" s="6">
        <v>20</v>
      </c>
      <c r="C6" s="6">
        <v>21</v>
      </c>
      <c r="D6" s="6">
        <v>22</v>
      </c>
      <c r="E6" s="6">
        <v>23</v>
      </c>
      <c r="F6" s="6">
        <v>24</v>
      </c>
      <c r="G6" s="6">
        <v>25</v>
      </c>
      <c r="H6" s="6">
        <v>26</v>
      </c>
      <c r="I6" s="6">
        <v>27</v>
      </c>
      <c r="J6" s="6">
        <v>28</v>
      </c>
      <c r="K6" s="6">
        <v>29</v>
      </c>
      <c r="L6" s="6">
        <v>30</v>
      </c>
      <c r="M6" s="6">
        <v>31</v>
      </c>
      <c r="N6" s="6">
        <v>32</v>
      </c>
      <c r="O6" s="6">
        <v>33</v>
      </c>
      <c r="P6" s="6">
        <v>34</v>
      </c>
      <c r="Q6" s="6">
        <v>35</v>
      </c>
      <c r="R6" s="6">
        <v>36</v>
      </c>
    </row>
    <row r="7" spans="1:59">
      <c r="A7" s="20" t="s">
        <v>1095</v>
      </c>
      <c r="B7" t="s">
        <v>1096</v>
      </c>
      <c r="C7" t="s">
        <v>1056</v>
      </c>
      <c r="D7" t="s">
        <v>1057</v>
      </c>
      <c r="E7" t="s">
        <v>1058</v>
      </c>
      <c r="F7" t="s">
        <v>1059</v>
      </c>
      <c r="G7" t="s">
        <v>1060</v>
      </c>
      <c r="H7" t="s">
        <v>1061</v>
      </c>
      <c r="I7" t="s">
        <v>1062</v>
      </c>
      <c r="J7" t="s">
        <v>1063</v>
      </c>
      <c r="K7" t="s">
        <v>1064</v>
      </c>
      <c r="L7" t="s">
        <v>1065</v>
      </c>
      <c r="M7" t="s">
        <v>1066</v>
      </c>
      <c r="N7" t="s">
        <v>1067</v>
      </c>
      <c r="O7" t="s">
        <v>1068</v>
      </c>
      <c r="P7" t="s">
        <v>1069</v>
      </c>
      <c r="Q7" t="s">
        <v>1070</v>
      </c>
      <c r="R7" t="s">
        <v>1071</v>
      </c>
      <c r="AB7" t="s">
        <v>1080</v>
      </c>
    </row>
    <row r="8" spans="1:59" s="6" customFormat="1">
      <c r="A8" s="6">
        <v>37</v>
      </c>
      <c r="B8" s="6">
        <v>38</v>
      </c>
      <c r="C8" s="6">
        <v>39</v>
      </c>
      <c r="D8" s="6">
        <v>40</v>
      </c>
      <c r="E8" s="6">
        <v>41</v>
      </c>
      <c r="F8" s="6">
        <v>42</v>
      </c>
      <c r="G8" s="6">
        <v>43</v>
      </c>
      <c r="H8" s="6">
        <v>44</v>
      </c>
      <c r="I8" s="6">
        <v>45</v>
      </c>
      <c r="J8" s="6">
        <v>46</v>
      </c>
      <c r="K8" s="6">
        <v>47</v>
      </c>
      <c r="L8" s="6">
        <v>48</v>
      </c>
      <c r="M8" s="6">
        <v>49</v>
      </c>
      <c r="N8" s="6">
        <v>50</v>
      </c>
      <c r="O8" s="6">
        <v>51</v>
      </c>
      <c r="P8" s="6">
        <v>52</v>
      </c>
      <c r="Q8" s="6">
        <v>53</v>
      </c>
      <c r="R8" s="6">
        <v>54</v>
      </c>
    </row>
    <row r="9" spans="1:59">
      <c r="A9" t="s">
        <v>1097</v>
      </c>
      <c r="B9" t="s">
        <v>1072</v>
      </c>
      <c r="C9" t="s">
        <v>1073</v>
      </c>
      <c r="D9" t="s">
        <v>1074</v>
      </c>
      <c r="E9" t="s">
        <v>1075</v>
      </c>
      <c r="F9" t="s">
        <v>1076</v>
      </c>
      <c r="G9" t="s">
        <v>1077</v>
      </c>
      <c r="H9" t="s">
        <v>1078</v>
      </c>
      <c r="I9" t="s">
        <v>1079</v>
      </c>
      <c r="J9" t="s">
        <v>1080</v>
      </c>
      <c r="K9" t="s">
        <v>1081</v>
      </c>
      <c r="L9" t="s">
        <v>1082</v>
      </c>
      <c r="M9" t="s">
        <v>1083</v>
      </c>
      <c r="N9" t="s">
        <v>1084</v>
      </c>
      <c r="O9" t="s">
        <v>1085</v>
      </c>
      <c r="P9" t="s">
        <v>1086</v>
      </c>
      <c r="Q9" t="s">
        <v>1087</v>
      </c>
      <c r="R9" t="s">
        <v>1088</v>
      </c>
    </row>
    <row r="10" spans="1:59">
      <c r="A10">
        <v>55</v>
      </c>
      <c r="B10">
        <v>56</v>
      </c>
      <c r="C10">
        <v>57</v>
      </c>
      <c r="D10">
        <v>58</v>
      </c>
      <c r="E10">
        <v>59</v>
      </c>
      <c r="F10">
        <v>60</v>
      </c>
    </row>
    <row r="11" spans="1:59" ht="34">
      <c r="A11" t="s">
        <v>1089</v>
      </c>
      <c r="B11" t="s">
        <v>1090</v>
      </c>
      <c r="C11" t="s">
        <v>1091</v>
      </c>
      <c r="D11" t="s">
        <v>1092</v>
      </c>
      <c r="E11" t="s">
        <v>1093</v>
      </c>
      <c r="F11" t="s">
        <v>1094</v>
      </c>
      <c r="H11" s="33" t="s">
        <v>1180</v>
      </c>
      <c r="I11" s="34">
        <f>+SUM(A5:BG5,)</f>
        <v>61187</v>
      </c>
    </row>
  </sheetData>
  <mergeCells count="1">
    <mergeCell ref="A1:L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DE8FB-0A7D-DC42-8D6C-456754EB4122}">
  <dimension ref="A1:N11"/>
  <sheetViews>
    <sheetView zoomScale="120" zoomScaleNormal="120" workbookViewId="0">
      <selection activeCell="K3" sqref="K3"/>
    </sheetView>
  </sheetViews>
  <sheetFormatPr baseColWidth="10" defaultColWidth="11" defaultRowHeight="16"/>
  <cols>
    <col min="9" max="10" width="12.1640625" customWidth="1"/>
    <col min="12" max="12" width="12.6640625" bestFit="1" customWidth="1"/>
    <col min="14" max="14" width="21.6640625" customWidth="1"/>
  </cols>
  <sheetData>
    <row r="1" spans="1:14">
      <c r="F1" s="167" t="s">
        <v>1098</v>
      </c>
      <c r="G1" s="167"/>
      <c r="H1" s="167"/>
      <c r="I1" s="167"/>
      <c r="J1" s="1"/>
      <c r="K1" s="167" t="s">
        <v>1099</v>
      </c>
      <c r="L1" s="167"/>
      <c r="M1" s="167"/>
      <c r="N1" s="167"/>
    </row>
    <row r="2" spans="1:14" ht="85">
      <c r="A2" s="25" t="s">
        <v>1100</v>
      </c>
      <c r="E2" s="25"/>
      <c r="F2" s="25" t="s">
        <v>1101</v>
      </c>
      <c r="G2" s="25" t="s">
        <v>1102</v>
      </c>
      <c r="H2" s="25" t="s">
        <v>1103</v>
      </c>
      <c r="I2" s="25" t="s">
        <v>1104</v>
      </c>
      <c r="J2" s="25" t="s">
        <v>1105</v>
      </c>
      <c r="K2" s="25" t="s">
        <v>1106</v>
      </c>
      <c r="L2" s="25" t="s">
        <v>1107</v>
      </c>
      <c r="M2" s="25" t="s">
        <v>1103</v>
      </c>
      <c r="N2" s="25" t="s">
        <v>1108</v>
      </c>
    </row>
    <row r="3" spans="1:14">
      <c r="A3" t="s">
        <v>1109</v>
      </c>
      <c r="B3" t="s">
        <v>1110</v>
      </c>
      <c r="C3" t="s">
        <v>1111</v>
      </c>
      <c r="D3" t="s">
        <v>1112</v>
      </c>
      <c r="F3" s="23">
        <v>2024</v>
      </c>
      <c r="G3" s="27">
        <v>56700</v>
      </c>
      <c r="H3" s="28"/>
      <c r="I3" s="26">
        <f>+G3+L3</f>
        <v>60497.468354430377</v>
      </c>
      <c r="J3" s="29">
        <v>6.8000000000000005E-2</v>
      </c>
      <c r="K3" s="23">
        <v>30000</v>
      </c>
      <c r="L3" s="26">
        <f>+K3/N3</f>
        <v>3797.4683544303793</v>
      </c>
      <c r="M3" s="23">
        <v>0</v>
      </c>
      <c r="N3" s="23">
        <v>7.9</v>
      </c>
    </row>
    <row r="4" spans="1:14">
      <c r="A4" t="s">
        <v>1113</v>
      </c>
      <c r="B4">
        <v>3</v>
      </c>
      <c r="C4" t="s">
        <v>1114</v>
      </c>
      <c r="D4" t="s">
        <v>1115</v>
      </c>
      <c r="F4" s="23">
        <v>2025</v>
      </c>
      <c r="G4" s="26">
        <f>+G3*H4/100+G3</f>
        <v>57834</v>
      </c>
      <c r="H4" s="23">
        <v>2</v>
      </c>
      <c r="I4" s="26">
        <f t="shared" ref="I4:I7" si="0">+G4+L4</f>
        <v>61631.468354430377</v>
      </c>
      <c r="J4" s="29">
        <v>6.8000000000000005E-2</v>
      </c>
      <c r="K4" s="23">
        <v>30000</v>
      </c>
      <c r="L4" s="26">
        <f t="shared" ref="L4:L7" si="1">+K4/N4</f>
        <v>3797.4683544303793</v>
      </c>
      <c r="M4" s="23">
        <v>0</v>
      </c>
      <c r="N4" s="23">
        <v>7.9</v>
      </c>
    </row>
    <row r="5" spans="1:14">
      <c r="B5">
        <v>4000</v>
      </c>
      <c r="C5" t="s">
        <v>1116</v>
      </c>
      <c r="D5" t="s">
        <v>1117</v>
      </c>
      <c r="F5" s="23">
        <v>2026</v>
      </c>
      <c r="G5" s="26">
        <f>+G4*H5/100+G4</f>
        <v>58990.68</v>
      </c>
      <c r="H5" s="23">
        <v>2</v>
      </c>
      <c r="I5" s="26">
        <f t="shared" si="0"/>
        <v>62788.148354430377</v>
      </c>
      <c r="J5" s="29">
        <v>6.8000000000000005E-2</v>
      </c>
      <c r="K5" s="23">
        <v>30000</v>
      </c>
      <c r="L5" s="26">
        <f t="shared" si="1"/>
        <v>3797.4683544303793</v>
      </c>
      <c r="M5" s="23">
        <v>0</v>
      </c>
      <c r="N5" s="23">
        <v>7.9</v>
      </c>
    </row>
    <row r="6" spans="1:14">
      <c r="F6" s="23">
        <v>2027</v>
      </c>
      <c r="G6" s="26">
        <f>+G5*H6/100+G5</f>
        <v>60170.493600000002</v>
      </c>
      <c r="H6" s="23">
        <v>2</v>
      </c>
      <c r="I6" s="26">
        <f t="shared" si="0"/>
        <v>64081.886005063294</v>
      </c>
      <c r="J6" s="29">
        <v>6.8000000000000005E-2</v>
      </c>
      <c r="K6" s="23">
        <f>+K5*M6/100+K5</f>
        <v>30900</v>
      </c>
      <c r="L6" s="26">
        <f t="shared" si="1"/>
        <v>3911.3924050632909</v>
      </c>
      <c r="M6" s="23">
        <v>3</v>
      </c>
      <c r="N6" s="23">
        <v>7.9</v>
      </c>
    </row>
    <row r="7" spans="1:14">
      <c r="B7" s="5"/>
      <c r="C7" s="167" t="s">
        <v>1118</v>
      </c>
      <c r="D7" s="167"/>
      <c r="F7" s="23">
        <v>2028</v>
      </c>
      <c r="G7" s="26">
        <f>+G6*H7/100+G6</f>
        <v>61373.903471999998</v>
      </c>
      <c r="H7" s="23">
        <v>2</v>
      </c>
      <c r="I7" s="26">
        <f t="shared" si="0"/>
        <v>65402.63764921519</v>
      </c>
      <c r="J7" s="29">
        <v>6.8000000000000005E-2</v>
      </c>
      <c r="K7" s="23">
        <f>+K6*M7/100+K6</f>
        <v>31827</v>
      </c>
      <c r="L7" s="26">
        <f t="shared" si="1"/>
        <v>4028.7341772151899</v>
      </c>
      <c r="M7" s="23">
        <v>3</v>
      </c>
      <c r="N7" s="23">
        <v>7.9</v>
      </c>
    </row>
    <row r="8" spans="1:14">
      <c r="B8" s="5"/>
      <c r="C8">
        <v>1134000</v>
      </c>
      <c r="D8">
        <f>+C8/2</f>
        <v>567000</v>
      </c>
      <c r="I8" s="22">
        <f>SUM(I3:I7)</f>
        <v>314401.60871756962</v>
      </c>
    </row>
    <row r="9" spans="1:14">
      <c r="B9" s="1" t="s">
        <v>1119</v>
      </c>
      <c r="C9">
        <v>1</v>
      </c>
      <c r="D9">
        <f>+D8/2</f>
        <v>283500</v>
      </c>
    </row>
    <row r="10" spans="1:14">
      <c r="D10">
        <f>+D9/2</f>
        <v>141750</v>
      </c>
      <c r="E10">
        <f>+D10*12/100</f>
        <v>17010</v>
      </c>
    </row>
    <row r="11" spans="1:14">
      <c r="D11">
        <f>+D10/6</f>
        <v>23625</v>
      </c>
    </row>
  </sheetData>
  <mergeCells count="3">
    <mergeCell ref="K1:N1"/>
    <mergeCell ref="F1:I1"/>
    <mergeCell ref="C7:D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8A6B-22E6-9446-A760-3BA765A69FCD}">
  <dimension ref="A1"/>
  <sheetViews>
    <sheetView workbookViewId="0"/>
  </sheetViews>
  <sheetFormatPr baseColWidth="10" defaultRowHeight="16"/>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20</vt:i4>
      </vt:variant>
    </vt:vector>
  </HeadingPairs>
  <TitlesOfParts>
    <vt:vector size="20" baseType="lpstr">
      <vt:lpstr>Inventario</vt:lpstr>
      <vt:lpstr>Hoja4</vt:lpstr>
      <vt:lpstr>Hoja9</vt:lpstr>
      <vt:lpstr>Validación de la propuesta</vt:lpstr>
      <vt:lpstr>Patentes</vt:lpstr>
      <vt:lpstr>Patentes 2</vt:lpstr>
      <vt:lpstr>Industrias   coca Perú</vt:lpstr>
      <vt:lpstr>Potencial de mercado</vt:lpstr>
      <vt:lpstr>Hoja5</vt:lpstr>
      <vt:lpstr>Productos y servicios</vt:lpstr>
      <vt:lpstr>Presupuestos</vt:lpstr>
      <vt:lpstr>Cap. Instalada</vt:lpstr>
      <vt:lpstr>Estrategia de producto</vt:lpstr>
      <vt:lpstr>Estrategia de mercadeo</vt:lpstr>
      <vt:lpstr>Marco jurídico</vt:lpstr>
      <vt:lpstr>Estrategia de comunicación</vt:lpstr>
      <vt:lpstr>Fichas técnicas</vt:lpstr>
      <vt:lpstr>Indu. Industrial</vt:lpstr>
      <vt:lpstr>Triple de hélix</vt:lpstr>
      <vt:lpstr>Estudio financiero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2023-02-20T16:53:18Z</dcterms:created>
  <dcterms:modified xsi:type="dcterms:W3CDTF">2023-04-20T13:55:48Z</dcterms:modified>
  <cp:category/>
  <cp:contentStatus/>
</cp:coreProperties>
</file>