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universidadeaneduco.sharepoint.com/sites/ODS3SEMINARIODEINVESTIGACIN2023/Documentos compartidos/General/GUIA 5_Entrega Final/"/>
    </mc:Choice>
  </mc:AlternateContent>
  <xr:revisionPtr revIDLastSave="404" documentId="13_ncr:1_{C74BDF8B-FB9E-43DA-9113-E95E14AF2362}" xr6:coauthVersionLast="47" xr6:coauthVersionMax="47" xr10:uidLastSave="{C9390738-95F6-47E1-AF9B-E30785DFDF93}"/>
  <bookViews>
    <workbookView xWindow="-120" yWindow="-120" windowWidth="20730" windowHeight="11160" xr2:uid="{A69F5D08-743A-4487-8057-1A30C905C58A}"/>
  </bookViews>
  <sheets>
    <sheet name="PORTADA" sheetId="2" r:id="rId1"/>
    <sheet name="ODS 3" sheetId="1" r:id="rId2"/>
    <sheet name="DO_Variables" sheetId="12" r:id="rId3"/>
    <sheet name="3.1" sheetId="3" r:id="rId4"/>
    <sheet name="3.2" sheetId="4" r:id="rId5"/>
    <sheet name="3.3" sheetId="5" r:id="rId6"/>
    <sheet name="3.4" sheetId="6" r:id="rId7"/>
    <sheet name="3.5" sheetId="7" r:id="rId8"/>
    <sheet name="3.6" sheetId="8" r:id="rId9"/>
    <sheet name="3.7" sheetId="9" r:id="rId10"/>
    <sheet name="3.8" sheetId="10" r:id="rId11"/>
    <sheet name="3.9" sheetId="11" r:id="rId12"/>
    <sheet name="Conclusión" sheetId="13" r:id="rId13"/>
  </sheets>
  <definedNames>
    <definedName name="_xlnm._FilterDatabase" localSheetId="9" hidden="1">'3.7'!$R$29:$AM$30</definedName>
    <definedName name="_xlnm.Print_Area" localSheetId="12">Conclusión!$A$1:$I$32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6" i="9" l="1"/>
  <c r="AA26" i="9"/>
  <c r="AD26" i="9"/>
  <c r="AG26" i="9"/>
  <c r="AJ26" i="9"/>
  <c r="AM26" i="9"/>
  <c r="X52" i="9"/>
  <c r="AA52" i="9"/>
  <c r="AD52" i="9"/>
  <c r="AG52" i="9"/>
  <c r="AJ52" i="9"/>
  <c r="AM52" i="9"/>
  <c r="H24" i="13"/>
  <c r="H25" i="13"/>
  <c r="H26" i="13"/>
  <c r="H29" i="13"/>
  <c r="H30" i="13"/>
  <c r="AW51" i="5"/>
  <c r="AY51" i="5"/>
  <c r="BA51" i="5"/>
  <c r="BC51" i="5"/>
  <c r="BE51" i="5"/>
  <c r="AI51" i="5"/>
  <c r="AK51" i="5"/>
  <c r="AM51" i="5"/>
  <c r="AO51" i="5"/>
  <c r="AQ51" i="5"/>
  <c r="AA51" i="5"/>
  <c r="Y51" i="5"/>
  <c r="W51" i="5"/>
  <c r="U51" i="5"/>
  <c r="S51" i="5"/>
  <c r="H7" i="13"/>
  <c r="H8" i="13"/>
  <c r="H10" i="13"/>
  <c r="H11" i="13"/>
  <c r="H12" i="13"/>
  <c r="H13" i="13"/>
  <c r="H14" i="13"/>
  <c r="H15" i="13"/>
  <c r="H6" i="13"/>
  <c r="Z50" i="6"/>
  <c r="X50" i="6"/>
  <c r="V50" i="6"/>
  <c r="T50" i="6"/>
  <c r="R50" i="6"/>
  <c r="R25" i="6"/>
  <c r="T25" i="6"/>
  <c r="V25" i="6"/>
  <c r="X25" i="6"/>
  <c r="Z25" i="6"/>
  <c r="V26" i="4"/>
  <c r="Y26" i="4"/>
  <c r="AB26" i="4"/>
  <c r="AE26" i="4"/>
  <c r="AH26" i="4"/>
  <c r="T26" i="3"/>
  <c r="V26" i="3"/>
  <c r="X26" i="3"/>
  <c r="Z26" i="3"/>
  <c r="AB25" i="5"/>
  <c r="Z25" i="5"/>
  <c r="X25" i="5"/>
  <c r="V25" i="5"/>
  <c r="T25" i="5"/>
  <c r="R25" i="5"/>
  <c r="M8" i="4"/>
  <c r="M9" i="4"/>
  <c r="M10" i="4"/>
  <c r="M11" i="4"/>
  <c r="M7" i="4"/>
</calcChain>
</file>

<file path=xl/sharedStrings.xml><?xml version="1.0" encoding="utf-8"?>
<sst xmlns="http://schemas.openxmlformats.org/spreadsheetml/2006/main" count="903" uniqueCount="319">
  <si>
    <t>ANÁLISIS DEL CUMPLIMIENTO DEL OBJETIVO DE DESARROLLO SOSTENIBLE 3 SALUD Y BIENESTAR EN LA CIUDAD DE BOGOTA</t>
  </si>
  <si>
    <t>KATHERINE GONZALEZ MURCIA</t>
  </si>
  <si>
    <t>ELIANA GUERRERO SANCHEZ</t>
  </si>
  <si>
    <t>TUTOR</t>
  </si>
  <si>
    <t>ELIZABETH LEÓN VELASQUEZ</t>
  </si>
  <si>
    <t>BOGOTÁ D.C., ABRIL DE 2023</t>
  </si>
  <si>
    <t>METAS DE OBJETIVO ODS 3: Salud y Bienestar</t>
  </si>
  <si>
    <t>Objetivo 3: Garantizar una vida sana y promover el bienestar para todos en todas las edades</t>
  </si>
  <si>
    <t>3.1</t>
  </si>
  <si>
    <t>Para 2030, reducir la tasa mundial de mortalidad materna a menos de 70 por cada 100.000 nacidos vivos</t>
  </si>
  <si>
    <t>3.2</t>
  </si>
  <si>
    <t>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</si>
  <si>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3.3</t>
  </si>
  <si>
    <t>Para 2030, poner fin a las epidemias del SIDA, la tuberculosis, la malaria y las enfermedades tropicales desatendidas y combatir la hepatitis, las enfermedades transmitidas por el agua y otras enfermedades transmisibles</t>
  </si>
  <si>
    <t>3.4</t>
  </si>
  <si>
    <t>Para 2030, reducir en un tercio la mortalidad prematura por enfermedades no transmisibles mediante la prevención y el tratamiento y promover la salud mental y el bienestar</t>
  </si>
  <si>
    <t>3.5</t>
  </si>
  <si>
    <t>Fortalecer la prevención y el tratamiento del abuso de sustancias adictivas, incluido el uso indebido de estupefacientes y el consumo nocivo de alcohol</t>
  </si>
  <si>
    <t>3.6</t>
  </si>
  <si>
    <t>Para 2020, reducir a la mitad el número de muertes y lesiones causadas por accidentes de tráfico en el mundo</t>
  </si>
  <si>
    <t>3.7</t>
  </si>
  <si>
    <t>Para 2030, garantizar el acceso universal a los servicios de salud sexual y reproductiva, incluidos los de planificación de la familia, información y educación, y la integración de la salud reproductiva en las estrategias y los programas nacionales</t>
  </si>
  <si>
    <t>3.8</t>
  </si>
  <si>
    <t>Lograr la cobertura sanitaria universal, en particular la protección contra los riesgos financieros, el acceso a servicios de salud esenciales de calidad y el acceso a medicamentos y vacunas seguros, eficaces, asequibles y de calidad para todos</t>
  </si>
  <si>
    <t>3.9</t>
  </si>
  <si>
    <t>Para 2030, reducir sustancialmente el número de muertes y enfermedades producidas por productos químicos peligrosos y la contaminación del aire, el agua y el suelo</t>
  </si>
  <si>
    <t>3.a</t>
  </si>
  <si>
    <t>Fortalecer la aplicación del Convenio Marco de la Organización Mundial de la Salud para el Control del Tabaco en todos los países, según proceda</t>
  </si>
  <si>
    <t>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</si>
  <si>
    <t>Aumentar sustancialmente la financiación de la salud y la contratación, el desarrollo, la capacitación y la retención del personal sanitario en los países en desarrollo, especialmente en los países menos adelantados y los pequeños Estados insulares en desarrollo</t>
  </si>
  <si>
    <t>Reforzar la capacidad de todos los países, en particular los países en desarrollo, en materia de alerta temprana, reducción de riesgos y gestión de los riesgos para la salud nacional y mundial</t>
  </si>
  <si>
    <t>OBJETIVO DE DESARROLLO SOSTENIBLE 3: SALUD Y BIENESTAR</t>
  </si>
  <si>
    <t xml:space="preserve">DEFINICIÓN OPERACIONAL </t>
  </si>
  <si>
    <t>Meta</t>
  </si>
  <si>
    <t>Indicador</t>
  </si>
  <si>
    <t xml:space="preserve">Variables </t>
  </si>
  <si>
    <t xml:space="preserve">Definición Conceptual </t>
  </si>
  <si>
    <t xml:space="preserve">Dimensiones </t>
  </si>
  <si>
    <t>Fuente</t>
  </si>
  <si>
    <t xml:space="preserve">3.1.1 </t>
  </si>
  <si>
    <t xml:space="preserve">Tasa de mortalidad materna </t>
  </si>
  <si>
    <t xml:space="preserve">RMM Razón de Mortalidad Materna </t>
  </si>
  <si>
    <t>Casos de Muertes Maternas que ocurren durante el embarazo. Ocurrencia durante el embarazo, parto y a los 42 días siguientes, ocurridas en el periodo dividido entre los nacidos vivos en el mismo espacio de tiempo</t>
  </si>
  <si>
    <t xml:space="preserve">Salud Materna </t>
  </si>
  <si>
    <t>https://saludata.saludcapital.gov.co/osb/index.php/datos-de-salud/salud-sexual-y-reproductiva/mortalidad-materna/</t>
  </si>
  <si>
    <t xml:space="preserve">3.1.2 </t>
  </si>
  <si>
    <t>Proporción de partos atendidos por personal sanitario especializado</t>
  </si>
  <si>
    <t>No. total de nacidos vivos que son atendidos en una institución de salud en un período dado / No. total de nacidos vivos durante el mismo período) x  100 (%)</t>
  </si>
  <si>
    <t>Expresa la proporción de nacidos vivos atendidos en una institución de salud en un período determinado.</t>
  </si>
  <si>
    <t>Nacimientos por persona que atendió el parto - Total de Nacimientos</t>
  </si>
  <si>
    <r>
      <rPr>
        <u/>
        <sz val="12"/>
        <color rgb="FF0563C1"/>
        <rFont val="Times New Roman"/>
        <family val="1"/>
      </rPr>
      <t xml:space="preserve">*https://www.asivamosensalud.org/indicadores/cobertura-prestacional/porcentaje-de-partos-atendidos-en-instituciones-de-salud 
</t>
    </r>
    <r>
      <rPr>
        <sz val="12"/>
        <color rgb="FF000000"/>
        <rFont val="Times New Roman"/>
        <family val="1"/>
      </rPr>
      <t>*Dane</t>
    </r>
  </si>
  <si>
    <t xml:space="preserve">3.2.1 </t>
  </si>
  <si>
    <t>Tasa de mortalidad de niños menores de 5 años</t>
  </si>
  <si>
    <t>Tasa por cada 1000 nacidos vivos</t>
  </si>
  <si>
    <t>Número de muertes de niños menores de 5 años por cada 1000 nacidos vivos en un año determinado</t>
  </si>
  <si>
    <t xml:space="preserve">Salud infantil </t>
  </si>
  <si>
    <t>https://saludata.saludcapital.gov.co/osb/index.php/datos-de-salud/demografia/tm-infantil/</t>
  </si>
  <si>
    <t xml:space="preserve">3.2.2 </t>
  </si>
  <si>
    <t>Tasa de mortalidad neonatal</t>
  </si>
  <si>
    <t>Probabilidad que tiene un recién nacido de morir antes de cumplir un año de vida</t>
  </si>
  <si>
    <t xml:space="preserve">Salud neonatal </t>
  </si>
  <si>
    <t>3.3.1</t>
  </si>
  <si>
    <t>Número de nuevas infecciones por el VIH por cada 1.000 habitantes no infectados</t>
  </si>
  <si>
    <t>Proporción de incidencia y casos de muertes por cada 100.000 habitantes</t>
  </si>
  <si>
    <t>Ocurrencia por relaciones heterosexuales, homosexuales, bisexuales, o transfuciones sanguineas</t>
  </si>
  <si>
    <t>Desglosado por sexo, edad y poblaciones clave</t>
  </si>
  <si>
    <t>https://saludata.saludcapital.gov.co/osb/index.php/datos-de-salud/enfermedades-trasmisibles/incidenciaymortalidadvih-sida/#:~:text=Durante%20el%20a%C3%B1o%202022%2C%20se,52%2C9%20por%20100.000%20habitantes.</t>
  </si>
  <si>
    <t xml:space="preserve">3.3.2 </t>
  </si>
  <si>
    <t>Incidencia de la tuberculosis por cada 100.000</t>
  </si>
  <si>
    <t>Estos casos se refieren a personas que han contraído la enfermedad por primera vez o que han sido diagnosticadas por primera vez con tuberculosis en ese período.</t>
  </si>
  <si>
    <t>https://saludata.saludcapital.gov.co/osb/index.php/datos-de-salud/enfermedades-trasmisibles/enfermedadesmicobacterias/#:~:text=La%20tasa%20preliminar%20de%20mortalidad,en%20adulto%20mayor%20con%20el</t>
  </si>
  <si>
    <t>3.3.3</t>
  </si>
  <si>
    <t>Incidencia de la malaria por cada 1.000 habitantes</t>
  </si>
  <si>
    <t>La tasa se expresa como un número de casos por cada 1,000 personas en la población de interés. Esta estandarización permite comparar la incidencia de la malaria entre la población.</t>
  </si>
  <si>
    <t>Salud pública</t>
  </si>
  <si>
    <t>https://www.ins.gov.co/buscador-eventos/Informesdeevento/MALARIA_2020.pdf</t>
  </si>
  <si>
    <t>3.3.4</t>
  </si>
  <si>
    <t>Incidencia de la hepatitis B por cada 100.000 habitantes</t>
  </si>
  <si>
    <t xml:space="preserve">Incidencia de la hepatitis B por cada 100.000 habitantes al año </t>
  </si>
  <si>
    <t>Número de nuevos casos de hepatitis B por cada 100,000 habitantes en un año determinado.</t>
  </si>
  <si>
    <t>https://saludata.saludcapital.gov.co/osb/index.php/datos-de-salud/enfermedades-trasmisibles/tasa-hepatitis-b-y-c/#:~:text=En%20el%20a%C3%B1o%202022%20corte,Los%20M%C3%A1rtires%2C%20Santa%20Fe%20y</t>
  </si>
  <si>
    <t xml:space="preserve">3.4.1 </t>
  </si>
  <si>
    <t>Tasa de mortalidad atribuida a las enfermedades cardiovasculares, el cáncer, la diabetes o las enfermedades respiratorias crónicas</t>
  </si>
  <si>
    <t xml:space="preserve">Mortalidad presentada en edades entre los 30 y 69 años </t>
  </si>
  <si>
    <t>Número de muertes atribuidas a enfermedades no transmisibles por cada 100,000 habitantes en un año determinado.</t>
  </si>
  <si>
    <t>Salud no transmisible</t>
  </si>
  <si>
    <t>https://saludata.saludcapital.gov.co/osb/index.php/datos-de-salud/enfermedades-cronicas/</t>
  </si>
  <si>
    <t>3.4.2</t>
  </si>
  <si>
    <t>Tasa de mortalidad por suicidio</t>
  </si>
  <si>
    <t xml:space="preserve">Numero de muertes presentada por cada 10.000 habitantes </t>
  </si>
  <si>
    <t>Es la medida de la frecuencia de muertes autoinfligidas deliberadamente, conocidas como suicidios.</t>
  </si>
  <si>
    <t>Salud mental y bienestar emocional de la población</t>
  </si>
  <si>
    <t>https://saludata.saludcapital.gov.co/osb/index.php/datos-de-salud/salud-mental/suicidio/#:~:text=Con%20una%20tasa%20estimada%20de,hombres%20se%20quitan%20la%20vida.</t>
  </si>
  <si>
    <t xml:space="preserve">3.5.1 </t>
  </si>
  <si>
    <t>Cobertura de los tratamientos(farmacológicos y psicosociales y servicios de rehabilitación y postratamiento).</t>
  </si>
  <si>
    <t>Cobertura de tratamientos para trastornos por abuso de sustancias adictivas</t>
  </si>
  <si>
    <t>Porcentaje de personas con trastornos por abuso de sustancias que reciben tratamientos y servicios de rehabilitación.</t>
  </si>
  <si>
    <t>Salud mental y adicciones</t>
  </si>
  <si>
    <t xml:space="preserve">3.5.2 </t>
  </si>
  <si>
    <t>Consumo nocivo de alcohol.</t>
  </si>
  <si>
    <t xml:space="preserve">Puntos porcentuales de prevalencia de consumo de alcohol en hombre y mujeres entre los 15 y los 60 años </t>
  </si>
  <si>
    <t>Consumo de alcohol per cápita (a partir de los 15 años de edad) durante un año civil en litros de alcohol puro.</t>
  </si>
  <si>
    <t xml:space="preserve">Salud física y salud mental </t>
  </si>
  <si>
    <t xml:space="preserve">3.6.1 </t>
  </si>
  <si>
    <t>Tasa de mortalidad por lesiones debidas a
accidentes de tráfico</t>
  </si>
  <si>
    <t xml:space="preserve">Numero de muertes ocasionadas por accidentes de transito </t>
  </si>
  <si>
    <t>Número de muertes por lesiones debido a accidentes de tráfico por cada 100,000 habitantes en un año determinado.</t>
  </si>
  <si>
    <t>Seguridad vial</t>
  </si>
  <si>
    <t>https://www.movilidadbogota.gov.co/web/sites/default/files/Paginas/31-03-2022/anuario_de_siniestralidad_2020.pdf</t>
  </si>
  <si>
    <t xml:space="preserve">3.7.1 </t>
  </si>
  <si>
    <t>Proporción de mujeres en edad de procrear (entre 15 y 49 años) que cubren sus necesidades de planificación familiar con métodos modernos</t>
  </si>
  <si>
    <t xml:space="preserve">Numero de mujeres entre los 10 y 60 años que cubren necesidades de planificación familiar </t>
  </si>
  <si>
    <t xml:space="preserve">
Proporción de mujeres en edad de procrear que cubren sus necesidades de planificación familiar con métodos modernos</t>
  </si>
  <si>
    <t>Salud reproductiva</t>
  </si>
  <si>
    <t>https://saludata.saludcapital.gov.co/osb/index.php/datos-de-salud/demografia/piramidepoblacional/#:~:text=Raz%C3%B3n%20ni%C3%B1os%2Fmujer%3A%20En%20el,100%20mujeres%20en%20edad%20f%C3%A9rtil.</t>
  </si>
  <si>
    <t xml:space="preserve">3.7.2 </t>
  </si>
  <si>
    <t xml:space="preserve">Tasa de fecundidad de las adolescentes (entre 10 y 14 años y entre 15 y 19 años) por cada 1.000 mujeres de ese grupo de edad </t>
  </si>
  <si>
    <t>Número de nacimientos por cada 1,000 mujeres adolescentes (de 10 a 14 años y de 15 a 19 años) en un año determinado.</t>
  </si>
  <si>
    <t>https://saludata.saludcapital.gov.co/osb/index.php/datos-de-salud/demografia/tasafecundidadanio/</t>
  </si>
  <si>
    <t xml:space="preserve">3.8.1 </t>
  </si>
  <si>
    <t>Cobertura de los servicios de salud esenciales</t>
  </si>
  <si>
    <t xml:space="preserve">Numero de personas afiliadas al regimen subsidiado y contributivo </t>
  </si>
  <si>
    <t>Porcentaje de la población que tiene acceso a servicios de salud esenciales de calidad.</t>
  </si>
  <si>
    <t>Acceso a atención médica</t>
  </si>
  <si>
    <t>*Dane</t>
  </si>
  <si>
    <t xml:space="preserve">3.8.2 </t>
  </si>
  <si>
    <t xml:space="preserve">Proporción de la población con grandes gastos sanitarios por hogar como porcentaje del total de gastos o ingresos de los hogares </t>
  </si>
  <si>
    <t>Porcentaje de Gastos en los hogares</t>
  </si>
  <si>
    <t>Porcentaje de los gastos o ingresos familiares que se destinan a gastos sanitarios.</t>
  </si>
  <si>
    <t xml:space="preserve">Acceso a atención médica y oportuna </t>
  </si>
  <si>
    <t>3.9.1</t>
  </si>
  <si>
    <t>Tasa de mortalidad atribuida a la contaminación de los hogares y del aire ambiente</t>
  </si>
  <si>
    <t>Número de muertes atribuidas a la contaminación del aire y de los hogares por cada 100,000 habitantes en un año determinado.</t>
  </si>
  <si>
    <t>Tasa de mortalidad atribuida a la contaminación de los hogares</t>
  </si>
  <si>
    <t>Salud ambiental</t>
  </si>
  <si>
    <t>3.9.2</t>
  </si>
  <si>
    <t>Tasa de mortalidad atribuida al agua insalubre</t>
  </si>
  <si>
    <t>Número de muertes atribuidas a condiciones insalubres de agua, saneamiento e higiene por cada 100,000 habitantes en un año determinado.</t>
  </si>
  <si>
    <t>Tasa de mortalidad atribuida al agua insalubre, el saneamiento deficiente y la falta de higiene</t>
  </si>
  <si>
    <t>3.9.3</t>
  </si>
  <si>
    <t>Tasa de mortalidad atribuida a intoxicaciones</t>
  </si>
  <si>
    <t>Número de muertes atribuidas a intoxicaciones involuntarias por cada 100,000 habitantes en un año determinado.</t>
  </si>
  <si>
    <t>Las intoxicaciones involuntarias pueden deberse a la exposición a productos químicos tóxicos, alimentos contaminados, medicamentos mal administrados u otras sustancias peligrosas.</t>
  </si>
  <si>
    <t>Salud pública y la seguridad ambiental</t>
  </si>
  <si>
    <t>https://saludata.saludcapital.gov.co/osb/index.php/datos-de-salud/salud-ambiental/intoxicacion/</t>
  </si>
  <si>
    <t xml:space="preserve">Razón de Mortalidad Materna en la Ciudad de Bogotá </t>
  </si>
  <si>
    <t>META 3.1</t>
  </si>
  <si>
    <t>INDICADOR 3.1.1</t>
  </si>
  <si>
    <t>INDICADOR 3.1.2</t>
  </si>
  <si>
    <t xml:space="preserve">No. </t>
  </si>
  <si>
    <t>Año</t>
  </si>
  <si>
    <t xml:space="preserve">Año </t>
  </si>
  <si>
    <t>No. de Muertes</t>
  </si>
  <si>
    <t>Razón de Mortalidad</t>
  </si>
  <si>
    <t>Partos atendidos</t>
  </si>
  <si>
    <t>Localidad/Tasa</t>
  </si>
  <si>
    <t>Muertes</t>
  </si>
  <si>
    <t>Razón</t>
  </si>
  <si>
    <t>Sec. Salud</t>
  </si>
  <si>
    <t>Dane</t>
  </si>
  <si>
    <t>Usaquén</t>
  </si>
  <si>
    <t>Chapinero</t>
  </si>
  <si>
    <t>INDICADORES</t>
  </si>
  <si>
    <t>Santa Fe</t>
  </si>
  <si>
    <t>San Cristóbal</t>
  </si>
  <si>
    <t>,</t>
  </si>
  <si>
    <t>Usme</t>
  </si>
  <si>
    <t>Tunjuelito</t>
  </si>
  <si>
    <t>Bosa</t>
  </si>
  <si>
    <t>Kennedy</t>
  </si>
  <si>
    <t>Fontibón</t>
  </si>
  <si>
    <t>Engativá</t>
  </si>
  <si>
    <t>Suba</t>
  </si>
  <si>
    <t>Barrios Unidos</t>
  </si>
  <si>
    <t>Teusaquillo</t>
  </si>
  <si>
    <t>Los Mártires</t>
  </si>
  <si>
    <t>Antonio Nariño</t>
  </si>
  <si>
    <t>Puente Aranda</t>
  </si>
  <si>
    <t>La Candelaria</t>
  </si>
  <si>
    <t>Rafael Uribe Uribe</t>
  </si>
  <si>
    <t>Ciudad Bolívar</t>
  </si>
  <si>
    <t>Sumapaz</t>
  </si>
  <si>
    <t>Distrito</t>
  </si>
  <si>
    <t xml:space="preserve">TASA DE MORTALIDAD INFANTIL </t>
  </si>
  <si>
    <t>META 3.2</t>
  </si>
  <si>
    <t>INDICADOR 3.2.1</t>
  </si>
  <si>
    <t>INDICADOR 3.2.2</t>
  </si>
  <si>
    <t>Localidad</t>
  </si>
  <si>
    <t>No. Muertes</t>
  </si>
  <si>
    <t>Nacidos vivos</t>
  </si>
  <si>
    <t>Tasa por mil</t>
  </si>
  <si>
    <t>Neonatal Tardio</t>
  </si>
  <si>
    <t>Neonatal Temprano</t>
  </si>
  <si>
    <t xml:space="preserve">Post Neonatal </t>
  </si>
  <si>
    <t>Promedio</t>
  </si>
  <si>
    <t>META 3.3</t>
  </si>
  <si>
    <t>INDICADOR 3.3.1</t>
  </si>
  <si>
    <t>INDICADOR 3.3.2</t>
  </si>
  <si>
    <t>INDICADOR 3.3.4</t>
  </si>
  <si>
    <t>TASA DE NOTIFICACION DE CASOS DE SIDA POR LOCALIDAD EN BOGOTÁ</t>
  </si>
  <si>
    <t>TASA DE INCIDENCIA DE TUBERCULOSIS EN LA CIUDAD DE BOGOTÁ</t>
  </si>
  <si>
    <t>TASA DE NOTIFICACIÓN DE HEPATISIS B EN LA CIUDAD DE BOGOTÁ</t>
  </si>
  <si>
    <t>No. Infecciones VIH</t>
  </si>
  <si>
    <t>Incidencia Tuberculosis</t>
  </si>
  <si>
    <t>Incidencia Hepatitis B</t>
  </si>
  <si>
    <t>Casos</t>
  </si>
  <si>
    <t>Incidencia</t>
  </si>
  <si>
    <t>Casos VHB</t>
  </si>
  <si>
    <t>Tasa VHB</t>
  </si>
  <si>
    <t>Mortalidad</t>
  </si>
  <si>
    <t>Número de nuevas infecciones por el VIH por cada 1.000 habitantes no infectados, desglosado por sexo, edad y poblaciones clave</t>
  </si>
  <si>
    <t>Incidencia de la hepatitis B por cada 100.000
habitantes</t>
  </si>
  <si>
    <t>Candelaria</t>
  </si>
  <si>
    <t>Ciudad Bolivar</t>
  </si>
  <si>
    <t>TASA DE MORTALIDAD POR VIH/SIDA EN LA CIUDAD DE BOGOTÁ</t>
  </si>
  <si>
    <t>TASA DE MORTALIDAD POR TUBERCULOSIS EN LA CIUDAD DE BOGOTÁ</t>
  </si>
  <si>
    <t xml:space="preserve">Casos </t>
  </si>
  <si>
    <t>Tasa</t>
  </si>
  <si>
    <t>Casos VHC</t>
  </si>
  <si>
    <t>Tasa VHC</t>
  </si>
  <si>
    <t>META 3.4</t>
  </si>
  <si>
    <t>INDICADOR 3.4.1</t>
  </si>
  <si>
    <t>INDICADOR 3.4.2</t>
  </si>
  <si>
    <t>TASA MORTALIDAD POR SUICIDIO EN LAS LOCALIDADES DE BOGOTÁ</t>
  </si>
  <si>
    <t>Enfermedades Cronicas y Cancer</t>
  </si>
  <si>
    <t>Diabetes</t>
  </si>
  <si>
    <t>Respiratoria</t>
  </si>
  <si>
    <t>No. Muertes por Suicidio</t>
  </si>
  <si>
    <t xml:space="preserve">Sec. Salud </t>
  </si>
  <si>
    <t>*(Entre 30-69 años)</t>
  </si>
  <si>
    <t>TASA DE INTENTO DE SUICIDIO EN LAS LOCALIDADES DE BOGOTÁ</t>
  </si>
  <si>
    <t>Caso</t>
  </si>
  <si>
    <t>META 3.5</t>
  </si>
  <si>
    <t>Fortalecer la prevención y el tratamiento del abuso de
sustancias adictivas, incluido el uso indebido de
estupefacientes y el consumo nocivo de alcohol</t>
  </si>
  <si>
    <t>Cobertura de los tratamientos(farmacológicos y psicosociales y servicios de rehabilitación y postratamiento) de trastornos por abuso de sustancias adictivas</t>
  </si>
  <si>
    <t>Consumo nocivo de alcohol, definido según el contexto nacional como el consumo de alcohol per cápita (a partir de los 15 años de edad) durante un año civil en litros de alcohol puro</t>
  </si>
  <si>
    <t>META 3.6</t>
  </si>
  <si>
    <t>INDICADOR 3.6.1</t>
  </si>
  <si>
    <t>De aquí a 2020, reducir a la mitad el número de muertes y lesiones causadas por accidentes de tráfico en el mundo</t>
  </si>
  <si>
    <t>Victimas fatales</t>
  </si>
  <si>
    <t>Sec. Movilidad</t>
  </si>
  <si>
    <t>META 3.7</t>
  </si>
  <si>
    <t>INDICADOR 3.7.1</t>
  </si>
  <si>
    <t>INDICADOR 3.7.2</t>
  </si>
  <si>
    <t xml:space="preserve">TASA DE FECUNDIDAD EN MUJERES DE 10 A 14 AÑOS DE EDAD </t>
  </si>
  <si>
    <t xml:space="preserve">De aquí a 2030, garantizar el acceso universal a los servicios de salud sexual y reproductiva, incluidos los de planificación familiar, información y educación, y la integración de la salud reproductiva en las estrategias y los programas nacionales </t>
  </si>
  <si>
    <t>Entre 10 y 14 años_Sec.Salud</t>
  </si>
  <si>
    <t>Entre 15 y 19 años_Sec. Salud</t>
  </si>
  <si>
    <t>No. nacimientos</t>
  </si>
  <si>
    <t>Tasa por cada 1000 mujeres</t>
  </si>
  <si>
    <t>Tasa_Dane</t>
  </si>
  <si>
    <t>Número de Nacimientos</t>
  </si>
  <si>
    <t>Población Mujeres</t>
  </si>
  <si>
    <t>Rafael Uribe U</t>
  </si>
  <si>
    <t>Bogotá</t>
  </si>
  <si>
    <t xml:space="preserve">TASA DE FECUNDIDAD EN MUJERES DE 15 A 19 AÑOS DE EDAD </t>
  </si>
  <si>
    <t>META 3.8</t>
  </si>
  <si>
    <t>INDICADOR 3.8.1</t>
  </si>
  <si>
    <t>Lograr la cobertura sanitaria universal, incluida la protección contra los riesgos financieros, el acceso a servicios de salud esenciales de calidad y el acceso a medicamentos y vacunas inocuos, eficaces, asequibles y de calidad para todos</t>
  </si>
  <si>
    <t>Afiliaciones al regimen de salud/ Sec. Salud</t>
  </si>
  <si>
    <t>Afiliaciones al regimen de salud/ Min. Salud</t>
  </si>
  <si>
    <t>Afiliados</t>
  </si>
  <si>
    <t>% Afiliados</t>
  </si>
  <si>
    <t>92.89%</t>
  </si>
  <si>
    <t xml:space="preserve">Cobertura de los servicios de salud esenciales (definida como la cobertura media de los servicios esenciales entre la población general y los más desfavorecidos, calculada a partir de intervenciones trazadoras como las relacionadas con la salud reproductiva, materna, neonatal e infantil, las enfermedades infecciosas, las enfermedades no transmisibles y la capacidad de los servicios y el acceso a ellos) </t>
  </si>
  <si>
    <t>META 3.9</t>
  </si>
  <si>
    <t>De aquí a 2030, reducir considerablemente el número de muertes y enfermedades causadas por productos químicos peligrosos y por la polución y contaminación del aire, el agua y el suelo</t>
  </si>
  <si>
    <t>Tasa de mortalidad atribuida al agua insalubre, el saneamiento deficiente y la falta de higiene (exposición a servicios insalubres de agua, saneamiento e higiene para todos (WASH))</t>
  </si>
  <si>
    <t>CUMPLIMIENTO DE CADA INDICADOR EN EL DISTRITO</t>
  </si>
  <si>
    <t xml:space="preserve">Comportamiento </t>
  </si>
  <si>
    <t>Conclusión</t>
  </si>
  <si>
    <t xml:space="preserve">Se recomienda organizar dialogos con la comunidad en cuanto a estrategias prevenibles en las localidades de Ciudad Bolivar, Usme Kennedy, San Cristobal que han tenido las tasas más criticas, e inversión en educación y acceso a oportunidades. </t>
  </si>
  <si>
    <t>Inversión en educación y acceso a oportunidades en las localidades de Usme, Bosa y Ciudad Bolivar</t>
  </si>
  <si>
    <t xml:space="preserve">Seguir trabajando en programas de prevención de SIDA e implementar grupos de ayuda en las zonas de tolerancia de la ciudad (Los Martires, SantaFe y Antonio Nariño). A nivel distrito trabajar por disminuir el indicador </t>
  </si>
  <si>
    <t xml:space="preserve">Seguir trabajando en programas de prevención de TB </t>
  </si>
  <si>
    <t>N/A</t>
  </si>
  <si>
    <t>No existen condiciones de transmisibilidad de esta enfermedad</t>
  </si>
  <si>
    <t>Incidencia de casos en las localidades de SantaFe, Tunjuelito y Martires. A nivel distrito ha aumentado.</t>
  </si>
  <si>
    <t xml:space="preserve">Incidencia de diabetes y de enfermedades cerecbrocardiovasculares en hombres. </t>
  </si>
  <si>
    <t xml:space="preserve">Localidades con las tasas más altas Fontibon, Chapinero, Santa Fe y San Cristobal. </t>
  </si>
  <si>
    <t>Sin Datos</t>
  </si>
  <si>
    <t>No se encuentran datos consistentes</t>
  </si>
  <si>
    <t>Seguir incentivando programas sobre consecuencias del consumo de sustancias nocivas para la salud sobre todo en estratos del 1 al 3, y localidades comoTeusaquillo, Chapinero, Usaquén</t>
  </si>
  <si>
    <t>Más apoyo del distrito a la Secretaria de Movilidad para fomentar programas de prevencion, teniendo más relevancia localidades como Bosa, Kennedy y Suba</t>
  </si>
  <si>
    <t xml:space="preserve">A nivel distrito a disminuido en los ultimos 3 años. Educación en localidades como Usme, Bosa, Kennedy y Ciudad Bolivar </t>
  </si>
  <si>
    <t xml:space="preserve">Seguir trabajando en programas educativos </t>
  </si>
  <si>
    <t xml:space="preserve">Se mantiene </t>
  </si>
  <si>
    <t>Cobertura del 100% de la población, seguir trabajando en servicios de calidad e infraestructura</t>
  </si>
  <si>
    <t>Casos de muertes asociados a contraminación del aire en menores de 5 años más frecuente en las localidades de: Kennedy, Bosa, Engativá, Suba, Ciudad Bolívar, Tunjuelito y Santafé</t>
  </si>
  <si>
    <t>Tasas más altas la localidad de Santa Fe, Usaquén y Antonio Nariño.</t>
  </si>
  <si>
    <t xml:space="preserve">Una parte importante de las intoxicaciones se dio por consumo de sustancias psicoactivas, relacionado con el alcance del indicador 3.5.1. Localidades más frecuentes Suba y Kennedy </t>
  </si>
  <si>
    <t xml:space="preserve">Trabajo de Investigación Tipo Monografía </t>
  </si>
  <si>
    <t xml:space="preserve">La investigación se desarrollará bajo un enfoque de una revisión bibliográfica, utilizando datos académicos y de literatura gris, normas, lineamientos técnicos, opiniones, editoriales y documentos. La fuente principal son los datos obtenidos del observatorio de la Secretaria de Salud Distrital de Bogotá, la Secretaria de Movilidad para el caso el indicador 3,6. </t>
  </si>
  <si>
    <t>*Datos de la Secretaria de Movilidad</t>
  </si>
  <si>
    <t>*Tanto contributivo como subsidiado / Dato Global</t>
  </si>
  <si>
    <t>*Datos encontrados informe SaluData</t>
  </si>
  <si>
    <t>*Los indicadores sombreados en color gris no se tuvieron en cuenta dentro del análisis</t>
  </si>
  <si>
    <t>OBJETIVO DE DESARROLLO SOSTENIBLE No.3: SALUD Y BIENESTAR</t>
  </si>
  <si>
    <t>Aumento Considerable a partir del 2019 en un 28% y despues en el periodo del 2020 al 2021 el aumento fue de un 119%</t>
  </si>
  <si>
    <t>Mejoramiento de acceso a servicios durante el parto para todos los estratos socieconomicos</t>
  </si>
  <si>
    <t>Se mantuvo la cobertura prestacional (Ver Tabla 4 del Trabajo).</t>
  </si>
  <si>
    <t>Aumento Leve de los años 2020 a 2022; pasando del 4,88% al 5,81%</t>
  </si>
  <si>
    <t>Disminución Leve entre los años 2019 a 2020; no obstante hubo un aumento del 21% del 2021 al 2022</t>
  </si>
  <si>
    <t>El comportamiento del indicador se mantiene, con una disminución leve</t>
  </si>
  <si>
    <t>Aumento en los ultimos 3 años; del 2020 al 2021 un 31,25% y del 2021 al 2022 un 22,5%</t>
  </si>
  <si>
    <t>Aumento en los ultimos 3 años; del 2020 al 2021 aumentó un 17% y del 2021 al 2022 un 4%</t>
  </si>
  <si>
    <t>Aumento considerable del año 2021 a 2022 en porcentajes del 50% y el 35%</t>
  </si>
  <si>
    <t xml:space="preserve">Tomado de Informe Final de Estudio de consumo de sustancias psicoactivas en Bogotá D.C. </t>
  </si>
  <si>
    <t xml:space="preserve">https://saludata.saludcapital.gov.co/osb/index.php/datos-de-salud/salud-mental/sustanciaspsicoactivas/ - Tomado de Informe Final de Estudio de consumo de sustancias psicoactivas en Bogotá D.C. </t>
  </si>
  <si>
    <t>Tomado del Anuario de siniestralidad vial de Bogotá 2022. Pag 19</t>
  </si>
  <si>
    <t>Aumento Leve del año 2021 al 2022; 460 a 530 en los años 2021 a 2022. Disminución considerable a 364 siniestros en el año de la pandemia</t>
  </si>
  <si>
    <t>Disminución leve de un 14% de del año 2021 al 2022</t>
  </si>
  <si>
    <t>Disminución leve de un 9% de del año 2021 al 2022</t>
  </si>
  <si>
    <t xml:space="preserve">Tomado de Informe de Calidad del Aire 2021. Secretaria de Ambiente. </t>
  </si>
  <si>
    <t>Disminución de casos de neumonia del año 2020 al 2021; en una tasa del 1,5 al 1,4. Y casos de IRA de un 2,1 al 3,4 en los mismos años</t>
  </si>
  <si>
    <t>Leve aumento en el año 2022</t>
  </si>
  <si>
    <t>Leve aumento del año 2020 al 2022 pasando de una tasa del 27,5 - 36-4- 50,9</t>
  </si>
  <si>
    <t xml:space="preserve">Aumento en 3.4 puntos porcentuales entre los consumidores actuales, pasando del 36.5% en 2016 al 39.01% en 2022 </t>
  </si>
  <si>
    <t>BOGOTA, D.C., 28 NOVIEMBRE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</si>
</sst>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9" x14ac:knownFonts="1">
    <font>
      <sz val="10"/>
      <color theme="1"/>
      <name val="IBM Plex Sans"/>
      <family val="2"/>
    </font>
    <font>
      <b/>
      <sz val="10"/>
      <color theme="1"/>
      <name val="IBM Plex Sans"/>
      <family val="2"/>
    </font>
    <font>
      <sz val="8"/>
      <name val="IBM Plex Sans"/>
      <family val="2"/>
    </font>
    <font>
      <sz val="11"/>
      <color theme="1"/>
      <name val="Calibri"/>
      <family val="2"/>
      <scheme val="minor"/>
    </font>
    <font>
      <b/>
      <sz val="12"/>
      <color theme="1"/>
      <name val="Times New Roman"/>
      <family val="1"/>
    </font>
    <font>
      <sz val="12"/>
      <color theme="1"/>
      <name val="Times New Roman"/>
      <family val="1"/>
    </font>
    <font>
      <sz val="10"/>
      <color rgb="FF4D4D4D"/>
      <name val="IBM Plex Sans"/>
      <family val="2"/>
    </font>
    <font>
      <b/>
      <sz val="11"/>
      <color theme="1"/>
      <name val="IBM Plex Sans"/>
      <family val="2"/>
    </font>
    <font>
      <b/>
      <sz val="12"/>
      <color theme="1"/>
      <name val="IBM Plex Sans"/>
      <family val="2"/>
    </font>
    <font>
      <b/>
      <sz val="8"/>
      <color theme="1"/>
      <name val="IBM Plex Sans"/>
      <family val="2"/>
    </font>
    <font>
      <sz val="8"/>
      <color theme="1"/>
      <name val="IBM Plex Sans"/>
      <family val="2"/>
    </font>
    <font>
      <u/>
      <sz val="10"/>
      <color theme="10"/>
      <name val="IBM Plex Sans"/>
      <family val="2"/>
    </font>
    <font>
      <u/>
      <sz val="12"/>
      <color theme="10"/>
      <name val="Times New Roman"/>
      <family val="1"/>
    </font>
    <font>
      <u/>
      <sz val="12"/>
      <color rgb="FF0563C1"/>
      <name val="Times New Roman"/>
      <family val="1"/>
    </font>
    <font>
      <sz val="12"/>
      <color rgb="FF000000"/>
      <name val="Times New Roman"/>
      <family val="1"/>
    </font>
    <font>
      <b/>
      <sz val="11"/>
      <color theme="1"/>
      <name val="Calibri"/>
      <family val="2"/>
      <scheme val="minor"/>
    </font>
    <font>
      <sz val="10"/>
      <name val="IBM Plex Sans"/>
      <family val="2"/>
    </font>
    <font>
      <b/>
      <sz val="14"/>
      <name val="IBM Plex Sans"/>
      <family val="2"/>
    </font>
    <font>
      <b/>
      <sz val="14"/>
      <color theme="1"/>
      <name val="Calibri"/>
      <family val="2"/>
      <scheme val="minor"/>
    </font>
    <font>
      <sz val="9"/>
      <color theme="1"/>
      <name val="IBM Plex Sans"/>
      <family val="2"/>
    </font>
    <font>
      <b/>
      <sz val="16"/>
      <color theme="1"/>
      <name val="Times New Roman"/>
      <family val="1"/>
    </font>
    <font>
      <sz val="10"/>
      <color theme="1"/>
      <name val="Times New Roman"/>
      <family val="1"/>
    </font>
    <font>
      <sz val="10"/>
      <color theme="1"/>
      <name val="IBM Plex Sans"/>
      <family val="2"/>
    </font>
    <font>
      <b/>
      <sz val="14"/>
      <color theme="1"/>
      <name val="IBM Plex Sans"/>
      <family val="2"/>
    </font>
    <font>
      <b/>
      <sz val="10"/>
      <name val="IBM Plex Sans"/>
      <family val="2"/>
    </font>
    <font>
      <sz val="10"/>
      <color rgb="FFFF0000"/>
      <name val="IBM Plex Sans"/>
      <family val="2"/>
    </font>
    <font>
      <b/>
      <sz val="10"/>
      <color rgb="FFFF0000"/>
      <name val="IBM Plex Sans"/>
      <family val="2"/>
    </font>
    <font>
      <b/>
      <sz val="14"/>
      <color theme="1"/>
      <name val="Times New Roman"/>
      <family val="1"/>
    </font>
    <font>
      <sz val="14"/>
      <color theme="1"/>
      <name val="Times New Roman"/>
      <family val="1"/>
    </font>
  </fonts>
  <fills count="11">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9" tint="0.59999389629810485"/>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s>
  <cellStyleXfs count="4">
    <xf numFmtId="0" fontId="0" fillId="0" borderId="0"/>
    <xf numFmtId="0" fontId="3" fillId="0" borderId="0"/>
    <xf numFmtId="0" fontId="11" fillId="0" borderId="0" applyNumberFormat="0" applyFill="0" applyBorder="0" applyAlignment="0" applyProtection="0"/>
    <xf numFmtId="9" fontId="22" fillId="0" borderId="0" applyFont="0" applyFill="0" applyBorder="0" applyAlignment="0" applyProtection="0"/>
  </cellStyleXfs>
  <cellXfs count="295">
    <xf numFmtId="0" fontId="0" fillId="0" borderId="0" xfId="0"/>
    <xf numFmtId="0" fontId="0" fillId="0" borderId="0" xfId="0" applyAlignment="1">
      <alignment wrapText="1"/>
    </xf>
    <xf numFmtId="0" fontId="0" fillId="0" borderId="1" xfId="0" applyBorder="1" applyAlignment="1">
      <alignment horizontal="center" wrapText="1"/>
    </xf>
    <xf numFmtId="0" fontId="0" fillId="0" borderId="1" xfId="0" applyBorder="1" applyAlignment="1">
      <alignment horizontal="center" vertical="center" wrapText="1"/>
    </xf>
    <xf numFmtId="0" fontId="0" fillId="0" borderId="0" xfId="0" applyAlignment="1">
      <alignment horizontal="center" vertical="center"/>
    </xf>
    <xf numFmtId="0" fontId="3" fillId="0" borderId="0" xfId="1"/>
    <xf numFmtId="0" fontId="5" fillId="0" borderId="0" xfId="1" applyFont="1" applyAlignment="1">
      <alignment vertical="center"/>
    </xf>
    <xf numFmtId="0" fontId="5" fillId="0" borderId="0" xfId="1" applyFont="1" applyAlignment="1">
      <alignment horizontal="center" vertical="center"/>
    </xf>
    <xf numFmtId="0" fontId="6" fillId="0" borderId="1" xfId="0" applyFont="1" applyBorder="1" applyAlignment="1">
      <alignment vertical="center" wrapText="1"/>
    </xf>
    <xf numFmtId="0" fontId="0" fillId="0" borderId="1" xfId="0"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0" borderId="1" xfId="0" applyBorder="1" applyAlignment="1">
      <alignment horizontal="center" vertical="center"/>
    </xf>
    <xf numFmtId="0" fontId="0" fillId="0" borderId="0" xfId="0" applyAlignment="1">
      <alignment vertical="center" wrapText="1"/>
    </xf>
    <xf numFmtId="0" fontId="0" fillId="0" borderId="1" xfId="0" applyBorder="1" applyAlignment="1">
      <alignment horizontal="center"/>
    </xf>
    <xf numFmtId="0" fontId="0" fillId="0" borderId="6" xfId="0"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9" fillId="0" borderId="1" xfId="0" applyFont="1" applyBorder="1" applyAlignment="1">
      <alignment horizontal="center" vertical="center" wrapText="1"/>
    </xf>
    <xf numFmtId="164" fontId="0" fillId="0" borderId="1" xfId="0" applyNumberFormat="1" applyBorder="1" applyAlignment="1">
      <alignment horizontal="center" vertical="center"/>
    </xf>
    <xf numFmtId="0" fontId="0" fillId="0" borderId="1" xfId="0" applyBorder="1" applyAlignment="1">
      <alignment horizontal="left" vertical="center" wrapText="1"/>
    </xf>
    <xf numFmtId="0" fontId="1" fillId="0" borderId="1" xfId="0" applyFont="1" applyBorder="1" applyAlignment="1">
      <alignment horizontal="center" wrapText="1"/>
    </xf>
    <xf numFmtId="3" fontId="0" fillId="0" borderId="1" xfId="0" applyNumberFormat="1" applyBorder="1" applyAlignment="1">
      <alignment horizontal="center" wrapText="1"/>
    </xf>
    <xf numFmtId="10"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10" fontId="0" fillId="0" borderId="1" xfId="0" applyNumberFormat="1" applyBorder="1" applyAlignment="1">
      <alignment horizontal="center" vertical="center"/>
    </xf>
    <xf numFmtId="0" fontId="0" fillId="0" borderId="0" xfId="0" applyAlignment="1">
      <alignment horizontal="left" vertical="center"/>
    </xf>
    <xf numFmtId="0" fontId="0" fillId="2" borderId="1" xfId="0" applyFill="1" applyBorder="1" applyAlignment="1">
      <alignment vertical="center" wrapText="1"/>
    </xf>
    <xf numFmtId="0" fontId="10" fillId="0" borderId="1" xfId="0" applyFont="1" applyBorder="1" applyAlignment="1">
      <alignment horizontal="center" vertical="center" wrapText="1"/>
    </xf>
    <xf numFmtId="3" fontId="0" fillId="0" borderId="0" xfId="0" applyNumberFormat="1" applyAlignment="1">
      <alignment horizontal="center" vertical="center"/>
    </xf>
    <xf numFmtId="0" fontId="12" fillId="0" borderId="1" xfId="2" applyFont="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4" fillId="6" borderId="1" xfId="0" applyFont="1" applyFill="1" applyBorder="1" applyAlignment="1">
      <alignment horizontal="center" vertical="center" wrapText="1"/>
    </xf>
    <xf numFmtId="0" fontId="5" fillId="0" borderId="0" xfId="0" applyFont="1"/>
    <xf numFmtId="0" fontId="5" fillId="0" borderId="0" xfId="0" applyFont="1" applyAlignment="1">
      <alignment horizont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0" xfId="0" applyFont="1" applyAlignment="1">
      <alignment vertical="center"/>
    </xf>
    <xf numFmtId="0" fontId="5" fillId="5" borderId="1"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5" fillId="5" borderId="1" xfId="0" applyFont="1" applyFill="1" applyBorder="1" applyAlignment="1">
      <alignment vertical="center" wrapText="1"/>
    </xf>
    <xf numFmtId="0" fontId="5" fillId="5" borderId="0" xfId="0" applyFont="1" applyFill="1"/>
    <xf numFmtId="0" fontId="5" fillId="0" borderId="0" xfId="0" applyFont="1" applyAlignment="1">
      <alignment horizontal="center"/>
    </xf>
    <xf numFmtId="0" fontId="5" fillId="0" borderId="0" xfId="0" applyFont="1" applyAlignment="1">
      <alignment horizontal="left" vertical="center"/>
    </xf>
    <xf numFmtId="0" fontId="5" fillId="0" borderId="5" xfId="0" applyFont="1" applyBorder="1" applyAlignment="1">
      <alignment horizontal="center" vertical="center" wrapText="1"/>
    </xf>
    <xf numFmtId="0" fontId="5" fillId="0" borderId="5" xfId="0" applyFont="1" applyBorder="1" applyAlignment="1">
      <alignment vertical="center" wrapText="1"/>
    </xf>
    <xf numFmtId="0" fontId="5" fillId="0" borderId="5" xfId="0" applyFont="1" applyBorder="1" applyAlignment="1">
      <alignment horizontal="left" vertical="center" wrapText="1"/>
    </xf>
    <xf numFmtId="0" fontId="11" fillId="0" borderId="1" xfId="2" applyBorder="1" applyAlignment="1">
      <alignment horizontal="left" vertical="center" wrapText="1"/>
    </xf>
    <xf numFmtId="0" fontId="0" fillId="0" borderId="0" xfId="0" applyAlignment="1">
      <alignment horizontal="center"/>
    </xf>
    <xf numFmtId="0" fontId="16" fillId="7" borderId="1" xfId="0" applyFont="1" applyFill="1" applyBorder="1" applyAlignment="1">
      <alignment horizontal="center" vertical="center"/>
    </xf>
    <xf numFmtId="0" fontId="16" fillId="3" borderId="5" xfId="0" applyFont="1" applyFill="1" applyBorder="1" applyAlignment="1">
      <alignment horizontal="center" vertical="center"/>
    </xf>
    <xf numFmtId="0" fontId="16" fillId="7" borderId="20" xfId="0" applyFont="1" applyFill="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xf>
    <xf numFmtId="0" fontId="0" fillId="0" borderId="19" xfId="0" applyBorder="1"/>
    <xf numFmtId="0" fontId="0" fillId="0" borderId="0" xfId="0" applyAlignment="1">
      <alignment horizontal="center" wrapText="1"/>
    </xf>
    <xf numFmtId="0" fontId="0" fillId="0" borderId="19" xfId="0" applyBorder="1" applyAlignment="1">
      <alignment horizontal="left" vertical="center"/>
    </xf>
    <xf numFmtId="3" fontId="0" fillId="0" borderId="1" xfId="0" applyNumberFormat="1" applyBorder="1" applyAlignment="1">
      <alignment horizontal="center"/>
    </xf>
    <xf numFmtId="0" fontId="0" fillId="8" borderId="1" xfId="0" applyFill="1" applyBorder="1" applyAlignment="1">
      <alignment horizontal="center"/>
    </xf>
    <xf numFmtId="0" fontId="0" fillId="8" borderId="20" xfId="0" applyFill="1" applyBorder="1" applyAlignment="1">
      <alignment horizontal="center"/>
    </xf>
    <xf numFmtId="0" fontId="0" fillId="8" borderId="19" xfId="0" applyFill="1" applyBorder="1" applyAlignment="1">
      <alignment horizontal="left" vertical="center"/>
    </xf>
    <xf numFmtId="0" fontId="0" fillId="7" borderId="1" xfId="0" applyFill="1" applyBorder="1" applyAlignment="1">
      <alignment horizontal="center" vertical="center" wrapText="1"/>
    </xf>
    <xf numFmtId="0" fontId="0" fillId="7" borderId="20" xfId="0" applyFill="1" applyBorder="1" applyAlignment="1">
      <alignment horizontal="center" vertical="center" wrapText="1"/>
    </xf>
    <xf numFmtId="0" fontId="15" fillId="7" borderId="1" xfId="0" applyFont="1" applyFill="1" applyBorder="1" applyAlignment="1">
      <alignment horizontal="center" vertical="center"/>
    </xf>
    <xf numFmtId="0" fontId="15" fillId="7" borderId="20" xfId="0" applyFont="1" applyFill="1" applyBorder="1" applyAlignment="1">
      <alignment horizontal="center" vertical="center"/>
    </xf>
    <xf numFmtId="0" fontId="0" fillId="0" borderId="28" xfId="0" applyBorder="1"/>
    <xf numFmtId="0" fontId="0" fillId="0" borderId="20" xfId="0" applyBorder="1" applyAlignment="1">
      <alignment horizontal="center" vertical="center"/>
    </xf>
    <xf numFmtId="0" fontId="0" fillId="8" borderId="1" xfId="0" applyFill="1" applyBorder="1" applyAlignment="1">
      <alignment horizontal="center" vertical="center"/>
    </xf>
    <xf numFmtId="0" fontId="0" fillId="0" borderId="4" xfId="0" applyBorder="1" applyAlignment="1">
      <alignment horizontal="center" vertical="center"/>
    </xf>
    <xf numFmtId="0" fontId="0" fillId="0" borderId="29" xfId="0" applyBorder="1" applyAlignment="1">
      <alignment horizontal="center" vertical="center"/>
    </xf>
    <xf numFmtId="0" fontId="0" fillId="7" borderId="4" xfId="0" applyFill="1" applyBorder="1" applyAlignment="1">
      <alignment horizontal="center" vertical="center"/>
    </xf>
    <xf numFmtId="0" fontId="0" fillId="7" borderId="29" xfId="0" applyFill="1" applyBorder="1" applyAlignment="1">
      <alignment horizontal="center" vertical="center"/>
    </xf>
    <xf numFmtId="0" fontId="0" fillId="8" borderId="28" xfId="0" applyFill="1" applyBorder="1"/>
    <xf numFmtId="0" fontId="0" fillId="9" borderId="19" xfId="0" applyFill="1" applyBorder="1"/>
    <xf numFmtId="0" fontId="16" fillId="9" borderId="1" xfId="0" applyFont="1" applyFill="1" applyBorder="1" applyAlignment="1">
      <alignment horizontal="center" vertical="center"/>
    </xf>
    <xf numFmtId="0" fontId="0" fillId="9" borderId="1" xfId="0" applyFill="1" applyBorder="1" applyAlignment="1">
      <alignment horizontal="center" vertical="center"/>
    </xf>
    <xf numFmtId="0" fontId="0" fillId="8" borderId="4" xfId="0" applyFill="1" applyBorder="1" applyAlignment="1">
      <alignment horizontal="center" vertical="center"/>
    </xf>
    <xf numFmtId="0" fontId="0" fillId="7" borderId="1" xfId="0" applyFill="1" applyBorder="1" applyAlignment="1">
      <alignment horizontal="center"/>
    </xf>
    <xf numFmtId="0" fontId="0" fillId="7" borderId="20" xfId="0" applyFill="1" applyBorder="1" applyAlignment="1">
      <alignment horizontal="center"/>
    </xf>
    <xf numFmtId="0" fontId="0" fillId="7" borderId="1" xfId="0" applyFill="1" applyBorder="1" applyAlignment="1">
      <alignment horizontal="center" vertical="center"/>
    </xf>
    <xf numFmtId="0" fontId="0" fillId="7" borderId="20" xfId="0" applyFill="1" applyBorder="1" applyAlignment="1">
      <alignment horizontal="center" vertical="center"/>
    </xf>
    <xf numFmtId="165" fontId="0" fillId="0" borderId="1" xfId="0" applyNumberFormat="1" applyBorder="1" applyAlignment="1">
      <alignment horizontal="center"/>
    </xf>
    <xf numFmtId="0" fontId="0" fillId="8" borderId="19" xfId="0" applyFill="1" applyBorder="1"/>
    <xf numFmtId="2" fontId="0" fillId="0" borderId="1" xfId="0" applyNumberFormat="1" applyBorder="1" applyAlignment="1">
      <alignment horizontal="center" vertical="center"/>
    </xf>
    <xf numFmtId="2" fontId="0" fillId="0" borderId="20" xfId="0" applyNumberFormat="1" applyBorder="1" applyAlignment="1">
      <alignment horizontal="center" vertical="center"/>
    </xf>
    <xf numFmtId="165" fontId="0" fillId="0" borderId="1" xfId="0" applyNumberFormat="1" applyBorder="1" applyAlignment="1">
      <alignment horizontal="center" vertical="center"/>
    </xf>
    <xf numFmtId="165" fontId="0" fillId="0" borderId="20" xfId="0" applyNumberFormat="1" applyBorder="1" applyAlignment="1">
      <alignment horizontal="center" vertical="center"/>
    </xf>
    <xf numFmtId="0" fontId="0" fillId="5" borderId="19" xfId="0" applyFill="1" applyBorder="1"/>
    <xf numFmtId="165" fontId="0" fillId="8" borderId="1" xfId="0" applyNumberFormat="1" applyFill="1" applyBorder="1" applyAlignment="1">
      <alignment horizontal="center" vertical="center"/>
    </xf>
    <xf numFmtId="2" fontId="0" fillId="8" borderId="20" xfId="0" applyNumberFormat="1" applyFill="1" applyBorder="1" applyAlignment="1">
      <alignment horizontal="center" vertical="center"/>
    </xf>
    <xf numFmtId="165" fontId="0" fillId="8" borderId="20" xfId="0" applyNumberFormat="1" applyFill="1" applyBorder="1" applyAlignment="1">
      <alignment horizontal="center" vertical="center"/>
    </xf>
    <xf numFmtId="0" fontId="11" fillId="5" borderId="1" xfId="2" applyFill="1" applyBorder="1" applyAlignment="1">
      <alignment horizontal="left" vertical="center" wrapText="1"/>
    </xf>
    <xf numFmtId="0" fontId="11" fillId="0" borderId="1" xfId="2" applyFill="1" applyBorder="1" applyAlignment="1">
      <alignment horizontal="left" vertical="center" wrapText="1"/>
    </xf>
    <xf numFmtId="3" fontId="0" fillId="0" borderId="1" xfId="0" applyNumberFormat="1" applyBorder="1" applyAlignment="1">
      <alignment horizontal="center" vertical="center"/>
    </xf>
    <xf numFmtId="0" fontId="0" fillId="0" borderId="34" xfId="0" applyBorder="1" applyAlignment="1">
      <alignment horizontal="center" vertical="center"/>
    </xf>
    <xf numFmtId="3" fontId="0" fillId="0" borderId="34" xfId="0" applyNumberFormat="1" applyBorder="1" applyAlignment="1">
      <alignment horizontal="center" vertical="center"/>
    </xf>
    <xf numFmtId="0" fontId="0" fillId="0" borderId="35" xfId="0" applyBorder="1" applyAlignment="1">
      <alignment horizontal="center" vertical="center"/>
    </xf>
    <xf numFmtId="0" fontId="0" fillId="0" borderId="33" xfId="0" applyBorder="1" applyAlignment="1">
      <alignment horizontal="left" vertical="center"/>
    </xf>
    <xf numFmtId="0" fontId="0" fillId="8" borderId="20" xfId="0" applyFill="1" applyBorder="1" applyAlignment="1">
      <alignment horizontal="center" vertical="center"/>
    </xf>
    <xf numFmtId="0" fontId="19" fillId="7" borderId="1" xfId="0" applyFont="1" applyFill="1" applyBorder="1" applyAlignment="1">
      <alignment horizontal="center" vertical="center" wrapText="1"/>
    </xf>
    <xf numFmtId="0" fontId="19" fillId="7" borderId="20" xfId="0" applyFont="1" applyFill="1" applyBorder="1" applyAlignment="1">
      <alignment horizontal="center" vertical="center" wrapText="1"/>
    </xf>
    <xf numFmtId="0" fontId="19" fillId="7" borderId="4" xfId="0" applyFont="1" applyFill="1" applyBorder="1" applyAlignment="1">
      <alignment horizontal="center" vertical="center" wrapText="1"/>
    </xf>
    <xf numFmtId="0" fontId="19" fillId="7" borderId="29" xfId="0" applyFont="1" applyFill="1" applyBorder="1" applyAlignment="1">
      <alignment horizontal="center" vertical="center" wrapText="1"/>
    </xf>
    <xf numFmtId="0" fontId="7" fillId="4" borderId="0" xfId="0" applyFont="1" applyFill="1" applyAlignment="1">
      <alignment horizontal="center" vertical="center" wrapText="1"/>
    </xf>
    <xf numFmtId="0" fontId="1" fillId="0" borderId="0" xfId="0" applyFont="1" applyAlignment="1">
      <alignment horizontal="center" vertical="center" wrapText="1"/>
    </xf>
    <xf numFmtId="0" fontId="10" fillId="0" borderId="0" xfId="0" applyFont="1" applyAlignment="1">
      <alignment horizontal="center" vertical="center" wrapText="1"/>
    </xf>
    <xf numFmtId="0" fontId="21" fillId="0" borderId="0" xfId="0" applyFont="1"/>
    <xf numFmtId="0" fontId="0" fillId="10" borderId="21" xfId="0" applyFill="1" applyBorder="1" applyAlignment="1">
      <alignment horizontal="center" vertical="center"/>
    </xf>
    <xf numFmtId="0" fontId="0" fillId="10" borderId="22" xfId="0" applyFill="1" applyBorder="1" applyAlignment="1">
      <alignment horizontal="center" vertical="center"/>
    </xf>
    <xf numFmtId="0" fontId="0" fillId="10" borderId="22" xfId="0" applyFill="1" applyBorder="1" applyAlignment="1">
      <alignment horizontal="center"/>
    </xf>
    <xf numFmtId="0" fontId="0" fillId="10" borderId="23" xfId="0" applyFill="1" applyBorder="1" applyAlignment="1">
      <alignment horizontal="center"/>
    </xf>
    <xf numFmtId="0" fontId="21" fillId="0" borderId="0" xfId="0" applyFont="1" applyAlignment="1">
      <alignment horizontal="center" vertical="center"/>
    </xf>
    <xf numFmtId="0" fontId="4" fillId="6" borderId="19" xfId="0" applyFont="1" applyFill="1" applyBorder="1" applyAlignment="1">
      <alignment horizontal="center" vertical="center" wrapText="1"/>
    </xf>
    <xf numFmtId="0" fontId="5" fillId="0" borderId="0" xfId="0" applyFont="1" applyAlignment="1">
      <alignment horizontal="center" vertical="center" wrapText="1"/>
    </xf>
    <xf numFmtId="0" fontId="5" fillId="5" borderId="0" xfId="0" applyFont="1" applyFill="1" applyAlignment="1">
      <alignment horizontal="center" vertical="center" wrapText="1"/>
    </xf>
    <xf numFmtId="0" fontId="5" fillId="5" borderId="0" xfId="0" applyFont="1" applyFill="1" applyAlignment="1">
      <alignment vertical="center" wrapText="1"/>
    </xf>
    <xf numFmtId="0" fontId="5" fillId="0" borderId="0" xfId="0" applyFont="1" applyAlignment="1">
      <alignment vertical="center" wrapText="1"/>
    </xf>
    <xf numFmtId="0" fontId="0" fillId="10" borderId="21" xfId="0" applyFill="1" applyBorder="1" applyAlignment="1">
      <alignment horizontal="left" vertical="center"/>
    </xf>
    <xf numFmtId="3" fontId="0" fillId="10" borderId="22" xfId="0" applyNumberFormat="1" applyFill="1" applyBorder="1" applyAlignment="1">
      <alignment horizontal="center"/>
    </xf>
    <xf numFmtId="0" fontId="0" fillId="10" borderId="21" xfId="0" applyFill="1" applyBorder="1"/>
    <xf numFmtId="0" fontId="0" fillId="10" borderId="23" xfId="0" applyFill="1" applyBorder="1" applyAlignment="1">
      <alignment horizontal="center" vertical="center"/>
    </xf>
    <xf numFmtId="0" fontId="0" fillId="10" borderId="24" xfId="0" applyFill="1" applyBorder="1"/>
    <xf numFmtId="0" fontId="0" fillId="10" borderId="25" xfId="0" applyFill="1" applyBorder="1" applyAlignment="1">
      <alignment horizontal="center" vertical="center"/>
    </xf>
    <xf numFmtId="0" fontId="0" fillId="10" borderId="26" xfId="0" applyFill="1" applyBorder="1" applyAlignment="1">
      <alignment horizontal="center" vertical="center"/>
    </xf>
    <xf numFmtId="165" fontId="0" fillId="10" borderId="22" xfId="0" applyNumberFormat="1" applyFill="1" applyBorder="1" applyAlignment="1">
      <alignment horizontal="center"/>
    </xf>
    <xf numFmtId="164" fontId="0" fillId="10" borderId="22" xfId="0" applyNumberFormat="1" applyFill="1" applyBorder="1" applyAlignment="1">
      <alignment horizontal="center" vertical="center"/>
    </xf>
    <xf numFmtId="165" fontId="0" fillId="10" borderId="22" xfId="0" applyNumberFormat="1" applyFill="1" applyBorder="1" applyAlignment="1">
      <alignment horizontal="center" vertical="center"/>
    </xf>
    <xf numFmtId="2" fontId="0" fillId="10" borderId="22" xfId="0" applyNumberFormat="1" applyFill="1" applyBorder="1" applyAlignment="1">
      <alignment horizontal="center" vertical="center"/>
    </xf>
    <xf numFmtId="165" fontId="0" fillId="10" borderId="23" xfId="0" applyNumberFormat="1" applyFill="1" applyBorder="1" applyAlignment="1">
      <alignment horizontal="center" vertical="center"/>
    </xf>
    <xf numFmtId="0" fontId="0" fillId="0" borderId="4" xfId="0" applyBorder="1" applyAlignment="1">
      <alignment horizontal="center"/>
    </xf>
    <xf numFmtId="0" fontId="0" fillId="0" borderId="29" xfId="0" applyBorder="1" applyAlignment="1">
      <alignment horizontal="center"/>
    </xf>
    <xf numFmtId="0" fontId="0" fillId="7" borderId="4" xfId="0" applyFill="1" applyBorder="1" applyAlignment="1">
      <alignment horizontal="center"/>
    </xf>
    <xf numFmtId="0" fontId="0" fillId="7" borderId="29" xfId="0" applyFill="1" applyBorder="1" applyAlignment="1">
      <alignment horizontal="center"/>
    </xf>
    <xf numFmtId="0" fontId="0" fillId="0" borderId="33" xfId="0" applyBorder="1"/>
    <xf numFmtId="0" fontId="0" fillId="0" borderId="34" xfId="0" applyBorder="1" applyAlignment="1">
      <alignment horizontal="center"/>
    </xf>
    <xf numFmtId="0" fontId="0" fillId="0" borderId="35" xfId="0" applyBorder="1" applyAlignment="1">
      <alignment horizontal="center"/>
    </xf>
    <xf numFmtId="3" fontId="0" fillId="10" borderId="22" xfId="0" applyNumberFormat="1" applyFill="1" applyBorder="1" applyAlignment="1">
      <alignment horizontal="center" vertical="center"/>
    </xf>
    <xf numFmtId="0" fontId="1" fillId="0" borderId="0" xfId="0" applyFont="1"/>
    <xf numFmtId="0" fontId="0" fillId="4" borderId="1" xfId="0" applyFill="1" applyBorder="1" applyAlignment="1">
      <alignment horizontal="center" vertical="center" wrapText="1"/>
    </xf>
    <xf numFmtId="0" fontId="6" fillId="4" borderId="1" xfId="0" applyFont="1" applyFill="1" applyBorder="1" applyAlignment="1">
      <alignment vertical="center" wrapText="1"/>
    </xf>
    <xf numFmtId="9" fontId="25" fillId="0" borderId="0" xfId="3" applyFont="1" applyAlignment="1">
      <alignment horizontal="center" vertical="center"/>
    </xf>
    <xf numFmtId="9" fontId="25" fillId="0" borderId="0" xfId="3" applyFont="1"/>
    <xf numFmtId="9" fontId="26" fillId="0" borderId="0" xfId="3" applyFont="1" applyAlignment="1">
      <alignment horizontal="center" vertical="center"/>
    </xf>
    <xf numFmtId="9" fontId="26" fillId="0" borderId="0" xfId="3" applyFont="1"/>
    <xf numFmtId="9" fontId="26" fillId="0" borderId="0" xfId="3" applyFont="1" applyAlignment="1">
      <alignment horizontal="center"/>
    </xf>
    <xf numFmtId="10" fontId="25" fillId="0" borderId="0" xfId="0" applyNumberFormat="1" applyFont="1" applyAlignment="1">
      <alignment horizontal="center" vertical="center"/>
    </xf>
    <xf numFmtId="10" fontId="25" fillId="0" borderId="0" xfId="0" applyNumberFormat="1" applyFont="1"/>
    <xf numFmtId="10" fontId="25" fillId="0" borderId="0" xfId="0" applyNumberFormat="1" applyFont="1" applyAlignment="1">
      <alignment horizontal="center"/>
    </xf>
    <xf numFmtId="0" fontId="4" fillId="6" borderId="42" xfId="0" applyFont="1" applyFill="1" applyBorder="1" applyAlignment="1">
      <alignment horizontal="center" vertical="center" wrapText="1"/>
    </xf>
    <xf numFmtId="0" fontId="27" fillId="6" borderId="19" xfId="0"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42" xfId="0" applyFont="1" applyFill="1" applyBorder="1" applyAlignment="1">
      <alignment horizontal="center" vertical="center" wrapText="1"/>
    </xf>
    <xf numFmtId="0" fontId="28" fillId="0" borderId="19"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 xfId="0" applyFont="1" applyBorder="1" applyAlignment="1">
      <alignment vertical="center" wrapText="1"/>
    </xf>
    <xf numFmtId="0" fontId="28" fillId="0" borderId="1" xfId="0" applyFont="1" applyBorder="1" applyAlignment="1">
      <alignment horizontal="left" vertical="center" wrapText="1"/>
    </xf>
    <xf numFmtId="0" fontId="28" fillId="0" borderId="6" xfId="0" applyFont="1" applyBorder="1" applyAlignment="1">
      <alignment horizontal="left" vertical="center" wrapText="1"/>
    </xf>
    <xf numFmtId="0" fontId="28" fillId="0" borderId="20" xfId="0" applyFont="1" applyBorder="1" applyAlignment="1">
      <alignment vertical="center" wrapText="1"/>
    </xf>
    <xf numFmtId="0" fontId="28" fillId="0" borderId="5" xfId="0" applyFont="1" applyBorder="1" applyAlignment="1">
      <alignment horizontal="center" vertical="center" wrapText="1"/>
    </xf>
    <xf numFmtId="0" fontId="28" fillId="0" borderId="8" xfId="0" applyFont="1" applyBorder="1" applyAlignment="1">
      <alignment horizontal="left" vertical="center" wrapText="1"/>
    </xf>
    <xf numFmtId="0" fontId="28" fillId="5" borderId="1" xfId="0" applyFont="1" applyFill="1" applyBorder="1" applyAlignment="1">
      <alignment horizontal="center" vertical="center" wrapText="1"/>
    </xf>
    <xf numFmtId="0" fontId="28" fillId="5" borderId="1" xfId="0" applyFont="1" applyFill="1" applyBorder="1" applyAlignment="1">
      <alignment horizontal="left" vertical="center" wrapText="1"/>
    </xf>
    <xf numFmtId="0" fontId="28" fillId="5" borderId="1" xfId="0" applyFont="1" applyFill="1" applyBorder="1" applyAlignment="1">
      <alignment vertical="center" wrapText="1"/>
    </xf>
    <xf numFmtId="0" fontId="28" fillId="0" borderId="0" xfId="0" applyFont="1" applyAlignment="1">
      <alignment horizontal="center" vertical="center"/>
    </xf>
    <xf numFmtId="0" fontId="28" fillId="5" borderId="6" xfId="0" applyFont="1" applyFill="1" applyBorder="1" applyAlignment="1">
      <alignment vertical="center" wrapText="1"/>
    </xf>
    <xf numFmtId="0" fontId="28" fillId="5" borderId="22" xfId="0" applyFont="1" applyFill="1" applyBorder="1" applyAlignment="1">
      <alignment horizontal="center" vertical="center" wrapText="1"/>
    </xf>
    <xf numFmtId="0" fontId="28" fillId="5" borderId="22" xfId="0" applyFont="1" applyFill="1" applyBorder="1" applyAlignment="1">
      <alignment vertical="center" wrapText="1"/>
    </xf>
    <xf numFmtId="0" fontId="28" fillId="0" borderId="22" xfId="0" applyFont="1" applyBorder="1" applyAlignment="1">
      <alignment vertical="center" wrapText="1"/>
    </xf>
    <xf numFmtId="0" fontId="28" fillId="0" borderId="22" xfId="0" applyFont="1" applyBorder="1" applyAlignment="1">
      <alignment horizontal="center" vertical="center" wrapText="1"/>
    </xf>
    <xf numFmtId="0" fontId="28" fillId="0" borderId="38" xfId="0" applyFont="1" applyBorder="1" applyAlignment="1">
      <alignment horizontal="left" vertical="center" wrapText="1"/>
    </xf>
    <xf numFmtId="0" fontId="28" fillId="0" borderId="23" xfId="0" applyFont="1" applyBorder="1" applyAlignment="1">
      <alignment vertical="center" wrapText="1"/>
    </xf>
    <xf numFmtId="0" fontId="28" fillId="0" borderId="5" xfId="0" applyFont="1" applyBorder="1" applyAlignment="1">
      <alignment vertical="center" wrapText="1"/>
    </xf>
    <xf numFmtId="0" fontId="28" fillId="0" borderId="18" xfId="0" applyFont="1" applyBorder="1" applyAlignment="1">
      <alignment horizontal="center" vertical="center" wrapText="1"/>
    </xf>
    <xf numFmtId="0" fontId="28" fillId="0" borderId="20" xfId="0" applyFont="1" applyBorder="1" applyAlignment="1">
      <alignment horizontal="left" vertical="center" wrapText="1"/>
    </xf>
    <xf numFmtId="0" fontId="28" fillId="0" borderId="6" xfId="0" applyFont="1" applyBorder="1" applyAlignment="1">
      <alignment horizontal="center" vertical="center" wrapText="1"/>
    </xf>
    <xf numFmtId="0" fontId="5" fillId="0" borderId="0" xfId="1" applyFont="1" applyAlignment="1">
      <alignment horizontal="center" vertical="center"/>
    </xf>
    <xf numFmtId="0" fontId="5" fillId="5" borderId="0" xfId="1" applyFont="1" applyFill="1" applyAlignment="1">
      <alignment horizontal="center" vertical="center"/>
    </xf>
    <xf numFmtId="0" fontId="4" fillId="0" borderId="0" xfId="1" applyFont="1" applyAlignment="1">
      <alignment horizontal="center" vertical="center" wrapText="1"/>
    </xf>
    <xf numFmtId="0" fontId="5" fillId="0" borderId="0" xfId="1" applyFont="1" applyAlignment="1">
      <alignment horizontal="center" vertical="center" wrapText="1"/>
    </xf>
    <xf numFmtId="0" fontId="4" fillId="0" borderId="0" xfId="1" applyFont="1" applyAlignment="1">
      <alignment horizontal="center" vertical="center"/>
    </xf>
    <xf numFmtId="0" fontId="1" fillId="4" borderId="1" xfId="0" applyFont="1" applyFill="1" applyBorder="1" applyAlignment="1">
      <alignment horizontal="center" vertical="center"/>
    </xf>
    <xf numFmtId="0" fontId="24" fillId="0" borderId="1" xfId="0" applyFont="1" applyBorder="1" applyAlignment="1">
      <alignment horizontal="center" vertical="center"/>
    </xf>
    <xf numFmtId="0" fontId="23" fillId="3" borderId="1" xfId="0" applyFont="1" applyFill="1" applyBorder="1" applyAlignment="1">
      <alignment horizontal="center" vertical="center"/>
    </xf>
    <xf numFmtId="0" fontId="1" fillId="10" borderId="7" xfId="0" applyFont="1" applyFill="1" applyBorder="1" applyAlignment="1">
      <alignment horizontal="left" vertical="center" wrapText="1"/>
    </xf>
    <xf numFmtId="0" fontId="1" fillId="10" borderId="12" xfId="0" applyFont="1" applyFill="1" applyBorder="1" applyAlignment="1">
      <alignment horizontal="left" vertical="center" wrapText="1"/>
    </xf>
    <xf numFmtId="0" fontId="1" fillId="10" borderId="2" xfId="0" applyFont="1" applyFill="1" applyBorder="1" applyAlignment="1">
      <alignment horizontal="left" vertical="center" wrapText="1"/>
    </xf>
    <xf numFmtId="0" fontId="1" fillId="10" borderId="3" xfId="0" applyFont="1" applyFill="1" applyBorder="1" applyAlignment="1">
      <alignment horizontal="left" vertical="center" wrapText="1"/>
    </xf>
    <xf numFmtId="0" fontId="1" fillId="10" borderId="8" xfId="0" applyFont="1" applyFill="1" applyBorder="1" applyAlignment="1">
      <alignment horizontal="left" vertical="center" wrapText="1"/>
    </xf>
    <xf numFmtId="0" fontId="1" fillId="10" borderId="13" xfId="0" applyFont="1" applyFill="1" applyBorder="1" applyAlignment="1">
      <alignment horizontal="left" vertical="center" wrapText="1"/>
    </xf>
    <xf numFmtId="0" fontId="26" fillId="4" borderId="6" xfId="0" applyFont="1" applyFill="1" applyBorder="1" applyAlignment="1">
      <alignment horizontal="left" vertical="center"/>
    </xf>
    <xf numFmtId="0" fontId="26" fillId="4" borderId="10" xfId="0" applyFont="1" applyFill="1" applyBorder="1" applyAlignment="1">
      <alignment horizontal="left" vertical="center"/>
    </xf>
    <xf numFmtId="0" fontId="4" fillId="3" borderId="1" xfId="0" applyFont="1" applyFill="1" applyBorder="1" applyAlignment="1">
      <alignment horizontal="center" vertical="center"/>
    </xf>
    <xf numFmtId="0" fontId="4" fillId="6"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4" borderId="1" xfId="0" applyFont="1" applyFill="1" applyBorder="1" applyAlignment="1">
      <alignment horizontal="center" vertical="center"/>
    </xf>
    <xf numFmtId="0" fontId="11" fillId="0" borderId="1" xfId="2" applyBorder="1" applyAlignment="1">
      <alignment horizontal="left" vertical="center" wrapText="1"/>
    </xf>
    <xf numFmtId="0" fontId="12" fillId="0" borderId="1" xfId="2" applyFont="1" applyBorder="1" applyAlignment="1">
      <alignment horizontal="left" vertical="center" wrapText="1"/>
    </xf>
    <xf numFmtId="0" fontId="5" fillId="0" borderId="1" xfId="0" applyFont="1" applyBorder="1" applyAlignment="1">
      <alignment horizontal="left" vertical="center" wrapText="1"/>
    </xf>
    <xf numFmtId="0" fontId="5" fillId="5"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3" borderId="1" xfId="0" applyFont="1" applyFill="1" applyBorder="1" applyAlignment="1">
      <alignment horizontal="center" wrapText="1"/>
    </xf>
    <xf numFmtId="0" fontId="1" fillId="4"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10"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7" fillId="4" borderId="6"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6" fillId="3" borderId="17" xfId="0" applyFont="1" applyFill="1" applyBorder="1" applyAlignment="1">
      <alignment horizontal="center" vertical="center"/>
    </xf>
    <xf numFmtId="0" fontId="16" fillId="3" borderId="19" xfId="0" applyFont="1" applyFill="1" applyBorder="1" applyAlignment="1">
      <alignment horizontal="center" vertical="center"/>
    </xf>
    <xf numFmtId="0" fontId="17" fillId="3" borderId="14" xfId="0" applyFont="1" applyFill="1" applyBorder="1" applyAlignment="1">
      <alignment horizontal="center"/>
    </xf>
    <xf numFmtId="0" fontId="17" fillId="3" borderId="15" xfId="0" applyFont="1" applyFill="1" applyBorder="1" applyAlignment="1">
      <alignment horizontal="center"/>
    </xf>
    <xf numFmtId="0" fontId="17" fillId="3" borderId="16" xfId="0" applyFont="1" applyFill="1" applyBorder="1" applyAlignment="1">
      <alignment horizontal="center"/>
    </xf>
    <xf numFmtId="0" fontId="16" fillId="3" borderId="5" xfId="0" applyFont="1" applyFill="1" applyBorder="1" applyAlignment="1">
      <alignment horizontal="center" vertical="center"/>
    </xf>
    <xf numFmtId="0" fontId="16" fillId="3" borderId="18" xfId="0" applyFont="1" applyFill="1" applyBorder="1" applyAlignment="1">
      <alignment horizontal="center" vertical="center"/>
    </xf>
    <xf numFmtId="0" fontId="1" fillId="4" borderId="1" xfId="0" applyFont="1" applyFill="1" applyBorder="1" applyAlignment="1">
      <alignment horizontal="center" wrapText="1"/>
    </xf>
    <xf numFmtId="0" fontId="1" fillId="0" borderId="1" xfId="0" applyFont="1" applyBorder="1" applyAlignment="1">
      <alignment horizontal="center" wrapText="1"/>
    </xf>
    <xf numFmtId="0" fontId="1" fillId="0" borderId="11" xfId="0" applyFont="1" applyBorder="1" applyAlignment="1">
      <alignment horizontal="center" vertical="center"/>
    </xf>
    <xf numFmtId="0" fontId="1" fillId="0" borderId="9" xfId="0" applyFont="1" applyBorder="1" applyAlignment="1">
      <alignment horizontal="center" vertical="center" wrapText="1"/>
    </xf>
    <xf numFmtId="0" fontId="7" fillId="5" borderId="0" xfId="0" applyFont="1" applyFill="1" applyAlignment="1">
      <alignment horizontal="center" vertical="center" wrapText="1"/>
    </xf>
    <xf numFmtId="0" fontId="0" fillId="3" borderId="5" xfId="0" applyFill="1" applyBorder="1" applyAlignment="1">
      <alignment horizontal="center"/>
    </xf>
    <xf numFmtId="0" fontId="0" fillId="3" borderId="18" xfId="0" applyFill="1" applyBorder="1" applyAlignment="1">
      <alignment horizontal="center"/>
    </xf>
    <xf numFmtId="0" fontId="8" fillId="3" borderId="24" xfId="0" applyFont="1" applyFill="1" applyBorder="1" applyAlignment="1">
      <alignment horizontal="center"/>
    </xf>
    <xf numFmtId="0" fontId="8" fillId="3" borderId="25" xfId="0" applyFont="1" applyFill="1" applyBorder="1" applyAlignment="1">
      <alignment horizontal="center"/>
    </xf>
    <xf numFmtId="0" fontId="8" fillId="3" borderId="26" xfId="0" applyFont="1" applyFill="1" applyBorder="1" applyAlignment="1">
      <alignment horizontal="center"/>
    </xf>
    <xf numFmtId="0" fontId="1" fillId="3" borderId="17" xfId="0" applyFont="1" applyFill="1" applyBorder="1" applyAlignment="1">
      <alignment horizontal="center" vertical="center"/>
    </xf>
    <xf numFmtId="0" fontId="1" fillId="3" borderId="19" xfId="0" applyFont="1" applyFill="1" applyBorder="1" applyAlignment="1">
      <alignment horizontal="center" vertical="center"/>
    </xf>
    <xf numFmtId="0" fontId="0" fillId="7" borderId="5" xfId="0" applyFill="1" applyBorder="1" applyAlignment="1">
      <alignment horizontal="center" vertical="center"/>
    </xf>
    <xf numFmtId="0" fontId="0" fillId="7" borderId="18" xfId="0" applyFill="1" applyBorder="1" applyAlignment="1">
      <alignment horizontal="center" vertical="center"/>
    </xf>
    <xf numFmtId="0" fontId="18" fillId="3" borderId="24" xfId="0" applyFont="1" applyFill="1" applyBorder="1" applyAlignment="1">
      <alignment horizontal="center" vertical="center"/>
    </xf>
    <xf numFmtId="0" fontId="18" fillId="3" borderId="25" xfId="0" applyFont="1" applyFill="1" applyBorder="1" applyAlignment="1">
      <alignment horizontal="center" vertical="center"/>
    </xf>
    <xf numFmtId="0" fontId="18" fillId="3" borderId="26" xfId="0" applyFont="1" applyFill="1" applyBorder="1" applyAlignment="1">
      <alignment horizontal="center" vertical="center"/>
    </xf>
    <xf numFmtId="0" fontId="15" fillId="3" borderId="17" xfId="0" applyFont="1" applyFill="1" applyBorder="1" applyAlignment="1">
      <alignment horizontal="center" vertical="center"/>
    </xf>
    <xf numFmtId="0" fontId="15" fillId="3" borderId="19" xfId="0" applyFont="1" applyFill="1" applyBorder="1" applyAlignment="1">
      <alignment horizontal="center" vertical="center"/>
    </xf>
    <xf numFmtId="0" fontId="0" fillId="3" borderId="5" xfId="0" applyFill="1" applyBorder="1" applyAlignment="1">
      <alignment horizontal="center" vertical="center"/>
    </xf>
    <xf numFmtId="0" fontId="0" fillId="3" borderId="18" xfId="0" applyFill="1" applyBorder="1" applyAlignment="1">
      <alignment horizontal="center" vertical="center"/>
    </xf>
    <xf numFmtId="0" fontId="0" fillId="7" borderId="5" xfId="0" applyFill="1" applyBorder="1" applyAlignment="1">
      <alignment horizontal="center"/>
    </xf>
    <xf numFmtId="0" fontId="0" fillId="7" borderId="18" xfId="0" applyFill="1" applyBorder="1" applyAlignment="1">
      <alignment horizontal="center"/>
    </xf>
    <xf numFmtId="0" fontId="7" fillId="3" borderId="1" xfId="0" applyFont="1" applyFill="1" applyBorder="1" applyAlignment="1">
      <alignment horizontal="center" vertical="center" wrapText="1"/>
    </xf>
    <xf numFmtId="0" fontId="15" fillId="3" borderId="5" xfId="0" applyFont="1" applyFill="1" applyBorder="1" applyAlignment="1">
      <alignment horizontal="center" vertical="center"/>
    </xf>
    <xf numFmtId="0" fontId="15" fillId="3" borderId="18" xfId="0" applyFont="1" applyFill="1" applyBorder="1" applyAlignment="1">
      <alignment horizontal="center" vertical="center"/>
    </xf>
    <xf numFmtId="0" fontId="0" fillId="3" borderId="27" xfId="0" applyFill="1" applyBorder="1" applyAlignment="1">
      <alignment horizontal="center" vertical="center"/>
    </xf>
    <xf numFmtId="0" fontId="0" fillId="3" borderId="17" xfId="0" applyFill="1" applyBorder="1" applyAlignment="1">
      <alignment horizontal="center" vertical="center"/>
    </xf>
    <xf numFmtId="0" fontId="0" fillId="7" borderId="30" xfId="0" applyFill="1" applyBorder="1" applyAlignment="1">
      <alignment horizontal="center" vertical="center"/>
    </xf>
    <xf numFmtId="0" fontId="0" fillId="7" borderId="32" xfId="0" applyFill="1" applyBorder="1" applyAlignment="1">
      <alignment horizontal="center" vertical="center"/>
    </xf>
    <xf numFmtId="0" fontId="0" fillId="7" borderId="31" xfId="0" applyFill="1" applyBorder="1" applyAlignment="1">
      <alignment horizontal="center" vertical="center"/>
    </xf>
    <xf numFmtId="0" fontId="15" fillId="3" borderId="28" xfId="0" applyFont="1" applyFill="1" applyBorder="1" applyAlignment="1">
      <alignment horizontal="center" vertical="center"/>
    </xf>
    <xf numFmtId="0" fontId="0" fillId="7" borderId="30" xfId="0" applyFill="1" applyBorder="1" applyAlignment="1">
      <alignment horizontal="center"/>
    </xf>
    <xf numFmtId="0" fontId="0" fillId="7" borderId="31" xfId="0" applyFill="1" applyBorder="1" applyAlignment="1">
      <alignment horizontal="center"/>
    </xf>
    <xf numFmtId="0" fontId="0" fillId="7" borderId="32" xfId="0" applyFill="1" applyBorder="1" applyAlignment="1">
      <alignment horizontal="center"/>
    </xf>
    <xf numFmtId="0" fontId="1" fillId="0" borderId="36" xfId="0" applyFont="1" applyBorder="1" applyAlignment="1">
      <alignment horizontal="center" vertical="center" wrapText="1"/>
    </xf>
    <xf numFmtId="0" fontId="0" fillId="7" borderId="34" xfId="0" applyFill="1" applyBorder="1" applyAlignment="1">
      <alignment horizontal="center" vertical="center"/>
    </xf>
    <xf numFmtId="0" fontId="0" fillId="7" borderId="35" xfId="0" applyFill="1" applyBorder="1" applyAlignment="1">
      <alignment horizontal="center" vertical="center"/>
    </xf>
    <xf numFmtId="0" fontId="0" fillId="3" borderId="33" xfId="0" applyFill="1" applyBorder="1" applyAlignment="1">
      <alignment horizontal="center" vertical="center"/>
    </xf>
    <xf numFmtId="0" fontId="0" fillId="3" borderId="28" xfId="0" applyFill="1" applyBorder="1" applyAlignment="1">
      <alignment horizontal="center" vertical="center"/>
    </xf>
    <xf numFmtId="0" fontId="0" fillId="3" borderId="19" xfId="0" applyFill="1" applyBorder="1" applyAlignment="1">
      <alignment horizontal="center" vertical="center"/>
    </xf>
    <xf numFmtId="0" fontId="0" fillId="2" borderId="4" xfId="0" applyFill="1" applyBorder="1" applyAlignment="1">
      <alignment horizontal="left" vertical="center" wrapText="1"/>
    </xf>
    <xf numFmtId="0" fontId="0" fillId="2" borderId="11" xfId="0" applyFill="1" applyBorder="1" applyAlignment="1">
      <alignment horizontal="left" vertical="center" wrapText="1"/>
    </xf>
    <xf numFmtId="0" fontId="0" fillId="2" borderId="5" xfId="0" applyFill="1" applyBorder="1" applyAlignment="1">
      <alignment horizontal="left" vertical="center" wrapText="1"/>
    </xf>
    <xf numFmtId="0" fontId="0" fillId="2" borderId="4"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5" xfId="0"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9" fillId="0" borderId="1" xfId="0" applyFont="1"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13" xfId="0" applyBorder="1" applyAlignment="1">
      <alignment horizontal="center" vertical="center" wrapText="1"/>
    </xf>
    <xf numFmtId="0" fontId="28" fillId="5" borderId="19" xfId="0" applyFont="1" applyFill="1" applyBorder="1" applyAlignment="1">
      <alignment horizontal="center" vertical="center" wrapText="1"/>
    </xf>
    <xf numFmtId="0" fontId="28" fillId="0" borderId="19" xfId="0" applyFont="1" applyBorder="1" applyAlignment="1">
      <alignment horizontal="center"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4" fillId="4" borderId="37" xfId="0" applyFont="1" applyFill="1" applyBorder="1" applyAlignment="1">
      <alignment horizontal="center" vertical="center"/>
    </xf>
    <xf numFmtId="0" fontId="4" fillId="4" borderId="0" xfId="0" applyFont="1" applyFill="1" applyAlignment="1">
      <alignment horizontal="center" vertical="center"/>
    </xf>
    <xf numFmtId="0" fontId="4" fillId="4" borderId="39" xfId="0" applyFont="1" applyFill="1" applyBorder="1" applyAlignment="1">
      <alignment horizontal="center" vertical="center"/>
    </xf>
    <xf numFmtId="0" fontId="20" fillId="3" borderId="14" xfId="0" applyFont="1" applyFill="1" applyBorder="1" applyAlignment="1">
      <alignment horizontal="center" vertical="center"/>
    </xf>
    <xf numFmtId="0" fontId="20" fillId="3" borderId="15" xfId="0" applyFont="1" applyFill="1" applyBorder="1" applyAlignment="1">
      <alignment horizontal="center" vertical="center"/>
    </xf>
    <xf numFmtId="0" fontId="20" fillId="3" borderId="16" xfId="0" applyFont="1" applyFill="1" applyBorder="1" applyAlignment="1">
      <alignment horizontal="center" vertical="center"/>
    </xf>
    <xf numFmtId="0" fontId="4" fillId="4" borderId="40" xfId="0" applyFont="1" applyFill="1" applyBorder="1" applyAlignment="1">
      <alignment horizontal="center" vertical="center"/>
    </xf>
    <xf numFmtId="0" fontId="4" fillId="4" borderId="41" xfId="0" applyFont="1" applyFill="1" applyBorder="1" applyAlignment="1">
      <alignment horizontal="center" vertical="center"/>
    </xf>
    <xf numFmtId="0" fontId="4" fillId="4" borderId="31" xfId="0" applyFont="1" applyFill="1" applyBorder="1" applyAlignment="1">
      <alignment horizontal="center" vertical="center"/>
    </xf>
    <xf numFmtId="0" fontId="28" fillId="0" borderId="21" xfId="0" applyFont="1" applyBorder="1" applyAlignment="1">
      <alignment horizontal="center" vertical="center" wrapText="1"/>
    </xf>
    <xf numFmtId="0" fontId="27" fillId="6" borderId="1" xfId="0" applyFont="1" applyFill="1" applyBorder="1" applyAlignment="1">
      <alignment horizontal="center" vertical="center" wrapText="1"/>
    </xf>
    <xf numFmtId="0" fontId="28" fillId="0" borderId="4"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1" xfId="0" applyFont="1" applyBorder="1" applyAlignment="1">
      <alignment horizontal="left" vertical="center" wrapText="1"/>
    </xf>
  </cellXfs>
  <cellStyles count="4">
    <cellStyle name="Hipervínculo" xfId="2" builtinId="8"/>
    <cellStyle name="Normal" xfId="0" builtinId="0"/>
    <cellStyle name="Normal 3" xfId="1" xr:uid="{9823D522-F30E-48A1-8786-3D729BDB6F7C}"/>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390525</xdr:colOff>
      <xdr:row>0</xdr:row>
      <xdr:rowOff>1</xdr:rowOff>
    </xdr:from>
    <xdr:to>
      <xdr:col>3</xdr:col>
      <xdr:colOff>390525</xdr:colOff>
      <xdr:row>5</xdr:row>
      <xdr:rowOff>133351</xdr:rowOff>
    </xdr:to>
    <xdr:pic>
      <xdr:nvPicPr>
        <xdr:cNvPr id="2" name="Imagen 3">
          <a:extLst>
            <a:ext uri="{FF2B5EF4-FFF2-40B4-BE49-F238E27FC236}">
              <a16:creationId xmlns:a16="http://schemas.microsoft.com/office/drawing/2014/main" id="{6DB38801-003C-4373-90D9-D9B055DB5900}"/>
            </a:ext>
          </a:extLst>
        </xdr:cNvPr>
        <xdr:cNvPicPr/>
      </xdr:nvPicPr>
      <xdr:blipFill>
        <a:blip xmlns:r="http://schemas.openxmlformats.org/officeDocument/2006/relationships" r:embed="rId1"/>
        <a:srcRect/>
        <a:stretch>
          <a:fillRect/>
        </a:stretch>
      </xdr:blipFill>
      <xdr:spPr>
        <a:xfrm>
          <a:off x="2219325" y="1"/>
          <a:ext cx="1016000" cy="990600"/>
        </a:xfrm>
        <a:prstGeom prst="rect">
          <a:avLst/>
        </a:prstGeom>
        <a:ln/>
      </xdr:spPr>
    </xdr:pic>
    <xdr:clientData/>
  </xdr:twoCellAnchor>
  <xdr:twoCellAnchor editAs="oneCell">
    <xdr:from>
      <xdr:col>3</xdr:col>
      <xdr:colOff>416378</xdr:colOff>
      <xdr:row>0</xdr:row>
      <xdr:rowOff>114300</xdr:rowOff>
    </xdr:from>
    <xdr:to>
      <xdr:col>5</xdr:col>
      <xdr:colOff>81642</xdr:colOff>
      <xdr:row>6</xdr:row>
      <xdr:rowOff>27214</xdr:rowOff>
    </xdr:to>
    <xdr:pic>
      <xdr:nvPicPr>
        <xdr:cNvPr id="3" name="Imagen 3">
          <a:extLst>
            <a:ext uri="{FF2B5EF4-FFF2-40B4-BE49-F238E27FC236}">
              <a16:creationId xmlns:a16="http://schemas.microsoft.com/office/drawing/2014/main" id="{9E8ABEE2-62DF-4B16-BF08-165CEA4B5F1B}"/>
            </a:ext>
          </a:extLst>
        </xdr:cNvPr>
        <xdr:cNvPicPr/>
      </xdr:nvPicPr>
      <xdr:blipFill>
        <a:blip xmlns:r="http://schemas.openxmlformats.org/officeDocument/2006/relationships" r:embed="rId1"/>
        <a:srcRect/>
        <a:stretch>
          <a:fillRect/>
        </a:stretch>
      </xdr:blipFill>
      <xdr:spPr>
        <a:xfrm>
          <a:off x="2253342" y="114300"/>
          <a:ext cx="889907" cy="1055914"/>
        </a:xfrm>
        <a:prstGeom prst="rect">
          <a:avLst/>
        </a:prstGeom>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8" Type="http://schemas.openxmlformats.org/officeDocument/2006/relationships/hyperlink" Target="https://saludata.saludcapital.gov.co/osb/index.php/datos-de-salud/salud-mental/sustanciaspsicoactivas/%20-%20Tomado%20de%20Informe%20Final%20de%20Estudio%20de%20consumo%20de%20sustancias%20psicoactivas%20en%20Bogot&#225;%20D.C." TargetMode="External"/><Relationship Id="rId13" Type="http://schemas.openxmlformats.org/officeDocument/2006/relationships/hyperlink" Target="https://www.ins.gov.co/buscador-eventos/Informesdeevento/MALARIA_2020.pdf" TargetMode="External"/><Relationship Id="rId3" Type="http://schemas.openxmlformats.org/officeDocument/2006/relationships/hyperlink" Target="https://saludata.saludcapital.gov.co/osb/index.php/datos-de-salud/enfermedades-trasmisibles/incidenciaymortalidadvih-sida/" TargetMode="External"/><Relationship Id="rId7" Type="http://schemas.openxmlformats.org/officeDocument/2006/relationships/hyperlink" Target="https://saludata.saludcapital.gov.co/osb/index.php/datos-de-salud/salud-mental/suicidio/" TargetMode="External"/><Relationship Id="rId12" Type="http://schemas.openxmlformats.org/officeDocument/2006/relationships/hyperlink" Target="https://saludata.saludcapital.gov.co/osb/index.php/datos-de-salud/salud-ambiental/intoxicacion/" TargetMode="External"/><Relationship Id="rId2" Type="http://schemas.openxmlformats.org/officeDocument/2006/relationships/hyperlink" Target="https://saludata.saludcapital.gov.co/osb/index.php/datos-de-salud/demografia/tm-infantil/" TargetMode="External"/><Relationship Id="rId1" Type="http://schemas.openxmlformats.org/officeDocument/2006/relationships/hyperlink" Target="https://saludata.saludcapital.gov.co/osb/index.php/datos-de-salud/salud-sexual-y-reproductiva/mortalidad-materna/" TargetMode="External"/><Relationship Id="rId6" Type="http://schemas.openxmlformats.org/officeDocument/2006/relationships/hyperlink" Target="https://saludata.saludcapital.gov.co/osb/index.php/datos-de-salud/enfermedades-cronicas/" TargetMode="External"/><Relationship Id="rId11" Type="http://schemas.openxmlformats.org/officeDocument/2006/relationships/hyperlink" Target="https://saludata.saludcapital.gov.co/osb/index.php/datos-de-salud/demografia/tasafecundidadanio/" TargetMode="External"/><Relationship Id="rId5" Type="http://schemas.openxmlformats.org/officeDocument/2006/relationships/hyperlink" Target="https://saludata.saludcapital.gov.co/osb/index.php/datos-de-salud/enfermedades-trasmisibles/tasa-hepatitis-b-y-c/" TargetMode="External"/><Relationship Id="rId10" Type="http://schemas.openxmlformats.org/officeDocument/2006/relationships/hyperlink" Target="https://saludata.saludcapital.gov.co/osb/index.php/datos-de-salud/demografia/piramidepoblacional/" TargetMode="External"/><Relationship Id="rId4" Type="http://schemas.openxmlformats.org/officeDocument/2006/relationships/hyperlink" Target="https://saludata.saludcapital.gov.co/osb/index.php/datos-de-salud/enfermedades-trasmisibles/enfermedadesmicobacterias/" TargetMode="External"/><Relationship Id="rId9" Type="http://schemas.openxmlformats.org/officeDocument/2006/relationships/hyperlink" Target="https://www.movilidadbogota.gov.co/web/sites/default/files/Paginas/31-03-2022/anuario_de_siniestralidad_2020.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D07AD-C296-4354-A77F-D782DA189502}">
  <sheetPr>
    <tabColor rgb="FF00B050"/>
  </sheetPr>
  <dimension ref="A1:N39"/>
  <sheetViews>
    <sheetView showGridLines="0" tabSelected="1" zoomScale="70" zoomScaleNormal="70" workbookViewId="0">
      <selection activeCell="A10" sqref="A10:I10"/>
    </sheetView>
  </sheetViews>
  <sheetFormatPr baseColWidth="10" defaultColWidth="0" defaultRowHeight="15" customHeight="1" zeroHeight="1" x14ac:dyDescent="0.25"/>
  <cols>
    <col min="1" max="9" width="8" style="5" customWidth="1"/>
    <col min="10" max="12" width="8" style="5" hidden="1" customWidth="1"/>
    <col min="13" max="13" width="10.75" style="5" hidden="1" customWidth="1"/>
    <col min="14" max="14" width="5.875" style="5" hidden="1" customWidth="1"/>
    <col min="15" max="16384" width="8" style="5" hidden="1"/>
  </cols>
  <sheetData>
    <row r="1" spans="1:10" x14ac:dyDescent="0.25"/>
    <row r="2" spans="1:10" x14ac:dyDescent="0.25"/>
    <row r="3" spans="1:10" x14ac:dyDescent="0.25"/>
    <row r="4" spans="1:10" x14ac:dyDescent="0.25"/>
    <row r="5" spans="1:10" x14ac:dyDescent="0.25"/>
    <row r="6" spans="1:10" x14ac:dyDescent="0.25"/>
    <row r="7" spans="1:10" x14ac:dyDescent="0.25">
      <c r="B7" s="178" t="s">
        <v>0</v>
      </c>
      <c r="C7" s="178"/>
      <c r="D7" s="178"/>
      <c r="E7" s="178"/>
      <c r="F7" s="178"/>
      <c r="G7" s="178"/>
      <c r="H7" s="178"/>
    </row>
    <row r="8" spans="1:10" ht="57.75" customHeight="1" x14ac:dyDescent="0.25">
      <c r="B8" s="178"/>
      <c r="C8" s="178"/>
      <c r="D8" s="178"/>
      <c r="E8" s="178"/>
      <c r="F8" s="178"/>
      <c r="G8" s="178"/>
      <c r="H8" s="178"/>
    </row>
    <row r="9" spans="1:10" x14ac:dyDescent="0.25"/>
    <row r="10" spans="1:10" ht="15.75" x14ac:dyDescent="0.25">
      <c r="A10" s="176" t="s">
        <v>291</v>
      </c>
      <c r="B10" s="176"/>
      <c r="C10" s="176"/>
      <c r="D10" s="176"/>
      <c r="E10" s="176"/>
      <c r="F10" s="176"/>
      <c r="G10" s="176"/>
      <c r="H10" s="176"/>
      <c r="I10" s="176"/>
    </row>
    <row r="11" spans="1:10" ht="15.75" x14ac:dyDescent="0.25">
      <c r="B11" s="178"/>
      <c r="C11" s="178"/>
      <c r="D11" s="178"/>
      <c r="E11" s="178"/>
      <c r="F11" s="178"/>
      <c r="G11" s="178"/>
      <c r="H11" s="178"/>
      <c r="I11" s="6"/>
      <c r="J11" s="6"/>
    </row>
    <row r="12" spans="1:10" x14ac:dyDescent="0.25">
      <c r="B12" s="178"/>
      <c r="C12" s="178"/>
      <c r="D12" s="178"/>
      <c r="E12" s="178"/>
      <c r="F12" s="178"/>
      <c r="G12" s="178"/>
      <c r="H12" s="178"/>
    </row>
    <row r="13" spans="1:10" ht="18" customHeight="1" x14ac:dyDescent="0.25">
      <c r="B13" s="176"/>
      <c r="C13" s="176"/>
      <c r="D13" s="176"/>
      <c r="E13" s="176"/>
      <c r="F13" s="176"/>
      <c r="G13" s="176"/>
      <c r="H13" s="176"/>
    </row>
    <row r="14" spans="1:10" ht="18" customHeight="1" x14ac:dyDescent="0.25"/>
    <row r="15" spans="1:10" ht="18" customHeight="1" x14ac:dyDescent="0.25">
      <c r="B15" s="179" t="s">
        <v>1</v>
      </c>
      <c r="C15" s="179"/>
      <c r="D15" s="179"/>
      <c r="E15" s="179"/>
      <c r="F15" s="179"/>
      <c r="G15" s="179"/>
      <c r="H15" s="179"/>
    </row>
    <row r="16" spans="1:10" ht="15.75" x14ac:dyDescent="0.25">
      <c r="B16" s="176" t="s">
        <v>2</v>
      </c>
      <c r="C16" s="176"/>
      <c r="D16" s="176"/>
      <c r="E16" s="176"/>
      <c r="F16" s="176"/>
      <c r="G16" s="176"/>
      <c r="H16" s="176"/>
    </row>
    <row r="17" spans="2:8" x14ac:dyDescent="0.25"/>
    <row r="18" spans="2:8" x14ac:dyDescent="0.25"/>
    <row r="19" spans="2:8" x14ac:dyDescent="0.25"/>
    <row r="20" spans="2:8" ht="15.75" x14ac:dyDescent="0.25">
      <c r="B20" s="180" t="s">
        <v>3</v>
      </c>
      <c r="C20" s="180"/>
      <c r="D20" s="180"/>
      <c r="E20" s="180"/>
      <c r="F20" s="180"/>
      <c r="G20" s="180"/>
      <c r="H20" s="180"/>
    </row>
    <row r="21" spans="2:8" ht="15.75" x14ac:dyDescent="0.25">
      <c r="B21" s="176" t="s">
        <v>4</v>
      </c>
      <c r="C21" s="176"/>
      <c r="D21" s="176"/>
      <c r="E21" s="176"/>
      <c r="F21" s="176"/>
      <c r="G21" s="176"/>
      <c r="H21" s="176"/>
    </row>
    <row r="22" spans="2:8" ht="15.75" x14ac:dyDescent="0.25">
      <c r="B22" s="7"/>
      <c r="C22" s="7"/>
      <c r="D22" s="7"/>
      <c r="E22" s="7"/>
      <c r="F22" s="7"/>
      <c r="G22" s="7"/>
      <c r="H22" s="7"/>
    </row>
    <row r="23" spans="2:8" x14ac:dyDescent="0.25"/>
    <row r="24" spans="2:8" x14ac:dyDescent="0.25"/>
    <row r="25" spans="2:8" x14ac:dyDescent="0.25"/>
    <row r="26" spans="2:8" ht="15.75" x14ac:dyDescent="0.25">
      <c r="B26" s="177" t="s">
        <v>318</v>
      </c>
      <c r="C26" s="177" t="s">
        <v>5</v>
      </c>
      <c r="D26" s="177"/>
      <c r="E26" s="177"/>
      <c r="F26" s="177"/>
      <c r="G26" s="177"/>
      <c r="H26" s="177"/>
    </row>
    <row r="27" spans="2:8" ht="15" customHeight="1" x14ac:dyDescent="0.25"/>
    <row r="33" ht="15" customHeight="1" x14ac:dyDescent="0.25"/>
    <row r="36" ht="10.5" customHeight="1" x14ac:dyDescent="0.25"/>
    <row r="37" ht="15" customHeight="1" x14ac:dyDescent="0.25"/>
    <row r="38" ht="15" customHeight="1" x14ac:dyDescent="0.25"/>
    <row r="39" ht="15" customHeight="1" x14ac:dyDescent="0.25"/>
  </sheetData>
  <mergeCells count="9">
    <mergeCell ref="B21:H21"/>
    <mergeCell ref="B26:H26"/>
    <mergeCell ref="A10:I10"/>
    <mergeCell ref="B11:H12"/>
    <mergeCell ref="B7:H8"/>
    <mergeCell ref="B15:H15"/>
    <mergeCell ref="B13:H13"/>
    <mergeCell ref="B16:H16"/>
    <mergeCell ref="B20:H20"/>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1C411-3799-4781-9FB1-E09C8221CD05}">
  <dimension ref="A1:AM52"/>
  <sheetViews>
    <sheetView showGridLines="0" topLeftCell="P18" zoomScale="55" zoomScaleNormal="55" workbookViewId="0">
      <selection activeCell="AJ26" sqref="AJ26"/>
    </sheetView>
  </sheetViews>
  <sheetFormatPr baseColWidth="10" defaultColWidth="11" defaultRowHeight="13.5" x14ac:dyDescent="0.25"/>
  <cols>
    <col min="2" max="2" width="4.75" customWidth="1"/>
    <col min="3" max="3" width="36.875" customWidth="1"/>
    <col min="4" max="4" width="2.25" customWidth="1"/>
    <col min="5" max="5" width="6.75" style="4" customWidth="1"/>
    <col min="6" max="7" width="9.625" style="4" customWidth="1"/>
    <col min="8" max="8" width="2.75" customWidth="1"/>
    <col min="17" max="17" width="2.125" customWidth="1"/>
    <col min="18" max="18" width="13.875" customWidth="1"/>
    <col min="19" max="21" width="11" style="4"/>
    <col min="22" max="22" width="11.375" style="4" customWidth="1"/>
    <col min="23" max="39" width="11" style="4"/>
    <col min="40" max="40" width="2" customWidth="1"/>
  </cols>
  <sheetData>
    <row r="1" spans="1:39" ht="14.25" thickBot="1" x14ac:dyDescent="0.3"/>
    <row r="2" spans="1:39" s="1" customFormat="1" ht="17.25" customHeight="1" thickBot="1" x14ac:dyDescent="0.3">
      <c r="B2" s="203" t="s">
        <v>241</v>
      </c>
      <c r="C2" s="203"/>
      <c r="E2" s="202" t="s">
        <v>242</v>
      </c>
      <c r="F2" s="202"/>
      <c r="G2" s="202"/>
      <c r="I2" s="202" t="s">
        <v>243</v>
      </c>
      <c r="J2" s="202"/>
      <c r="K2" s="202"/>
      <c r="L2" s="202"/>
      <c r="M2" s="202"/>
      <c r="N2" s="202"/>
      <c r="O2" s="202"/>
      <c r="P2" s="104"/>
      <c r="R2" s="235" t="s">
        <v>244</v>
      </c>
      <c r="S2" s="236"/>
      <c r="T2" s="236"/>
      <c r="U2" s="236"/>
      <c r="V2" s="236"/>
      <c r="W2" s="236"/>
      <c r="X2" s="236"/>
      <c r="Y2" s="236"/>
      <c r="Z2" s="236"/>
      <c r="AA2" s="236"/>
      <c r="AB2" s="236"/>
      <c r="AC2" s="236"/>
      <c r="AD2" s="236"/>
      <c r="AE2" s="236"/>
      <c r="AF2" s="236"/>
      <c r="AG2" s="236"/>
      <c r="AH2" s="236"/>
      <c r="AI2" s="236"/>
      <c r="AJ2" s="236"/>
      <c r="AK2" s="236"/>
      <c r="AL2" s="236"/>
      <c r="AM2" s="237"/>
    </row>
    <row r="3" spans="1:39" s="1" customFormat="1" ht="18.75" customHeight="1" x14ac:dyDescent="0.25">
      <c r="B3" s="207" t="s">
        <v>245</v>
      </c>
      <c r="C3" s="207"/>
      <c r="E3" s="212" t="s">
        <v>151</v>
      </c>
      <c r="F3" s="205"/>
      <c r="G3" s="206"/>
      <c r="I3" s="200" t="s">
        <v>151</v>
      </c>
      <c r="J3" s="205" t="s">
        <v>246</v>
      </c>
      <c r="K3" s="224"/>
      <c r="L3" s="206"/>
      <c r="M3" s="201" t="s">
        <v>247</v>
      </c>
      <c r="N3" s="201"/>
      <c r="O3" s="201"/>
      <c r="P3" s="105"/>
      <c r="R3" s="259" t="s">
        <v>187</v>
      </c>
      <c r="S3" s="257">
        <v>2017</v>
      </c>
      <c r="T3" s="257"/>
      <c r="U3" s="257"/>
      <c r="V3" s="257">
        <v>2018</v>
      </c>
      <c r="W3" s="257"/>
      <c r="X3" s="257"/>
      <c r="Y3" s="257">
        <v>2019</v>
      </c>
      <c r="Z3" s="257"/>
      <c r="AA3" s="257"/>
      <c r="AB3" s="257">
        <v>2020</v>
      </c>
      <c r="AC3" s="257"/>
      <c r="AD3" s="257"/>
      <c r="AE3" s="257">
        <v>2021</v>
      </c>
      <c r="AF3" s="257"/>
      <c r="AG3" s="257"/>
      <c r="AH3" s="257">
        <v>2022</v>
      </c>
      <c r="AI3" s="257"/>
      <c r="AJ3" s="257"/>
      <c r="AK3" s="257">
        <v>2023</v>
      </c>
      <c r="AL3" s="257"/>
      <c r="AM3" s="258"/>
    </row>
    <row r="4" spans="1:39" s="1" customFormat="1" ht="36.75" customHeight="1" x14ac:dyDescent="0.25">
      <c r="B4" s="207"/>
      <c r="C4" s="207"/>
      <c r="E4" s="213"/>
      <c r="F4" s="16"/>
      <c r="G4" s="16"/>
      <c r="I4" s="200"/>
      <c r="J4" s="28" t="s">
        <v>248</v>
      </c>
      <c r="K4" s="28" t="s">
        <v>249</v>
      </c>
      <c r="L4" s="28" t="s">
        <v>250</v>
      </c>
      <c r="M4" s="28" t="s">
        <v>248</v>
      </c>
      <c r="N4" s="28" t="s">
        <v>249</v>
      </c>
      <c r="O4" s="28" t="s">
        <v>250</v>
      </c>
      <c r="P4" s="106"/>
      <c r="R4" s="261"/>
      <c r="S4" s="100" t="s">
        <v>251</v>
      </c>
      <c r="T4" s="100" t="s">
        <v>252</v>
      </c>
      <c r="U4" s="100" t="s">
        <v>217</v>
      </c>
      <c r="V4" s="100" t="s">
        <v>251</v>
      </c>
      <c r="W4" s="100" t="s">
        <v>252</v>
      </c>
      <c r="X4" s="100" t="s">
        <v>217</v>
      </c>
      <c r="Y4" s="100" t="s">
        <v>251</v>
      </c>
      <c r="Z4" s="100" t="s">
        <v>252</v>
      </c>
      <c r="AA4" s="100" t="s">
        <v>217</v>
      </c>
      <c r="AB4" s="100" t="s">
        <v>251</v>
      </c>
      <c r="AC4" s="100" t="s">
        <v>252</v>
      </c>
      <c r="AD4" s="100" t="s">
        <v>217</v>
      </c>
      <c r="AE4" s="100" t="s">
        <v>251</v>
      </c>
      <c r="AF4" s="100" t="s">
        <v>252</v>
      </c>
      <c r="AG4" s="100" t="s">
        <v>217</v>
      </c>
      <c r="AH4" s="100" t="s">
        <v>251</v>
      </c>
      <c r="AI4" s="100" t="s">
        <v>252</v>
      </c>
      <c r="AJ4" s="100" t="s">
        <v>217</v>
      </c>
      <c r="AK4" s="100" t="s">
        <v>251</v>
      </c>
      <c r="AL4" s="100" t="s">
        <v>252</v>
      </c>
      <c r="AM4" s="101" t="s">
        <v>217</v>
      </c>
    </row>
    <row r="5" spans="1:39" s="1" customFormat="1" ht="17.25" customHeight="1" x14ac:dyDescent="0.25">
      <c r="B5" s="207"/>
      <c r="C5" s="207"/>
      <c r="E5" s="15">
        <v>2018</v>
      </c>
      <c r="F5" s="2"/>
      <c r="G5" s="3"/>
      <c r="I5" s="3">
        <v>2018</v>
      </c>
      <c r="J5" s="3">
        <v>275</v>
      </c>
      <c r="K5" s="3">
        <v>1.1000000000000001</v>
      </c>
      <c r="L5" s="3">
        <v>1.1000000000000001</v>
      </c>
      <c r="M5" s="24">
        <v>10676</v>
      </c>
      <c r="N5" s="3">
        <v>37.5</v>
      </c>
      <c r="O5" s="3">
        <v>37.5</v>
      </c>
      <c r="P5" s="11"/>
      <c r="R5" s="57" t="s">
        <v>160</v>
      </c>
      <c r="S5" s="12">
        <v>15</v>
      </c>
      <c r="T5" s="94">
        <v>14561</v>
      </c>
      <c r="U5" s="12">
        <v>1</v>
      </c>
      <c r="V5" s="12">
        <v>9</v>
      </c>
      <c r="W5" s="94">
        <v>13811</v>
      </c>
      <c r="X5" s="12">
        <v>0.7</v>
      </c>
      <c r="Y5" s="12">
        <v>8</v>
      </c>
      <c r="Z5" s="94">
        <v>13893</v>
      </c>
      <c r="AA5" s="12">
        <v>0.6</v>
      </c>
      <c r="AB5" s="12">
        <v>7</v>
      </c>
      <c r="AC5" s="94">
        <v>14076</v>
      </c>
      <c r="AD5" s="12">
        <v>0.5</v>
      </c>
      <c r="AE5" s="12">
        <v>1</v>
      </c>
      <c r="AF5" s="94">
        <v>14176</v>
      </c>
      <c r="AG5" s="12">
        <v>0.1</v>
      </c>
      <c r="AH5" s="12">
        <v>9</v>
      </c>
      <c r="AI5" s="94">
        <v>14362</v>
      </c>
      <c r="AJ5" s="12">
        <v>0.6</v>
      </c>
      <c r="AK5" s="12">
        <v>3</v>
      </c>
      <c r="AL5" s="94">
        <v>14363</v>
      </c>
      <c r="AM5" s="67">
        <v>0.2</v>
      </c>
    </row>
    <row r="6" spans="1:39" s="1" customFormat="1" ht="17.25" customHeight="1" x14ac:dyDescent="0.25">
      <c r="B6" s="207"/>
      <c r="C6" s="207"/>
      <c r="E6" s="3">
        <v>2019</v>
      </c>
      <c r="F6" s="3"/>
      <c r="G6" s="3"/>
      <c r="I6" s="3">
        <v>2019</v>
      </c>
      <c r="J6" s="3">
        <v>206</v>
      </c>
      <c r="K6" s="3">
        <v>0.8</v>
      </c>
      <c r="L6" s="3">
        <v>0.8</v>
      </c>
      <c r="M6" s="24">
        <v>9618</v>
      </c>
      <c r="N6" s="3">
        <v>34.4</v>
      </c>
      <c r="O6" s="3">
        <v>34.4</v>
      </c>
      <c r="P6" s="11"/>
      <c r="R6" s="57" t="s">
        <v>161</v>
      </c>
      <c r="S6" s="12">
        <v>5</v>
      </c>
      <c r="T6" s="94">
        <v>3066</v>
      </c>
      <c r="U6" s="12">
        <v>1.6</v>
      </c>
      <c r="V6" s="12">
        <v>1</v>
      </c>
      <c r="W6" s="94">
        <v>2971</v>
      </c>
      <c r="X6" s="12">
        <v>0.3</v>
      </c>
      <c r="Y6" s="12">
        <v>1</v>
      </c>
      <c r="Z6" s="94">
        <v>2952</v>
      </c>
      <c r="AA6" s="12">
        <v>0.3</v>
      </c>
      <c r="AB6" s="12">
        <v>0</v>
      </c>
      <c r="AC6" s="94">
        <v>3028</v>
      </c>
      <c r="AD6" s="12">
        <v>0</v>
      </c>
      <c r="AE6" s="12">
        <v>1</v>
      </c>
      <c r="AF6" s="94">
        <v>3134</v>
      </c>
      <c r="AG6" s="12">
        <v>0.3</v>
      </c>
      <c r="AH6" s="12">
        <v>1</v>
      </c>
      <c r="AI6" s="94">
        <v>3174</v>
      </c>
      <c r="AJ6" s="12">
        <v>0.3</v>
      </c>
      <c r="AK6" s="12">
        <v>0</v>
      </c>
      <c r="AL6" s="94">
        <v>3274</v>
      </c>
      <c r="AM6" s="67">
        <v>0</v>
      </c>
    </row>
    <row r="7" spans="1:39" ht="17.25" customHeight="1" x14ac:dyDescent="0.25">
      <c r="B7" s="268" t="s">
        <v>162</v>
      </c>
      <c r="C7" s="269"/>
      <c r="E7" s="3">
        <v>2020</v>
      </c>
      <c r="F7" s="3"/>
      <c r="G7" s="12"/>
      <c r="I7" s="3">
        <v>2020</v>
      </c>
      <c r="J7" s="3">
        <v>181</v>
      </c>
      <c r="K7" s="3">
        <v>0.8</v>
      </c>
      <c r="L7" s="3">
        <v>0.8</v>
      </c>
      <c r="M7" s="29">
        <v>8408</v>
      </c>
      <c r="N7" s="12">
        <v>30.7</v>
      </c>
      <c r="O7" s="3">
        <v>30.7</v>
      </c>
      <c r="P7" s="11"/>
      <c r="R7" s="57" t="s">
        <v>163</v>
      </c>
      <c r="S7" s="12">
        <v>4</v>
      </c>
      <c r="T7" s="94">
        <v>3360</v>
      </c>
      <c r="U7" s="12">
        <v>1.2</v>
      </c>
      <c r="V7" s="12">
        <v>6</v>
      </c>
      <c r="W7" s="94">
        <v>3376</v>
      </c>
      <c r="X7" s="12">
        <v>1.8</v>
      </c>
      <c r="Y7" s="12">
        <v>7</v>
      </c>
      <c r="Z7" s="94">
        <v>3260</v>
      </c>
      <c r="AA7" s="12">
        <v>2.1</v>
      </c>
      <c r="AB7" s="12">
        <v>4</v>
      </c>
      <c r="AC7" s="94">
        <v>3176</v>
      </c>
      <c r="AD7" s="12">
        <v>1.3</v>
      </c>
      <c r="AE7" s="12">
        <v>4</v>
      </c>
      <c r="AF7" s="94">
        <v>3122</v>
      </c>
      <c r="AG7" s="12">
        <v>1.3</v>
      </c>
      <c r="AH7" s="12">
        <v>1</v>
      </c>
      <c r="AI7" s="94">
        <v>3019</v>
      </c>
      <c r="AJ7" s="12">
        <v>0.3</v>
      </c>
      <c r="AK7" s="12">
        <v>3</v>
      </c>
      <c r="AL7" s="94">
        <v>3011</v>
      </c>
      <c r="AM7" s="67">
        <v>1</v>
      </c>
    </row>
    <row r="8" spans="1:39" ht="17.25" customHeight="1" x14ac:dyDescent="0.25">
      <c r="A8" t="s">
        <v>165</v>
      </c>
      <c r="B8" s="265" t="s">
        <v>109</v>
      </c>
      <c r="C8" s="262" t="s">
        <v>110</v>
      </c>
      <c r="E8" s="3">
        <v>2021</v>
      </c>
      <c r="F8" s="3"/>
      <c r="G8" s="3"/>
      <c r="I8" s="3">
        <v>2021</v>
      </c>
      <c r="J8" s="3">
        <v>154</v>
      </c>
      <c r="K8" s="3">
        <v>0.6</v>
      </c>
      <c r="L8" s="3"/>
      <c r="M8" s="12">
        <v>6442</v>
      </c>
      <c r="N8" s="12">
        <v>24.1</v>
      </c>
      <c r="O8" s="3"/>
      <c r="P8" s="11"/>
      <c r="R8" s="57" t="s">
        <v>164</v>
      </c>
      <c r="S8" s="12">
        <v>21</v>
      </c>
      <c r="T8" s="94">
        <v>14805</v>
      </c>
      <c r="U8" s="12">
        <v>1.4</v>
      </c>
      <c r="V8" s="12">
        <v>21</v>
      </c>
      <c r="W8" s="94">
        <v>14442</v>
      </c>
      <c r="X8" s="12">
        <v>1.5</v>
      </c>
      <c r="Y8" s="12">
        <v>20</v>
      </c>
      <c r="Z8" s="94">
        <v>14427</v>
      </c>
      <c r="AA8" s="12">
        <v>1.4</v>
      </c>
      <c r="AB8" s="12">
        <v>14</v>
      </c>
      <c r="AC8" s="94">
        <v>14273</v>
      </c>
      <c r="AD8" s="12">
        <v>1</v>
      </c>
      <c r="AE8" s="12">
        <v>14</v>
      </c>
      <c r="AF8" s="94">
        <v>14023</v>
      </c>
      <c r="AG8" s="12">
        <v>1</v>
      </c>
      <c r="AH8" s="12">
        <v>10</v>
      </c>
      <c r="AI8" s="94">
        <v>13546</v>
      </c>
      <c r="AJ8" s="12">
        <v>0.7</v>
      </c>
      <c r="AK8" s="12">
        <v>4</v>
      </c>
      <c r="AL8" s="94">
        <v>13223</v>
      </c>
      <c r="AM8" s="67">
        <v>0.3</v>
      </c>
    </row>
    <row r="9" spans="1:39" ht="17.25" customHeight="1" x14ac:dyDescent="0.25">
      <c r="B9" s="266"/>
      <c r="C9" s="263"/>
      <c r="F9" s="11"/>
      <c r="I9" s="3">
        <v>2022</v>
      </c>
      <c r="J9" s="12">
        <v>139</v>
      </c>
      <c r="K9" s="3">
        <v>0.6</v>
      </c>
      <c r="L9" s="12"/>
      <c r="M9" s="14">
        <v>5717</v>
      </c>
      <c r="N9" s="14">
        <v>21.9</v>
      </c>
      <c r="O9" s="12"/>
      <c r="P9" s="4"/>
      <c r="R9" s="57" t="s">
        <v>166</v>
      </c>
      <c r="S9" s="12">
        <v>33</v>
      </c>
      <c r="T9" s="94">
        <v>15107</v>
      </c>
      <c r="U9" s="12">
        <v>2.2000000000000002</v>
      </c>
      <c r="V9" s="12">
        <v>26</v>
      </c>
      <c r="W9" s="94">
        <v>14898</v>
      </c>
      <c r="X9" s="12">
        <v>1.7</v>
      </c>
      <c r="Y9" s="12">
        <v>16</v>
      </c>
      <c r="Z9" s="94">
        <v>14867</v>
      </c>
      <c r="AA9" s="12">
        <v>1.1000000000000001</v>
      </c>
      <c r="AB9" s="12">
        <v>14</v>
      </c>
      <c r="AC9" s="94">
        <v>14932</v>
      </c>
      <c r="AD9" s="68">
        <v>0.9</v>
      </c>
      <c r="AE9" s="12">
        <v>20</v>
      </c>
      <c r="AF9" s="94">
        <v>14878</v>
      </c>
      <c r="AG9" s="68">
        <v>1.3</v>
      </c>
      <c r="AH9" s="12">
        <v>19</v>
      </c>
      <c r="AI9" s="94">
        <v>14818</v>
      </c>
      <c r="AJ9" s="68">
        <v>1.3</v>
      </c>
      <c r="AK9" s="12">
        <v>3</v>
      </c>
      <c r="AL9" s="94">
        <v>14727</v>
      </c>
      <c r="AM9" s="67">
        <v>0.2</v>
      </c>
    </row>
    <row r="10" spans="1:39" ht="17.25" customHeight="1" x14ac:dyDescent="0.25">
      <c r="B10" s="266"/>
      <c r="C10" s="263"/>
      <c r="R10" s="57" t="s">
        <v>167</v>
      </c>
      <c r="S10" s="12">
        <v>8</v>
      </c>
      <c r="T10" s="94">
        <v>5847</v>
      </c>
      <c r="U10" s="12">
        <v>1.4</v>
      </c>
      <c r="V10" s="12">
        <v>9</v>
      </c>
      <c r="W10" s="94">
        <v>5574</v>
      </c>
      <c r="X10" s="12">
        <v>1.6</v>
      </c>
      <c r="Y10" s="12">
        <v>7</v>
      </c>
      <c r="Z10" s="94">
        <v>5656</v>
      </c>
      <c r="AA10" s="12">
        <v>1.2</v>
      </c>
      <c r="AB10" s="12">
        <v>4</v>
      </c>
      <c r="AC10" s="94">
        <v>5692</v>
      </c>
      <c r="AD10" s="12">
        <v>0.7</v>
      </c>
      <c r="AE10" s="12">
        <v>3</v>
      </c>
      <c r="AF10" s="94">
        <v>5597</v>
      </c>
      <c r="AG10" s="12">
        <v>0.5</v>
      </c>
      <c r="AH10" s="12">
        <v>4</v>
      </c>
      <c r="AI10" s="94">
        <v>5491</v>
      </c>
      <c r="AJ10" s="12">
        <v>0.7</v>
      </c>
      <c r="AK10" s="12">
        <v>3</v>
      </c>
      <c r="AL10" s="94">
        <v>5353</v>
      </c>
      <c r="AM10" s="67">
        <v>0.6</v>
      </c>
    </row>
    <row r="11" spans="1:39" ht="17.25" customHeight="1" x14ac:dyDescent="0.25">
      <c r="B11" s="267"/>
      <c r="C11" s="264"/>
      <c r="R11" s="57" t="s">
        <v>168</v>
      </c>
      <c r="S11" s="12">
        <v>49</v>
      </c>
      <c r="T11" s="94">
        <v>27631</v>
      </c>
      <c r="U11" s="12">
        <v>1.8</v>
      </c>
      <c r="V11" s="12">
        <v>36</v>
      </c>
      <c r="W11" s="94">
        <v>27334</v>
      </c>
      <c r="X11" s="12">
        <v>1.3</v>
      </c>
      <c r="Y11" s="12">
        <v>21</v>
      </c>
      <c r="Z11" s="94">
        <v>27233</v>
      </c>
      <c r="AA11" s="12">
        <v>0.8</v>
      </c>
      <c r="AB11" s="12">
        <v>17</v>
      </c>
      <c r="AC11" s="94">
        <v>26807</v>
      </c>
      <c r="AD11" s="68">
        <v>0.6</v>
      </c>
      <c r="AE11" s="12">
        <v>12</v>
      </c>
      <c r="AF11" s="94">
        <v>25948</v>
      </c>
      <c r="AG11" s="68">
        <v>0.5</v>
      </c>
      <c r="AH11" s="12">
        <v>17</v>
      </c>
      <c r="AI11" s="94">
        <v>26116</v>
      </c>
      <c r="AJ11" s="68">
        <v>0.7</v>
      </c>
      <c r="AK11" s="12">
        <v>12</v>
      </c>
      <c r="AL11" s="94">
        <v>25743</v>
      </c>
      <c r="AM11" s="67">
        <v>0.5</v>
      </c>
    </row>
    <row r="12" spans="1:39" ht="17.25" customHeight="1" x14ac:dyDescent="0.25">
      <c r="B12" s="27" t="s">
        <v>115</v>
      </c>
      <c r="C12" s="27" t="s">
        <v>116</v>
      </c>
      <c r="R12" s="57" t="s">
        <v>169</v>
      </c>
      <c r="S12" s="12">
        <v>32</v>
      </c>
      <c r="T12" s="94">
        <v>35535</v>
      </c>
      <c r="U12" s="12">
        <v>0.9</v>
      </c>
      <c r="V12" s="12">
        <v>27</v>
      </c>
      <c r="W12" s="94">
        <v>34652</v>
      </c>
      <c r="X12" s="12">
        <v>0.8</v>
      </c>
      <c r="Y12" s="12">
        <v>19</v>
      </c>
      <c r="Z12" s="94">
        <v>33965</v>
      </c>
      <c r="AA12" s="12">
        <v>0.6</v>
      </c>
      <c r="AB12" s="12">
        <v>24</v>
      </c>
      <c r="AC12" s="94">
        <v>33638</v>
      </c>
      <c r="AD12" s="68">
        <v>0.7</v>
      </c>
      <c r="AE12" s="12">
        <v>17</v>
      </c>
      <c r="AF12" s="94">
        <v>33224</v>
      </c>
      <c r="AG12" s="68">
        <v>0.5</v>
      </c>
      <c r="AH12" s="12">
        <v>10</v>
      </c>
      <c r="AI12" s="94">
        <v>32649</v>
      </c>
      <c r="AJ12" s="68">
        <v>0.3</v>
      </c>
      <c r="AK12" s="12">
        <v>7</v>
      </c>
      <c r="AL12" s="94">
        <v>32168</v>
      </c>
      <c r="AM12" s="67">
        <v>0.2</v>
      </c>
    </row>
    <row r="13" spans="1:39" ht="17.25" customHeight="1" x14ac:dyDescent="0.25">
      <c r="R13" s="57" t="s">
        <v>170</v>
      </c>
      <c r="S13" s="12">
        <v>8</v>
      </c>
      <c r="T13" s="94">
        <v>11413</v>
      </c>
      <c r="U13" s="12">
        <v>0.7</v>
      </c>
      <c r="V13" s="12">
        <v>13</v>
      </c>
      <c r="W13" s="94">
        <v>11281</v>
      </c>
      <c r="X13" s="12">
        <v>1.2</v>
      </c>
      <c r="Y13" s="12">
        <v>6</v>
      </c>
      <c r="Z13" s="94">
        <v>11245</v>
      </c>
      <c r="AA13" s="12">
        <v>0.5</v>
      </c>
      <c r="AB13" s="12">
        <v>6</v>
      </c>
      <c r="AC13" s="94">
        <v>11188</v>
      </c>
      <c r="AD13" s="12">
        <v>0.5</v>
      </c>
      <c r="AE13" s="12">
        <v>3</v>
      </c>
      <c r="AF13" s="94">
        <v>11117</v>
      </c>
      <c r="AG13" s="12">
        <v>0.3</v>
      </c>
      <c r="AH13" s="12">
        <v>2</v>
      </c>
      <c r="AI13" s="94">
        <v>10912</v>
      </c>
      <c r="AJ13" s="12">
        <v>0.2</v>
      </c>
      <c r="AK13" s="12">
        <v>1</v>
      </c>
      <c r="AL13" s="94">
        <v>10825</v>
      </c>
      <c r="AM13" s="67">
        <v>0.1</v>
      </c>
    </row>
    <row r="14" spans="1:39" ht="17.25" customHeight="1" x14ac:dyDescent="0.25">
      <c r="R14" s="57" t="s">
        <v>171</v>
      </c>
      <c r="S14" s="12">
        <v>13</v>
      </c>
      <c r="T14" s="94">
        <v>24335</v>
      </c>
      <c r="U14" s="12">
        <v>0.5</v>
      </c>
      <c r="V14" s="12">
        <v>14</v>
      </c>
      <c r="W14" s="94">
        <v>23351</v>
      </c>
      <c r="X14" s="12">
        <v>0.6</v>
      </c>
      <c r="Y14" s="12">
        <v>15</v>
      </c>
      <c r="Z14" s="94">
        <v>23258</v>
      </c>
      <c r="AA14" s="12">
        <v>0.6</v>
      </c>
      <c r="AB14" s="12">
        <v>5</v>
      </c>
      <c r="AC14" s="94">
        <v>23107</v>
      </c>
      <c r="AD14" s="12">
        <v>0.2</v>
      </c>
      <c r="AE14" s="12">
        <v>8</v>
      </c>
      <c r="AF14" s="94">
        <v>22933</v>
      </c>
      <c r="AG14" s="12">
        <v>0.3</v>
      </c>
      <c r="AH14" s="12">
        <v>9</v>
      </c>
      <c r="AI14" s="94">
        <v>22592</v>
      </c>
      <c r="AJ14" s="12">
        <v>0.4</v>
      </c>
      <c r="AK14" s="12">
        <v>6</v>
      </c>
      <c r="AL14" s="94">
        <v>22383</v>
      </c>
      <c r="AM14" s="67">
        <v>0.3</v>
      </c>
    </row>
    <row r="15" spans="1:39" ht="17.25" customHeight="1" x14ac:dyDescent="0.25">
      <c r="R15" s="57" t="s">
        <v>172</v>
      </c>
      <c r="S15" s="12">
        <v>24</v>
      </c>
      <c r="T15" s="94">
        <v>36677</v>
      </c>
      <c r="U15" s="12">
        <v>0.7</v>
      </c>
      <c r="V15" s="12">
        <v>23</v>
      </c>
      <c r="W15" s="94">
        <v>35981</v>
      </c>
      <c r="X15" s="12">
        <v>0.6</v>
      </c>
      <c r="Y15" s="12">
        <v>25</v>
      </c>
      <c r="Z15" s="94">
        <v>36066</v>
      </c>
      <c r="AA15" s="12">
        <v>0.7</v>
      </c>
      <c r="AB15" s="12">
        <v>26</v>
      </c>
      <c r="AC15" s="94">
        <v>36027</v>
      </c>
      <c r="AD15" s="12">
        <v>0.7</v>
      </c>
      <c r="AE15" s="12">
        <v>10</v>
      </c>
      <c r="AF15" s="94">
        <v>36048</v>
      </c>
      <c r="AG15" s="12">
        <v>0.3</v>
      </c>
      <c r="AH15" s="12">
        <v>14</v>
      </c>
      <c r="AI15" s="94">
        <v>36001</v>
      </c>
      <c r="AJ15" s="12">
        <v>0.4</v>
      </c>
      <c r="AK15" s="12">
        <v>9</v>
      </c>
      <c r="AL15" s="94">
        <v>36345</v>
      </c>
      <c r="AM15" s="67">
        <v>0.2</v>
      </c>
    </row>
    <row r="16" spans="1:39" ht="17.25" customHeight="1" x14ac:dyDescent="0.25">
      <c r="R16" s="57" t="s">
        <v>173</v>
      </c>
      <c r="S16" s="12">
        <v>0</v>
      </c>
      <c r="T16" s="94">
        <v>3371</v>
      </c>
      <c r="U16" s="12">
        <v>0</v>
      </c>
      <c r="V16" s="12">
        <v>1</v>
      </c>
      <c r="W16" s="94">
        <v>3402</v>
      </c>
      <c r="X16" s="12">
        <v>0.3</v>
      </c>
      <c r="Y16" s="12">
        <v>0</v>
      </c>
      <c r="Z16" s="94">
        <v>3320</v>
      </c>
      <c r="AA16" s="12">
        <v>0</v>
      </c>
      <c r="AB16" s="12">
        <v>2</v>
      </c>
      <c r="AC16" s="94">
        <v>3286</v>
      </c>
      <c r="AD16" s="12">
        <v>0.6</v>
      </c>
      <c r="AE16" s="12">
        <v>0</v>
      </c>
      <c r="AF16" s="94">
        <v>3230</v>
      </c>
      <c r="AG16" s="12">
        <v>0</v>
      </c>
      <c r="AH16" s="12">
        <v>2</v>
      </c>
      <c r="AI16" s="94">
        <v>3168</v>
      </c>
      <c r="AJ16" s="12">
        <v>0.6</v>
      </c>
      <c r="AK16" s="12">
        <v>1</v>
      </c>
      <c r="AL16" s="94">
        <v>3134</v>
      </c>
      <c r="AM16" s="67">
        <v>0.3</v>
      </c>
    </row>
    <row r="17" spans="5:39" ht="17.25" customHeight="1" x14ac:dyDescent="0.25">
      <c r="R17" s="57" t="s">
        <v>174</v>
      </c>
      <c r="S17" s="12">
        <v>7</v>
      </c>
      <c r="T17" s="94">
        <v>3077</v>
      </c>
      <c r="U17" s="12">
        <v>2.2999999999999998</v>
      </c>
      <c r="V17" s="12">
        <v>6</v>
      </c>
      <c r="W17" s="94">
        <v>2765</v>
      </c>
      <c r="X17" s="12">
        <v>2.2000000000000002</v>
      </c>
      <c r="Y17" s="12">
        <v>6</v>
      </c>
      <c r="Z17" s="94">
        <v>2990</v>
      </c>
      <c r="AA17" s="12">
        <v>2</v>
      </c>
      <c r="AB17" s="12">
        <v>6</v>
      </c>
      <c r="AC17" s="94">
        <v>3215</v>
      </c>
      <c r="AD17" s="12">
        <v>1.9</v>
      </c>
      <c r="AE17" s="12">
        <v>10</v>
      </c>
      <c r="AF17" s="94">
        <v>3366</v>
      </c>
      <c r="AG17" s="12">
        <v>3</v>
      </c>
      <c r="AH17" s="12">
        <v>1</v>
      </c>
      <c r="AI17" s="94">
        <v>3376</v>
      </c>
      <c r="AJ17" s="12">
        <v>0.3</v>
      </c>
      <c r="AK17" s="12">
        <v>0</v>
      </c>
      <c r="AL17" s="94">
        <v>3366</v>
      </c>
      <c r="AM17" s="67">
        <v>0</v>
      </c>
    </row>
    <row r="18" spans="5:39" ht="17.25" customHeight="1" x14ac:dyDescent="0.25">
      <c r="R18" s="57" t="s">
        <v>175</v>
      </c>
      <c r="S18" s="12">
        <v>5</v>
      </c>
      <c r="T18" s="94">
        <v>2275</v>
      </c>
      <c r="U18" s="12">
        <v>2.2000000000000002</v>
      </c>
      <c r="V18" s="12">
        <v>5</v>
      </c>
      <c r="W18" s="94">
        <v>2161</v>
      </c>
      <c r="X18" s="12">
        <v>2.2999999999999998</v>
      </c>
      <c r="Y18" s="12">
        <v>5</v>
      </c>
      <c r="Z18" s="94">
        <v>2415</v>
      </c>
      <c r="AA18" s="12">
        <v>2.1</v>
      </c>
      <c r="AB18" s="12">
        <v>2</v>
      </c>
      <c r="AC18" s="94">
        <v>2389</v>
      </c>
      <c r="AD18" s="12">
        <v>0.8</v>
      </c>
      <c r="AE18" s="12">
        <v>4</v>
      </c>
      <c r="AF18" s="94">
        <v>2431</v>
      </c>
      <c r="AG18" s="12">
        <v>1.6</v>
      </c>
      <c r="AH18" s="12">
        <v>2</v>
      </c>
      <c r="AI18" s="94">
        <v>2475</v>
      </c>
      <c r="AJ18" s="12">
        <v>0.8</v>
      </c>
      <c r="AK18" s="12">
        <v>3</v>
      </c>
      <c r="AL18" s="94">
        <v>2539</v>
      </c>
      <c r="AM18" s="67">
        <v>1.2</v>
      </c>
    </row>
    <row r="19" spans="5:39" ht="17.25" customHeight="1" x14ac:dyDescent="0.25">
      <c r="R19" s="57" t="s">
        <v>176</v>
      </c>
      <c r="S19" s="12">
        <v>1</v>
      </c>
      <c r="T19" s="94">
        <v>2518</v>
      </c>
      <c r="U19" s="12">
        <v>0.4</v>
      </c>
      <c r="V19" s="12">
        <v>2</v>
      </c>
      <c r="W19" s="94">
        <v>2403</v>
      </c>
      <c r="X19" s="12">
        <v>0.8</v>
      </c>
      <c r="Y19" s="12">
        <v>1</v>
      </c>
      <c r="Z19" s="94">
        <v>2392</v>
      </c>
      <c r="AA19" s="12">
        <v>0.4</v>
      </c>
      <c r="AB19" s="12">
        <v>0</v>
      </c>
      <c r="AC19" s="94">
        <v>2378</v>
      </c>
      <c r="AD19" s="12">
        <v>0</v>
      </c>
      <c r="AE19" s="12">
        <v>2</v>
      </c>
      <c r="AF19" s="94">
        <v>2393</v>
      </c>
      <c r="AG19" s="12">
        <v>0.8</v>
      </c>
      <c r="AH19" s="12">
        <v>1</v>
      </c>
      <c r="AI19" s="94">
        <v>2332</v>
      </c>
      <c r="AJ19" s="12">
        <v>0.4</v>
      </c>
      <c r="AK19" s="12">
        <v>0</v>
      </c>
      <c r="AL19" s="94">
        <v>2307</v>
      </c>
      <c r="AM19" s="67">
        <v>0</v>
      </c>
    </row>
    <row r="20" spans="5:39" ht="17.25" customHeight="1" x14ac:dyDescent="0.25">
      <c r="R20" s="57" t="s">
        <v>177</v>
      </c>
      <c r="S20" s="12">
        <v>2</v>
      </c>
      <c r="T20" s="94">
        <v>7088</v>
      </c>
      <c r="U20" s="12">
        <v>0.3</v>
      </c>
      <c r="V20" s="12">
        <v>3</v>
      </c>
      <c r="W20" s="94">
        <v>6915</v>
      </c>
      <c r="X20" s="12">
        <v>0.4</v>
      </c>
      <c r="Y20" s="12">
        <v>6</v>
      </c>
      <c r="Z20" s="94">
        <v>6882</v>
      </c>
      <c r="AA20" s="12">
        <v>0.9</v>
      </c>
      <c r="AB20" s="12">
        <v>5</v>
      </c>
      <c r="AC20" s="94">
        <v>6781</v>
      </c>
      <c r="AD20" s="12">
        <v>0.7</v>
      </c>
      <c r="AE20" s="12">
        <v>3</v>
      </c>
      <c r="AF20" s="94">
        <v>6622</v>
      </c>
      <c r="AG20" s="12">
        <v>0.5</v>
      </c>
      <c r="AH20" s="12">
        <v>2</v>
      </c>
      <c r="AI20" s="94">
        <v>6443</v>
      </c>
      <c r="AJ20" s="12">
        <v>0.3</v>
      </c>
      <c r="AK20" s="12">
        <v>0</v>
      </c>
      <c r="AL20" s="94">
        <v>6356</v>
      </c>
      <c r="AM20" s="67">
        <v>0</v>
      </c>
    </row>
    <row r="21" spans="5:39" ht="17.25" customHeight="1" x14ac:dyDescent="0.25">
      <c r="R21" s="57" t="s">
        <v>178</v>
      </c>
      <c r="S21" s="12">
        <v>3</v>
      </c>
      <c r="T21" s="12">
        <v>412</v>
      </c>
      <c r="U21" s="12">
        <v>7.3</v>
      </c>
      <c r="V21" s="12">
        <v>1</v>
      </c>
      <c r="W21" s="12">
        <v>362</v>
      </c>
      <c r="X21" s="12">
        <v>2.8</v>
      </c>
      <c r="Y21" s="12">
        <v>1</v>
      </c>
      <c r="Z21" s="12">
        <v>373</v>
      </c>
      <c r="AA21" s="12">
        <v>2.7</v>
      </c>
      <c r="AB21" s="12">
        <v>0</v>
      </c>
      <c r="AC21" s="12">
        <v>384</v>
      </c>
      <c r="AD21" s="12">
        <v>0</v>
      </c>
      <c r="AE21" s="12">
        <v>0</v>
      </c>
      <c r="AF21" s="12">
        <v>395</v>
      </c>
      <c r="AG21" s="12">
        <v>0</v>
      </c>
      <c r="AH21" s="12">
        <v>1</v>
      </c>
      <c r="AI21" s="12">
        <v>406</v>
      </c>
      <c r="AJ21" s="12">
        <v>2.5</v>
      </c>
      <c r="AK21" s="12">
        <v>1</v>
      </c>
      <c r="AL21" s="12">
        <v>417</v>
      </c>
      <c r="AM21" s="67">
        <v>2.4</v>
      </c>
    </row>
    <row r="22" spans="5:39" ht="17.25" customHeight="1" x14ac:dyDescent="0.25">
      <c r="R22" s="57" t="s">
        <v>253</v>
      </c>
      <c r="S22" s="12">
        <v>24</v>
      </c>
      <c r="T22" s="94">
        <v>13100</v>
      </c>
      <c r="U22" s="12">
        <v>1.8</v>
      </c>
      <c r="V22" s="12">
        <v>11</v>
      </c>
      <c r="W22" s="94">
        <v>12823</v>
      </c>
      <c r="X22" s="12">
        <v>0.9</v>
      </c>
      <c r="Y22" s="12">
        <v>9</v>
      </c>
      <c r="Z22" s="94">
        <v>12727</v>
      </c>
      <c r="AA22" s="12">
        <v>0.7</v>
      </c>
      <c r="AB22" s="12">
        <v>10</v>
      </c>
      <c r="AC22" s="94">
        <v>12633</v>
      </c>
      <c r="AD22" s="12">
        <v>0.8</v>
      </c>
      <c r="AE22" s="12">
        <v>7</v>
      </c>
      <c r="AF22" s="94">
        <v>12465</v>
      </c>
      <c r="AG22" s="12">
        <v>0.6</v>
      </c>
      <c r="AH22" s="12">
        <v>8</v>
      </c>
      <c r="AI22" s="94">
        <v>12246</v>
      </c>
      <c r="AJ22" s="12">
        <v>0.7</v>
      </c>
      <c r="AK22" s="12">
        <v>1</v>
      </c>
      <c r="AL22" s="94">
        <v>12089</v>
      </c>
      <c r="AM22" s="67">
        <v>0.1</v>
      </c>
    </row>
    <row r="23" spans="5:39" ht="17.25" customHeight="1" x14ac:dyDescent="0.25">
      <c r="R23" s="57" t="s">
        <v>180</v>
      </c>
      <c r="S23" s="12">
        <v>50</v>
      </c>
      <c r="T23" s="94">
        <v>24994</v>
      </c>
      <c r="U23" s="12">
        <v>2</v>
      </c>
      <c r="V23" s="12">
        <v>60</v>
      </c>
      <c r="W23" s="94">
        <v>24726</v>
      </c>
      <c r="X23" s="12">
        <v>2.4</v>
      </c>
      <c r="Y23" s="12">
        <v>33</v>
      </c>
      <c r="Z23" s="94">
        <v>24282</v>
      </c>
      <c r="AA23" s="12">
        <v>1.4</v>
      </c>
      <c r="AB23" s="12">
        <v>34</v>
      </c>
      <c r="AC23" s="94">
        <v>24113</v>
      </c>
      <c r="AD23" s="68">
        <v>1.4</v>
      </c>
      <c r="AE23" s="12">
        <v>34</v>
      </c>
      <c r="AF23" s="94">
        <v>23930</v>
      </c>
      <c r="AG23" s="68">
        <v>1.4</v>
      </c>
      <c r="AH23" s="12">
        <v>25</v>
      </c>
      <c r="AI23" s="94">
        <v>23667</v>
      </c>
      <c r="AJ23" s="68">
        <v>1.1000000000000001</v>
      </c>
      <c r="AK23" s="12">
        <v>16</v>
      </c>
      <c r="AL23" s="94">
        <v>23487</v>
      </c>
      <c r="AM23" s="67">
        <v>0.7</v>
      </c>
    </row>
    <row r="24" spans="5:39" ht="17.25" customHeight="1" x14ac:dyDescent="0.25">
      <c r="R24" s="57" t="s">
        <v>181</v>
      </c>
      <c r="S24" s="12">
        <v>0</v>
      </c>
      <c r="T24" s="12">
        <v>146</v>
      </c>
      <c r="U24" s="12">
        <v>0</v>
      </c>
      <c r="V24" s="12">
        <v>0</v>
      </c>
      <c r="W24" s="12">
        <v>145</v>
      </c>
      <c r="X24" s="12">
        <v>0</v>
      </c>
      <c r="Y24" s="12">
        <v>0</v>
      </c>
      <c r="Z24" s="12">
        <v>150</v>
      </c>
      <c r="AA24" s="12">
        <v>0</v>
      </c>
      <c r="AB24" s="12">
        <v>0</v>
      </c>
      <c r="AC24" s="12">
        <v>153</v>
      </c>
      <c r="AD24" s="12">
        <v>0</v>
      </c>
      <c r="AE24" s="12">
        <v>1</v>
      </c>
      <c r="AF24" s="12">
        <v>156</v>
      </c>
      <c r="AG24" s="12">
        <v>6.4</v>
      </c>
      <c r="AH24" s="12">
        <v>0</v>
      </c>
      <c r="AI24" s="12">
        <v>159</v>
      </c>
      <c r="AJ24" s="12">
        <v>0</v>
      </c>
      <c r="AK24" s="12">
        <v>0</v>
      </c>
      <c r="AL24" s="12">
        <v>161</v>
      </c>
      <c r="AM24" s="67">
        <v>0</v>
      </c>
    </row>
    <row r="25" spans="5:39" ht="17.25" customHeight="1" thickBot="1" x14ac:dyDescent="0.3">
      <c r="R25" s="118" t="s">
        <v>254</v>
      </c>
      <c r="S25" s="109">
        <v>304</v>
      </c>
      <c r="T25" s="137">
        <v>249318</v>
      </c>
      <c r="U25" s="109">
        <v>1.2</v>
      </c>
      <c r="V25" s="109">
        <v>275</v>
      </c>
      <c r="W25" s="137">
        <v>243373</v>
      </c>
      <c r="X25" s="109">
        <v>1.1000000000000001</v>
      </c>
      <c r="Y25" s="109">
        <v>206</v>
      </c>
      <c r="Z25" s="137">
        <v>242353</v>
      </c>
      <c r="AA25" s="109">
        <v>0.8</v>
      </c>
      <c r="AB25" s="109">
        <v>181</v>
      </c>
      <c r="AC25" s="137">
        <v>236980</v>
      </c>
      <c r="AD25" s="109">
        <v>0.8</v>
      </c>
      <c r="AE25" s="109">
        <v>154</v>
      </c>
      <c r="AF25" s="137">
        <v>234793</v>
      </c>
      <c r="AG25" s="109">
        <v>0.7</v>
      </c>
      <c r="AH25" s="109">
        <v>139</v>
      </c>
      <c r="AI25" s="137">
        <v>232247</v>
      </c>
      <c r="AJ25" s="109">
        <v>0.6</v>
      </c>
      <c r="AK25" s="109">
        <v>73</v>
      </c>
      <c r="AL25" s="137">
        <v>229831</v>
      </c>
      <c r="AM25" s="121">
        <v>0.3</v>
      </c>
    </row>
    <row r="26" spans="5:39" ht="17.25" customHeight="1" x14ac:dyDescent="0.25">
      <c r="R26" s="26"/>
      <c r="T26" s="29"/>
      <c r="U26" s="141"/>
      <c r="W26" s="29"/>
      <c r="X26" s="141">
        <f>(X25-U25)/U25</f>
        <v>-8.3333333333333232E-2</v>
      </c>
      <c r="Z26" s="29"/>
      <c r="AA26" s="141">
        <f>(AA25-X25)/X25</f>
        <v>-0.27272727272727276</v>
      </c>
      <c r="AC26" s="29"/>
      <c r="AD26" s="141">
        <f>(AD25-AA25)/AA25</f>
        <v>0</v>
      </c>
      <c r="AF26" s="29"/>
      <c r="AG26" s="141">
        <f>(AG25-AD25)/AD25</f>
        <v>-0.12500000000000011</v>
      </c>
      <c r="AI26" s="29"/>
      <c r="AJ26" s="141">
        <f>(AJ25-AG25)/AG25</f>
        <v>-0.14285714285714282</v>
      </c>
      <c r="AL26" s="29"/>
      <c r="AM26" s="141">
        <f>(AM25-AJ25)/AJ25</f>
        <v>-0.5</v>
      </c>
    </row>
    <row r="27" spans="5:39" ht="14.25" thickBot="1" x14ac:dyDescent="0.3"/>
    <row r="28" spans="5:39" ht="19.5" thickBot="1" x14ac:dyDescent="0.3">
      <c r="R28" s="235" t="s">
        <v>255</v>
      </c>
      <c r="S28" s="236"/>
      <c r="T28" s="236"/>
      <c r="U28" s="236"/>
      <c r="V28" s="236"/>
      <c r="W28" s="236"/>
      <c r="X28" s="236"/>
      <c r="Y28" s="236"/>
      <c r="Z28" s="236"/>
      <c r="AA28" s="236"/>
      <c r="AB28" s="236"/>
      <c r="AC28" s="236"/>
      <c r="AD28" s="236"/>
      <c r="AE28" s="236"/>
      <c r="AF28" s="236"/>
      <c r="AG28" s="236"/>
      <c r="AH28" s="236"/>
      <c r="AI28" s="236"/>
      <c r="AJ28" s="236"/>
      <c r="AK28" s="236"/>
      <c r="AL28" s="236"/>
      <c r="AM28" s="237"/>
    </row>
    <row r="29" spans="5:39" x14ac:dyDescent="0.25">
      <c r="R29" s="259" t="s">
        <v>187</v>
      </c>
      <c r="S29" s="257">
        <v>2017</v>
      </c>
      <c r="T29" s="257"/>
      <c r="U29" s="257"/>
      <c r="V29" s="257">
        <v>2018</v>
      </c>
      <c r="W29" s="257"/>
      <c r="X29" s="257"/>
      <c r="Y29" s="257">
        <v>2019</v>
      </c>
      <c r="Z29" s="257"/>
      <c r="AA29" s="257"/>
      <c r="AB29" s="257">
        <v>2020</v>
      </c>
      <c r="AC29" s="257"/>
      <c r="AD29" s="257"/>
      <c r="AE29" s="257">
        <v>2021</v>
      </c>
      <c r="AF29" s="257"/>
      <c r="AG29" s="257"/>
      <c r="AH29" s="257">
        <v>2022</v>
      </c>
      <c r="AI29" s="257"/>
      <c r="AJ29" s="257"/>
      <c r="AK29" s="257">
        <v>2023</v>
      </c>
      <c r="AL29" s="257"/>
      <c r="AM29" s="258"/>
    </row>
    <row r="30" spans="5:39" s="13" customFormat="1" ht="24.75" thickBot="1" x14ac:dyDescent="0.3">
      <c r="E30" s="11"/>
      <c r="F30" s="11"/>
      <c r="G30" s="11"/>
      <c r="R30" s="260"/>
      <c r="S30" s="102" t="s">
        <v>251</v>
      </c>
      <c r="T30" s="102" t="s">
        <v>252</v>
      </c>
      <c r="U30" s="102" t="s">
        <v>217</v>
      </c>
      <c r="V30" s="102" t="s">
        <v>251</v>
      </c>
      <c r="W30" s="102" t="s">
        <v>252</v>
      </c>
      <c r="X30" s="102" t="s">
        <v>217</v>
      </c>
      <c r="Y30" s="102" t="s">
        <v>251</v>
      </c>
      <c r="Z30" s="102" t="s">
        <v>252</v>
      </c>
      <c r="AA30" s="102" t="s">
        <v>217</v>
      </c>
      <c r="AB30" s="102" t="s">
        <v>251</v>
      </c>
      <c r="AC30" s="102" t="s">
        <v>252</v>
      </c>
      <c r="AD30" s="102" t="s">
        <v>217</v>
      </c>
      <c r="AE30" s="102" t="s">
        <v>251</v>
      </c>
      <c r="AF30" s="102" t="s">
        <v>252</v>
      </c>
      <c r="AG30" s="102" t="s">
        <v>217</v>
      </c>
      <c r="AH30" s="102" t="s">
        <v>251</v>
      </c>
      <c r="AI30" s="102" t="s">
        <v>252</v>
      </c>
      <c r="AJ30" s="102" t="s">
        <v>217</v>
      </c>
      <c r="AK30" s="102" t="s">
        <v>251</v>
      </c>
      <c r="AL30" s="102" t="s">
        <v>252</v>
      </c>
      <c r="AM30" s="103" t="s">
        <v>217</v>
      </c>
    </row>
    <row r="31" spans="5:39" ht="17.25" customHeight="1" x14ac:dyDescent="0.25">
      <c r="R31" s="98" t="s">
        <v>160</v>
      </c>
      <c r="S31" s="95">
        <v>464</v>
      </c>
      <c r="T31" s="96">
        <v>18040</v>
      </c>
      <c r="U31" s="95">
        <v>25.7</v>
      </c>
      <c r="V31" s="95">
        <v>384</v>
      </c>
      <c r="W31" s="96">
        <v>17313</v>
      </c>
      <c r="X31" s="95">
        <v>22.2</v>
      </c>
      <c r="Y31" s="95">
        <v>374</v>
      </c>
      <c r="Z31" s="96">
        <v>16770</v>
      </c>
      <c r="AA31" s="95">
        <v>22.3</v>
      </c>
      <c r="AB31" s="95">
        <v>268</v>
      </c>
      <c r="AC31" s="96">
        <v>16469</v>
      </c>
      <c r="AD31" s="95">
        <v>16.3</v>
      </c>
      <c r="AE31" s="95">
        <v>239</v>
      </c>
      <c r="AF31" s="96">
        <v>16005</v>
      </c>
      <c r="AG31" s="95">
        <v>14.9</v>
      </c>
      <c r="AH31" s="95">
        <v>201</v>
      </c>
      <c r="AI31" s="96">
        <v>15554</v>
      </c>
      <c r="AJ31" s="95">
        <v>12.9</v>
      </c>
      <c r="AK31" s="95">
        <v>87</v>
      </c>
      <c r="AL31" s="96">
        <v>15302</v>
      </c>
      <c r="AM31" s="97">
        <v>5.7</v>
      </c>
    </row>
    <row r="32" spans="5:39" ht="17.25" customHeight="1" x14ac:dyDescent="0.25">
      <c r="R32" s="57" t="s">
        <v>161</v>
      </c>
      <c r="S32" s="12">
        <v>93</v>
      </c>
      <c r="T32" s="94">
        <v>4346</v>
      </c>
      <c r="U32" s="12">
        <v>21.4</v>
      </c>
      <c r="V32" s="12">
        <v>77</v>
      </c>
      <c r="W32" s="94">
        <v>4170</v>
      </c>
      <c r="X32" s="12">
        <v>18.5</v>
      </c>
      <c r="Y32" s="12">
        <v>70</v>
      </c>
      <c r="Z32" s="94">
        <v>4007</v>
      </c>
      <c r="AA32" s="12">
        <v>17.5</v>
      </c>
      <c r="AB32" s="12">
        <v>53</v>
      </c>
      <c r="AC32" s="94">
        <v>3892</v>
      </c>
      <c r="AD32" s="12">
        <v>13.6</v>
      </c>
      <c r="AE32" s="12">
        <v>48</v>
      </c>
      <c r="AF32" s="94">
        <v>3786</v>
      </c>
      <c r="AG32" s="12">
        <v>12.7</v>
      </c>
      <c r="AH32" s="12">
        <v>42</v>
      </c>
      <c r="AI32" s="94">
        <v>3683</v>
      </c>
      <c r="AJ32" s="12">
        <v>11.4</v>
      </c>
      <c r="AK32" s="12">
        <v>31</v>
      </c>
      <c r="AL32" s="94">
        <v>3612</v>
      </c>
      <c r="AM32" s="67">
        <v>8.6</v>
      </c>
    </row>
    <row r="33" spans="18:39" ht="17.25" customHeight="1" x14ac:dyDescent="0.25">
      <c r="R33" s="57" t="s">
        <v>163</v>
      </c>
      <c r="S33" s="12">
        <v>237</v>
      </c>
      <c r="T33" s="94">
        <v>4187</v>
      </c>
      <c r="U33" s="12">
        <v>56.6</v>
      </c>
      <c r="V33" s="12">
        <v>239</v>
      </c>
      <c r="W33" s="94">
        <v>4113</v>
      </c>
      <c r="X33" s="12">
        <v>58.1</v>
      </c>
      <c r="Y33" s="12">
        <v>250</v>
      </c>
      <c r="Z33" s="94">
        <v>4045</v>
      </c>
      <c r="AA33" s="12">
        <v>61.8</v>
      </c>
      <c r="AB33" s="12">
        <v>230</v>
      </c>
      <c r="AC33" s="94">
        <v>3891</v>
      </c>
      <c r="AD33" s="12">
        <v>59.1</v>
      </c>
      <c r="AE33" s="12">
        <v>178</v>
      </c>
      <c r="AF33" s="94">
        <v>3727</v>
      </c>
      <c r="AG33" s="68">
        <v>47.8</v>
      </c>
      <c r="AH33" s="12">
        <v>140</v>
      </c>
      <c r="AI33" s="94">
        <v>3511</v>
      </c>
      <c r="AJ33" s="68">
        <v>39.9</v>
      </c>
      <c r="AK33" s="12">
        <v>62</v>
      </c>
      <c r="AL33" s="94">
        <v>3414</v>
      </c>
      <c r="AM33" s="99">
        <v>18.2</v>
      </c>
    </row>
    <row r="34" spans="18:39" ht="17.25" customHeight="1" x14ac:dyDescent="0.25">
      <c r="R34" s="57" t="s">
        <v>164</v>
      </c>
      <c r="S34" s="12">
        <v>933</v>
      </c>
      <c r="T34" s="94">
        <v>17005</v>
      </c>
      <c r="U34" s="12">
        <v>54.9</v>
      </c>
      <c r="V34" s="12">
        <v>763</v>
      </c>
      <c r="W34" s="94">
        <v>16341</v>
      </c>
      <c r="X34" s="12">
        <v>46.7</v>
      </c>
      <c r="Y34" s="12">
        <v>649</v>
      </c>
      <c r="Z34" s="94">
        <v>15924</v>
      </c>
      <c r="AA34" s="12">
        <v>40.799999999999997</v>
      </c>
      <c r="AB34" s="12">
        <v>528</v>
      </c>
      <c r="AC34" s="94">
        <v>15598</v>
      </c>
      <c r="AD34" s="12">
        <v>33.9</v>
      </c>
      <c r="AE34" s="12">
        <v>413</v>
      </c>
      <c r="AF34" s="94">
        <v>15326</v>
      </c>
      <c r="AG34" s="12">
        <v>26.9</v>
      </c>
      <c r="AH34" s="12">
        <v>372</v>
      </c>
      <c r="AI34" s="94">
        <v>14909</v>
      </c>
      <c r="AJ34" s="12">
        <v>25</v>
      </c>
      <c r="AK34" s="12">
        <v>143</v>
      </c>
      <c r="AL34" s="94">
        <v>14523</v>
      </c>
      <c r="AM34" s="67">
        <v>9.8000000000000007</v>
      </c>
    </row>
    <row r="35" spans="18:39" ht="17.25" customHeight="1" x14ac:dyDescent="0.25">
      <c r="R35" s="57" t="s">
        <v>166</v>
      </c>
      <c r="S35" s="12">
        <v>990</v>
      </c>
      <c r="T35" s="94">
        <v>16901</v>
      </c>
      <c r="U35" s="12">
        <v>58.6</v>
      </c>
      <c r="V35" s="12">
        <v>915</v>
      </c>
      <c r="W35" s="94">
        <v>16503</v>
      </c>
      <c r="X35" s="12">
        <v>55.4</v>
      </c>
      <c r="Y35" s="12">
        <v>796</v>
      </c>
      <c r="Z35" s="94">
        <v>16271</v>
      </c>
      <c r="AA35" s="12">
        <v>48.9</v>
      </c>
      <c r="AB35" s="12">
        <v>678</v>
      </c>
      <c r="AC35" s="94">
        <v>16005</v>
      </c>
      <c r="AD35" s="12">
        <v>42.4</v>
      </c>
      <c r="AE35" s="12">
        <v>564</v>
      </c>
      <c r="AF35" s="94">
        <v>15881</v>
      </c>
      <c r="AG35" s="12">
        <v>35.5</v>
      </c>
      <c r="AH35" s="12">
        <v>452</v>
      </c>
      <c r="AI35" s="94">
        <v>15581</v>
      </c>
      <c r="AJ35" s="12">
        <v>29</v>
      </c>
      <c r="AK35" s="12">
        <v>203</v>
      </c>
      <c r="AL35" s="94">
        <v>15365</v>
      </c>
      <c r="AM35" s="67">
        <v>13.2</v>
      </c>
    </row>
    <row r="36" spans="18:39" ht="17.25" customHeight="1" x14ac:dyDescent="0.25">
      <c r="R36" s="57" t="s">
        <v>167</v>
      </c>
      <c r="S36" s="12">
        <v>341</v>
      </c>
      <c r="T36" s="94">
        <v>6669</v>
      </c>
      <c r="U36" s="12">
        <v>51.1</v>
      </c>
      <c r="V36" s="12">
        <v>310</v>
      </c>
      <c r="W36" s="94">
        <v>6483</v>
      </c>
      <c r="X36" s="12">
        <v>47.8</v>
      </c>
      <c r="Y36" s="12">
        <v>265</v>
      </c>
      <c r="Z36" s="94">
        <v>6317</v>
      </c>
      <c r="AA36" s="12">
        <v>42</v>
      </c>
      <c r="AB36" s="12">
        <v>233</v>
      </c>
      <c r="AC36" s="94">
        <v>6088</v>
      </c>
      <c r="AD36" s="12">
        <v>38.299999999999997</v>
      </c>
      <c r="AE36" s="12">
        <v>160</v>
      </c>
      <c r="AF36" s="94">
        <v>5959</v>
      </c>
      <c r="AG36" s="12">
        <v>26.9</v>
      </c>
      <c r="AH36" s="12">
        <v>144</v>
      </c>
      <c r="AI36" s="94">
        <v>5753</v>
      </c>
      <c r="AJ36" s="12">
        <v>25</v>
      </c>
      <c r="AK36" s="12">
        <v>79</v>
      </c>
      <c r="AL36" s="94">
        <v>5654</v>
      </c>
      <c r="AM36" s="67">
        <v>14</v>
      </c>
    </row>
    <row r="37" spans="18:39" ht="17.25" customHeight="1" x14ac:dyDescent="0.25">
      <c r="R37" s="57" t="s">
        <v>168</v>
      </c>
      <c r="S37" s="12">
        <v>1534</v>
      </c>
      <c r="T37" s="94">
        <v>31413</v>
      </c>
      <c r="U37" s="12">
        <v>48.8</v>
      </c>
      <c r="V37" s="12">
        <v>1420</v>
      </c>
      <c r="W37" s="94">
        <v>31296</v>
      </c>
      <c r="X37" s="12">
        <v>45.4</v>
      </c>
      <c r="Y37" s="12">
        <v>1272</v>
      </c>
      <c r="Z37" s="94">
        <v>30373</v>
      </c>
      <c r="AA37" s="12">
        <v>41.9</v>
      </c>
      <c r="AB37" s="12">
        <v>1091</v>
      </c>
      <c r="AC37" s="94">
        <v>29535</v>
      </c>
      <c r="AD37" s="12">
        <v>36.9</v>
      </c>
      <c r="AE37" s="12">
        <v>798</v>
      </c>
      <c r="AF37" s="94">
        <v>28105</v>
      </c>
      <c r="AG37" s="12">
        <v>28.4</v>
      </c>
      <c r="AH37" s="12">
        <v>735</v>
      </c>
      <c r="AI37" s="94">
        <v>27834</v>
      </c>
      <c r="AJ37" s="12">
        <v>26.4</v>
      </c>
      <c r="AK37" s="12">
        <v>307</v>
      </c>
      <c r="AL37" s="94">
        <v>27198</v>
      </c>
      <c r="AM37" s="67">
        <v>11.3</v>
      </c>
    </row>
    <row r="38" spans="18:39" ht="17.25" customHeight="1" x14ac:dyDescent="0.25">
      <c r="R38" s="57" t="s">
        <v>169</v>
      </c>
      <c r="S38" s="12">
        <v>1713</v>
      </c>
      <c r="T38" s="94">
        <v>40979</v>
      </c>
      <c r="U38" s="12">
        <v>41.8</v>
      </c>
      <c r="V38" s="12">
        <v>1439</v>
      </c>
      <c r="W38" s="94">
        <v>39581</v>
      </c>
      <c r="X38" s="12">
        <v>36.4</v>
      </c>
      <c r="Y38" s="12">
        <v>1297</v>
      </c>
      <c r="Z38" s="94">
        <v>38105</v>
      </c>
      <c r="AA38" s="12">
        <v>34</v>
      </c>
      <c r="AB38" s="12">
        <v>1137</v>
      </c>
      <c r="AC38" s="94">
        <v>37004</v>
      </c>
      <c r="AD38" s="12">
        <v>30.7</v>
      </c>
      <c r="AE38" s="12">
        <v>797</v>
      </c>
      <c r="AF38" s="94">
        <v>35759</v>
      </c>
      <c r="AG38" s="12">
        <v>22.3</v>
      </c>
      <c r="AH38" s="12">
        <v>775</v>
      </c>
      <c r="AI38" s="94">
        <v>34961</v>
      </c>
      <c r="AJ38" s="12">
        <v>22.2</v>
      </c>
      <c r="AK38" s="12">
        <v>377</v>
      </c>
      <c r="AL38" s="94">
        <v>34259</v>
      </c>
      <c r="AM38" s="67">
        <v>11</v>
      </c>
    </row>
    <row r="39" spans="18:39" ht="17.25" customHeight="1" x14ac:dyDescent="0.25">
      <c r="R39" s="57" t="s">
        <v>170</v>
      </c>
      <c r="S39" s="12">
        <v>333</v>
      </c>
      <c r="T39" s="94">
        <v>13841</v>
      </c>
      <c r="U39" s="12">
        <v>24.1</v>
      </c>
      <c r="V39" s="12">
        <v>310</v>
      </c>
      <c r="W39" s="94">
        <v>13177</v>
      </c>
      <c r="X39" s="12">
        <v>23.5</v>
      </c>
      <c r="Y39" s="12">
        <v>255</v>
      </c>
      <c r="Z39" s="94">
        <v>13136</v>
      </c>
      <c r="AA39" s="12">
        <v>19.399999999999999</v>
      </c>
      <c r="AB39" s="12">
        <v>200</v>
      </c>
      <c r="AC39" s="94">
        <v>13091</v>
      </c>
      <c r="AD39" s="12">
        <v>15.3</v>
      </c>
      <c r="AE39" s="12">
        <v>170</v>
      </c>
      <c r="AF39" s="94">
        <v>12919</v>
      </c>
      <c r="AG39" s="12">
        <v>13.2</v>
      </c>
      <c r="AH39" s="12">
        <v>144</v>
      </c>
      <c r="AI39" s="94">
        <v>12691</v>
      </c>
      <c r="AJ39" s="12">
        <v>11.3</v>
      </c>
      <c r="AK39" s="12">
        <v>80</v>
      </c>
      <c r="AL39" s="94">
        <v>12455</v>
      </c>
      <c r="AM39" s="67">
        <v>6.4</v>
      </c>
    </row>
    <row r="40" spans="18:39" ht="17.25" customHeight="1" x14ac:dyDescent="0.25">
      <c r="R40" s="57" t="s">
        <v>171</v>
      </c>
      <c r="S40" s="12">
        <v>721</v>
      </c>
      <c r="T40" s="94">
        <v>29684</v>
      </c>
      <c r="U40" s="12">
        <v>24.3</v>
      </c>
      <c r="V40" s="12">
        <v>653</v>
      </c>
      <c r="W40" s="94">
        <v>28251</v>
      </c>
      <c r="X40" s="12">
        <v>23.1</v>
      </c>
      <c r="Y40" s="12">
        <v>582</v>
      </c>
      <c r="Z40" s="94">
        <v>27634</v>
      </c>
      <c r="AA40" s="12">
        <v>21.1</v>
      </c>
      <c r="AB40" s="12">
        <v>548</v>
      </c>
      <c r="AC40" s="94">
        <v>27028</v>
      </c>
      <c r="AD40" s="12">
        <v>20.3</v>
      </c>
      <c r="AE40" s="12">
        <v>339</v>
      </c>
      <c r="AF40" s="94">
        <v>26224</v>
      </c>
      <c r="AG40" s="12">
        <v>12.9</v>
      </c>
      <c r="AH40" s="12">
        <v>344</v>
      </c>
      <c r="AI40" s="94">
        <v>25453</v>
      </c>
      <c r="AJ40" s="12">
        <v>13.5</v>
      </c>
      <c r="AK40" s="12">
        <v>179</v>
      </c>
      <c r="AL40" s="94">
        <v>24769</v>
      </c>
      <c r="AM40" s="67">
        <v>7.2</v>
      </c>
    </row>
    <row r="41" spans="18:39" ht="17.25" customHeight="1" x14ac:dyDescent="0.25">
      <c r="R41" s="57" t="s">
        <v>172</v>
      </c>
      <c r="S41" s="12">
        <v>1331</v>
      </c>
      <c r="T41" s="94">
        <v>44485</v>
      </c>
      <c r="U41" s="12">
        <v>29.9</v>
      </c>
      <c r="V41" s="12">
        <v>1137</v>
      </c>
      <c r="W41" s="94">
        <v>42957</v>
      </c>
      <c r="X41" s="12">
        <v>26.5</v>
      </c>
      <c r="Y41" s="12">
        <v>973</v>
      </c>
      <c r="Z41" s="94">
        <v>42636</v>
      </c>
      <c r="AA41" s="12">
        <v>22.8</v>
      </c>
      <c r="AB41" s="12">
        <v>870</v>
      </c>
      <c r="AC41" s="94">
        <v>42175</v>
      </c>
      <c r="AD41" s="12">
        <v>20.6</v>
      </c>
      <c r="AE41" s="12">
        <v>690</v>
      </c>
      <c r="AF41" s="94">
        <v>41619</v>
      </c>
      <c r="AG41" s="12">
        <v>16.600000000000001</v>
      </c>
      <c r="AH41" s="12">
        <v>631</v>
      </c>
      <c r="AI41" s="94">
        <v>40842</v>
      </c>
      <c r="AJ41" s="12">
        <v>15.4</v>
      </c>
      <c r="AK41" s="12">
        <v>315</v>
      </c>
      <c r="AL41" s="94">
        <v>40001</v>
      </c>
      <c r="AM41" s="67">
        <v>7.9</v>
      </c>
    </row>
    <row r="42" spans="18:39" ht="17.25" customHeight="1" x14ac:dyDescent="0.25">
      <c r="R42" s="57" t="s">
        <v>173</v>
      </c>
      <c r="S42" s="12">
        <v>114</v>
      </c>
      <c r="T42" s="94">
        <v>4326</v>
      </c>
      <c r="U42" s="12">
        <v>26.4</v>
      </c>
      <c r="V42" s="12">
        <v>95</v>
      </c>
      <c r="W42" s="94">
        <v>4257</v>
      </c>
      <c r="X42" s="12">
        <v>22.3</v>
      </c>
      <c r="Y42" s="12">
        <v>75</v>
      </c>
      <c r="Z42" s="94">
        <v>4122</v>
      </c>
      <c r="AA42" s="12">
        <v>18.2</v>
      </c>
      <c r="AB42" s="12">
        <v>84</v>
      </c>
      <c r="AC42" s="94">
        <v>4036</v>
      </c>
      <c r="AD42" s="12">
        <v>20.8</v>
      </c>
      <c r="AE42" s="12">
        <v>62</v>
      </c>
      <c r="AF42" s="94">
        <v>3982</v>
      </c>
      <c r="AG42" s="12">
        <v>15.6</v>
      </c>
      <c r="AH42" s="12">
        <v>57</v>
      </c>
      <c r="AI42" s="94">
        <v>3874</v>
      </c>
      <c r="AJ42" s="12">
        <v>14.7</v>
      </c>
      <c r="AK42" s="12">
        <v>27</v>
      </c>
      <c r="AL42" s="94">
        <v>3744</v>
      </c>
      <c r="AM42" s="67">
        <v>7.2</v>
      </c>
    </row>
    <row r="43" spans="18:39" ht="17.25" customHeight="1" x14ac:dyDescent="0.25">
      <c r="R43" s="57" t="s">
        <v>174</v>
      </c>
      <c r="S43" s="12">
        <v>69</v>
      </c>
      <c r="T43" s="94">
        <v>4242</v>
      </c>
      <c r="U43" s="12">
        <v>16.3</v>
      </c>
      <c r="V43" s="12">
        <v>72</v>
      </c>
      <c r="W43" s="94">
        <v>4006</v>
      </c>
      <c r="X43" s="12">
        <v>18</v>
      </c>
      <c r="Y43" s="12">
        <v>67</v>
      </c>
      <c r="Z43" s="94">
        <v>4003</v>
      </c>
      <c r="AA43" s="12">
        <v>16.7</v>
      </c>
      <c r="AB43" s="12">
        <v>59</v>
      </c>
      <c r="AC43" s="94">
        <v>4011</v>
      </c>
      <c r="AD43" s="12">
        <v>14.7</v>
      </c>
      <c r="AE43" s="12">
        <v>45</v>
      </c>
      <c r="AF43" s="94">
        <v>4099</v>
      </c>
      <c r="AG43" s="12">
        <v>11</v>
      </c>
      <c r="AH43" s="12">
        <v>43</v>
      </c>
      <c r="AI43" s="94">
        <v>3870</v>
      </c>
      <c r="AJ43" s="12">
        <v>11.1</v>
      </c>
      <c r="AK43" s="12">
        <v>19</v>
      </c>
      <c r="AL43" s="94">
        <v>3759</v>
      </c>
      <c r="AM43" s="67">
        <v>5.0999999999999996</v>
      </c>
    </row>
    <row r="44" spans="18:39" ht="17.25" customHeight="1" x14ac:dyDescent="0.25">
      <c r="R44" s="57" t="s">
        <v>175</v>
      </c>
      <c r="S44" s="12">
        <v>155</v>
      </c>
      <c r="T44" s="94">
        <v>2963</v>
      </c>
      <c r="U44" s="12">
        <v>52.3</v>
      </c>
      <c r="V44" s="12">
        <v>124</v>
      </c>
      <c r="W44" s="94">
        <v>2702</v>
      </c>
      <c r="X44" s="12">
        <v>45.9</v>
      </c>
      <c r="Y44" s="12">
        <v>206</v>
      </c>
      <c r="Z44" s="94">
        <v>3097</v>
      </c>
      <c r="AA44" s="12">
        <v>66.5</v>
      </c>
      <c r="AB44" s="12">
        <v>173</v>
      </c>
      <c r="AC44" s="94">
        <v>3096</v>
      </c>
      <c r="AD44" s="12">
        <v>55.9</v>
      </c>
      <c r="AE44" s="12">
        <v>137</v>
      </c>
      <c r="AF44" s="94">
        <v>2986</v>
      </c>
      <c r="AG44" s="68">
        <v>45.9</v>
      </c>
      <c r="AH44" s="12">
        <v>121</v>
      </c>
      <c r="AI44" s="94">
        <v>2860</v>
      </c>
      <c r="AJ44" s="68">
        <v>42.3</v>
      </c>
      <c r="AK44" s="12">
        <v>58</v>
      </c>
      <c r="AL44" s="94">
        <v>2734</v>
      </c>
      <c r="AM44" s="99">
        <v>21.2</v>
      </c>
    </row>
    <row r="45" spans="18:39" ht="17.25" customHeight="1" x14ac:dyDescent="0.25">
      <c r="R45" s="57" t="s">
        <v>176</v>
      </c>
      <c r="S45" s="12">
        <v>98</v>
      </c>
      <c r="T45" s="94">
        <v>3135</v>
      </c>
      <c r="U45" s="12">
        <v>31.3</v>
      </c>
      <c r="V45" s="12">
        <v>93</v>
      </c>
      <c r="W45" s="94">
        <v>2850</v>
      </c>
      <c r="X45" s="12">
        <v>32.6</v>
      </c>
      <c r="Y45" s="12">
        <v>103</v>
      </c>
      <c r="Z45" s="94">
        <v>2868</v>
      </c>
      <c r="AA45" s="12">
        <v>35.9</v>
      </c>
      <c r="AB45" s="12">
        <v>112</v>
      </c>
      <c r="AC45" s="94">
        <v>2851</v>
      </c>
      <c r="AD45" s="12">
        <v>39.299999999999997</v>
      </c>
      <c r="AE45" s="12">
        <v>67</v>
      </c>
      <c r="AF45" s="94">
        <v>2835</v>
      </c>
      <c r="AG45" s="68">
        <v>23.6</v>
      </c>
      <c r="AH45" s="12">
        <v>68</v>
      </c>
      <c r="AI45" s="94">
        <v>2734</v>
      </c>
      <c r="AJ45" s="68">
        <v>24.9</v>
      </c>
      <c r="AK45" s="12">
        <v>38</v>
      </c>
      <c r="AL45" s="94">
        <v>2739</v>
      </c>
      <c r="AM45" s="99">
        <v>13.9</v>
      </c>
    </row>
    <row r="46" spans="18:39" ht="17.25" customHeight="1" x14ac:dyDescent="0.25">
      <c r="R46" s="57" t="s">
        <v>177</v>
      </c>
      <c r="S46" s="12">
        <v>211</v>
      </c>
      <c r="T46" s="94">
        <v>8666</v>
      </c>
      <c r="U46" s="12">
        <v>24.3</v>
      </c>
      <c r="V46" s="12">
        <v>200</v>
      </c>
      <c r="W46" s="94">
        <v>8375</v>
      </c>
      <c r="X46" s="12">
        <v>23.9</v>
      </c>
      <c r="Y46" s="12">
        <v>186</v>
      </c>
      <c r="Z46" s="94">
        <v>8020</v>
      </c>
      <c r="AA46" s="12">
        <v>23.2</v>
      </c>
      <c r="AB46" s="12">
        <v>151</v>
      </c>
      <c r="AC46" s="94">
        <v>7824</v>
      </c>
      <c r="AD46" s="12">
        <v>19.3</v>
      </c>
      <c r="AE46" s="12">
        <v>126</v>
      </c>
      <c r="AF46" s="94">
        <v>7649</v>
      </c>
      <c r="AG46" s="12">
        <v>16.5</v>
      </c>
      <c r="AH46" s="12">
        <v>106</v>
      </c>
      <c r="AI46" s="94">
        <v>7385</v>
      </c>
      <c r="AJ46" s="12">
        <v>14.4</v>
      </c>
      <c r="AK46" s="12">
        <v>38</v>
      </c>
      <c r="AL46" s="94">
        <v>7090</v>
      </c>
      <c r="AM46" s="67">
        <v>5.4</v>
      </c>
    </row>
    <row r="47" spans="18:39" ht="17.25" customHeight="1" x14ac:dyDescent="0.25">
      <c r="R47" s="57" t="s">
        <v>178</v>
      </c>
      <c r="S47" s="12">
        <v>44</v>
      </c>
      <c r="T47" s="94">
        <v>599</v>
      </c>
      <c r="U47" s="12">
        <v>73.5</v>
      </c>
      <c r="V47" s="12">
        <v>32</v>
      </c>
      <c r="W47" s="94">
        <v>511</v>
      </c>
      <c r="X47" s="12">
        <v>62.6</v>
      </c>
      <c r="Y47" s="12">
        <v>28</v>
      </c>
      <c r="Z47" s="94">
        <v>526</v>
      </c>
      <c r="AA47" s="12">
        <v>53.2</v>
      </c>
      <c r="AB47" s="12">
        <v>22</v>
      </c>
      <c r="AC47" s="94">
        <v>541</v>
      </c>
      <c r="AD47" s="12">
        <v>40.700000000000003</v>
      </c>
      <c r="AE47" s="12">
        <v>15</v>
      </c>
      <c r="AF47" s="94">
        <v>556</v>
      </c>
      <c r="AG47" s="12">
        <v>27</v>
      </c>
      <c r="AH47" s="12">
        <v>19</v>
      </c>
      <c r="AI47" s="94">
        <v>571</v>
      </c>
      <c r="AJ47" s="12">
        <v>33.299999999999997</v>
      </c>
      <c r="AK47" s="12">
        <v>10</v>
      </c>
      <c r="AL47" s="94">
        <v>586</v>
      </c>
      <c r="AM47" s="67">
        <v>17.100000000000001</v>
      </c>
    </row>
    <row r="48" spans="18:39" ht="17.25" customHeight="1" x14ac:dyDescent="0.25">
      <c r="R48" s="57" t="s">
        <v>179</v>
      </c>
      <c r="S48" s="12">
        <v>810</v>
      </c>
      <c r="T48" s="94">
        <v>15200</v>
      </c>
      <c r="U48" s="12">
        <v>53.3</v>
      </c>
      <c r="V48" s="12">
        <v>668</v>
      </c>
      <c r="W48" s="94">
        <v>14525</v>
      </c>
      <c r="X48" s="12">
        <v>46</v>
      </c>
      <c r="Y48" s="12">
        <v>595</v>
      </c>
      <c r="Z48" s="94">
        <v>14323</v>
      </c>
      <c r="AA48" s="12">
        <v>41.5</v>
      </c>
      <c r="AB48" s="12">
        <v>548</v>
      </c>
      <c r="AC48" s="94">
        <v>14101</v>
      </c>
      <c r="AD48" s="12">
        <v>38.9</v>
      </c>
      <c r="AE48" s="12">
        <v>427</v>
      </c>
      <c r="AF48" s="94">
        <v>13855</v>
      </c>
      <c r="AG48" s="12">
        <v>30.8</v>
      </c>
      <c r="AH48" s="12">
        <v>342</v>
      </c>
      <c r="AI48" s="94">
        <v>13291</v>
      </c>
      <c r="AJ48" s="12">
        <v>25.7</v>
      </c>
      <c r="AK48" s="12">
        <v>149</v>
      </c>
      <c r="AL48" s="94">
        <v>13025</v>
      </c>
      <c r="AM48" s="67">
        <v>11.4</v>
      </c>
    </row>
    <row r="49" spans="18:39" ht="17.25" customHeight="1" x14ac:dyDescent="0.25">
      <c r="R49" s="57" t="s">
        <v>180</v>
      </c>
      <c r="S49" s="12">
        <v>1799</v>
      </c>
      <c r="T49" s="94">
        <v>28022</v>
      </c>
      <c r="U49" s="12">
        <v>64.2</v>
      </c>
      <c r="V49" s="12">
        <v>1704</v>
      </c>
      <c r="W49" s="94">
        <v>27293</v>
      </c>
      <c r="X49" s="12">
        <v>62.4</v>
      </c>
      <c r="Y49" s="12">
        <v>1551</v>
      </c>
      <c r="Z49" s="94">
        <v>26967</v>
      </c>
      <c r="AA49" s="12">
        <v>57.5</v>
      </c>
      <c r="AB49" s="12">
        <v>1398</v>
      </c>
      <c r="AC49" s="94">
        <v>26257</v>
      </c>
      <c r="AD49" s="12">
        <v>53.2</v>
      </c>
      <c r="AE49" s="12">
        <v>1151</v>
      </c>
      <c r="AF49" s="94">
        <v>25582</v>
      </c>
      <c r="AG49" s="12">
        <v>45</v>
      </c>
      <c r="AH49" s="12">
        <v>960</v>
      </c>
      <c r="AI49" s="94">
        <v>24986</v>
      </c>
      <c r="AJ49" s="12">
        <v>38.4</v>
      </c>
      <c r="AK49" s="12">
        <v>392</v>
      </c>
      <c r="AL49" s="94">
        <v>24532</v>
      </c>
      <c r="AM49" s="67">
        <v>16</v>
      </c>
    </row>
    <row r="50" spans="18:39" ht="17.25" customHeight="1" x14ac:dyDescent="0.25">
      <c r="R50" s="57" t="s">
        <v>181</v>
      </c>
      <c r="S50" s="12">
        <v>7</v>
      </c>
      <c r="T50" s="94">
        <v>137</v>
      </c>
      <c r="U50" s="12">
        <v>51.1</v>
      </c>
      <c r="V50" s="12">
        <v>7</v>
      </c>
      <c r="W50" s="94">
        <v>131</v>
      </c>
      <c r="X50" s="12">
        <v>53.4</v>
      </c>
      <c r="Y50" s="12">
        <v>4</v>
      </c>
      <c r="Z50" s="94">
        <v>136</v>
      </c>
      <c r="AA50" s="12">
        <v>29.4</v>
      </c>
      <c r="AB50" s="12">
        <v>5</v>
      </c>
      <c r="AC50" s="94">
        <v>141</v>
      </c>
      <c r="AD50" s="12">
        <v>35.5</v>
      </c>
      <c r="AE50" s="12">
        <v>4</v>
      </c>
      <c r="AF50" s="94">
        <v>147</v>
      </c>
      <c r="AG50" s="12">
        <v>27.2</v>
      </c>
      <c r="AH50" s="12">
        <v>5</v>
      </c>
      <c r="AI50" s="94">
        <v>149</v>
      </c>
      <c r="AJ50" s="12">
        <v>33.6</v>
      </c>
      <c r="AK50" s="12">
        <v>1</v>
      </c>
      <c r="AL50" s="94">
        <v>154</v>
      </c>
      <c r="AM50" s="67">
        <v>6.5</v>
      </c>
    </row>
    <row r="51" spans="18:39" ht="19.5" customHeight="1" thickBot="1" x14ac:dyDescent="0.3">
      <c r="R51" s="118" t="s">
        <v>254</v>
      </c>
      <c r="S51" s="137">
        <v>12036</v>
      </c>
      <c r="T51" s="137">
        <v>294840</v>
      </c>
      <c r="U51" s="109">
        <v>40.799999999999997</v>
      </c>
      <c r="V51" s="137">
        <v>10676</v>
      </c>
      <c r="W51" s="137">
        <v>284835</v>
      </c>
      <c r="X51" s="109">
        <v>37.5</v>
      </c>
      <c r="Y51" s="137">
        <v>9618</v>
      </c>
      <c r="Z51" s="137">
        <v>279280</v>
      </c>
      <c r="AA51" s="109">
        <v>34.4</v>
      </c>
      <c r="AB51" s="137">
        <v>8408</v>
      </c>
      <c r="AC51" s="137">
        <v>265971</v>
      </c>
      <c r="AD51" s="109">
        <v>31.6</v>
      </c>
      <c r="AE51" s="137">
        <v>6442</v>
      </c>
      <c r="AF51" s="137">
        <v>257729</v>
      </c>
      <c r="AG51" s="109">
        <v>25</v>
      </c>
      <c r="AH51" s="137">
        <v>5717</v>
      </c>
      <c r="AI51" s="137">
        <v>250624</v>
      </c>
      <c r="AJ51" s="109">
        <v>22.8</v>
      </c>
      <c r="AK51" s="137">
        <v>2595</v>
      </c>
      <c r="AL51" s="137">
        <v>244075</v>
      </c>
      <c r="AM51" s="121">
        <v>10.6</v>
      </c>
    </row>
    <row r="52" spans="18:39" x14ac:dyDescent="0.25">
      <c r="U52" s="141"/>
      <c r="X52" s="141">
        <f>(X51-U51)/U51</f>
        <v>-8.0882352941176405E-2</v>
      </c>
      <c r="AA52" s="141">
        <f>(AA51-X51)/X51</f>
        <v>-8.2666666666666708E-2</v>
      </c>
      <c r="AD52" s="141">
        <f>(AD51-AA51)/AA51</f>
        <v>-8.1395348837209225E-2</v>
      </c>
      <c r="AG52" s="141">
        <f>(AG51-AD51)/AD51</f>
        <v>-0.20886075949367092</v>
      </c>
      <c r="AJ52" s="141">
        <f>(AJ51-AG51)/AG51</f>
        <v>-8.7999999999999967E-2</v>
      </c>
      <c r="AM52" s="141">
        <f>(AM51-AJ51)/AJ51</f>
        <v>-0.53508771929824561</v>
      </c>
    </row>
  </sheetData>
  <mergeCells count="30">
    <mergeCell ref="J3:L3"/>
    <mergeCell ref="M3:O3"/>
    <mergeCell ref="I2:O2"/>
    <mergeCell ref="B3:C6"/>
    <mergeCell ref="B7:C7"/>
    <mergeCell ref="I3:I4"/>
    <mergeCell ref="C8:C11"/>
    <mergeCell ref="B8:B11"/>
    <mergeCell ref="B2:C2"/>
    <mergeCell ref="E2:G2"/>
    <mergeCell ref="E3:E4"/>
    <mergeCell ref="F3:G3"/>
    <mergeCell ref="AE3:AG3"/>
    <mergeCell ref="AH3:AJ3"/>
    <mergeCell ref="AK3:AM3"/>
    <mergeCell ref="R2:AM2"/>
    <mergeCell ref="R3:R4"/>
    <mergeCell ref="S3:U3"/>
    <mergeCell ref="V3:X3"/>
    <mergeCell ref="Y3:AA3"/>
    <mergeCell ref="AB3:AD3"/>
    <mergeCell ref="AH29:AJ29"/>
    <mergeCell ref="AK29:AM29"/>
    <mergeCell ref="R28:AM28"/>
    <mergeCell ref="R29:R30"/>
    <mergeCell ref="S29:U29"/>
    <mergeCell ref="V29:X29"/>
    <mergeCell ref="Y29:AA29"/>
    <mergeCell ref="AB29:AD29"/>
    <mergeCell ref="AE29:AG29"/>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5F320-9BFD-4E0A-B035-5D027BA0A164}">
  <dimension ref="A2:I16"/>
  <sheetViews>
    <sheetView workbookViewId="0">
      <selection activeCell="E11" sqref="E11"/>
    </sheetView>
  </sheetViews>
  <sheetFormatPr baseColWidth="10" defaultColWidth="11" defaultRowHeight="13.5" x14ac:dyDescent="0.25"/>
  <cols>
    <col min="2" max="2" width="4.75" customWidth="1"/>
    <col min="3" max="3" width="40.75" customWidth="1"/>
    <col min="4" max="4" width="2.25" customWidth="1"/>
    <col min="5" max="5" width="6.75" style="4" customWidth="1"/>
    <col min="6" max="9" width="9.625" style="4" customWidth="1"/>
    <col min="10" max="10" width="2.75" customWidth="1"/>
  </cols>
  <sheetData>
    <row r="2" spans="1:9" s="1" customFormat="1" ht="17.25" customHeight="1" x14ac:dyDescent="0.25">
      <c r="B2" s="203" t="s">
        <v>256</v>
      </c>
      <c r="C2" s="203"/>
      <c r="E2" s="202" t="s">
        <v>257</v>
      </c>
      <c r="F2" s="202"/>
      <c r="G2" s="202"/>
      <c r="H2" s="202"/>
      <c r="I2" s="202"/>
    </row>
    <row r="3" spans="1:9" s="1" customFormat="1" ht="22.5" customHeight="1" x14ac:dyDescent="0.25">
      <c r="B3" s="207" t="s">
        <v>258</v>
      </c>
      <c r="C3" s="207"/>
      <c r="E3" s="200" t="s">
        <v>151</v>
      </c>
      <c r="F3" s="270" t="s">
        <v>259</v>
      </c>
      <c r="G3" s="270"/>
      <c r="H3" s="270" t="s">
        <v>260</v>
      </c>
      <c r="I3" s="270"/>
    </row>
    <row r="4" spans="1:9" s="1" customFormat="1" ht="16.5" customHeight="1" x14ac:dyDescent="0.25">
      <c r="B4" s="207"/>
      <c r="C4" s="207"/>
      <c r="E4" s="200"/>
      <c r="F4" s="17" t="s">
        <v>261</v>
      </c>
      <c r="G4" s="17" t="s">
        <v>262</v>
      </c>
      <c r="H4" s="17" t="s">
        <v>261</v>
      </c>
      <c r="I4" s="17" t="s">
        <v>262</v>
      </c>
    </row>
    <row r="5" spans="1:9" s="1" customFormat="1" ht="16.5" customHeight="1" x14ac:dyDescent="0.25">
      <c r="B5" s="207"/>
      <c r="C5" s="207"/>
      <c r="E5" s="3">
        <v>2018</v>
      </c>
      <c r="F5" s="22">
        <v>7651561</v>
      </c>
      <c r="G5" s="23">
        <v>0.93500000000000005</v>
      </c>
      <c r="H5" s="24"/>
      <c r="I5" s="2"/>
    </row>
    <row r="6" spans="1:9" s="1" customFormat="1" ht="16.5" customHeight="1" x14ac:dyDescent="0.25">
      <c r="B6" s="207"/>
      <c r="C6" s="207"/>
      <c r="E6" s="3">
        <v>2019</v>
      </c>
      <c r="F6" s="24">
        <v>7755801</v>
      </c>
      <c r="G6" s="23">
        <v>0.93700000000000006</v>
      </c>
      <c r="H6" s="24">
        <v>7692178</v>
      </c>
      <c r="I6" s="23" t="s">
        <v>263</v>
      </c>
    </row>
    <row r="7" spans="1:9" ht="16.5" customHeight="1" x14ac:dyDescent="0.25">
      <c r="B7" s="204" t="s">
        <v>162</v>
      </c>
      <c r="C7" s="204"/>
      <c r="E7" s="3">
        <v>2020</v>
      </c>
      <c r="F7" s="24">
        <v>8055934</v>
      </c>
      <c r="G7" s="25">
        <v>0.96099999999999997</v>
      </c>
      <c r="H7" s="24">
        <v>7982041</v>
      </c>
      <c r="I7" s="23">
        <v>1</v>
      </c>
    </row>
    <row r="8" spans="1:9" ht="16.5" customHeight="1" x14ac:dyDescent="0.25">
      <c r="A8" t="s">
        <v>165</v>
      </c>
      <c r="B8" s="207" t="s">
        <v>119</v>
      </c>
      <c r="C8" s="208" t="s">
        <v>264</v>
      </c>
      <c r="E8" s="3">
        <v>2021</v>
      </c>
      <c r="F8" s="3"/>
      <c r="G8" s="3"/>
      <c r="H8" s="24">
        <v>8104437</v>
      </c>
      <c r="I8" s="23">
        <v>1</v>
      </c>
    </row>
    <row r="9" spans="1:9" x14ac:dyDescent="0.25">
      <c r="B9" s="207"/>
      <c r="C9" s="208"/>
      <c r="E9" s="12">
        <v>2022</v>
      </c>
      <c r="F9" s="3"/>
      <c r="G9" s="12"/>
      <c r="H9" s="24">
        <v>8015566</v>
      </c>
      <c r="I9" s="23">
        <v>1</v>
      </c>
    </row>
    <row r="10" spans="1:9" ht="15" customHeight="1" x14ac:dyDescent="0.25">
      <c r="B10" s="207"/>
      <c r="C10" s="208"/>
      <c r="E10" s="26" t="s">
        <v>294</v>
      </c>
    </row>
    <row r="11" spans="1:9" x14ac:dyDescent="0.25">
      <c r="B11" s="207"/>
      <c r="C11" s="208"/>
    </row>
    <row r="12" spans="1:9" x14ac:dyDescent="0.25">
      <c r="B12" s="207"/>
      <c r="C12" s="208"/>
    </row>
    <row r="13" spans="1:9" x14ac:dyDescent="0.25">
      <c r="B13" s="207"/>
      <c r="C13" s="208"/>
    </row>
    <row r="14" spans="1:9" x14ac:dyDescent="0.25">
      <c r="B14" s="207"/>
      <c r="C14" s="208"/>
    </row>
    <row r="15" spans="1:9" x14ac:dyDescent="0.25">
      <c r="B15" s="207"/>
      <c r="C15" s="208"/>
    </row>
    <row r="16" spans="1:9" ht="40.5" x14ac:dyDescent="0.25">
      <c r="B16" s="27" t="s">
        <v>125</v>
      </c>
      <c r="C16" s="27" t="s">
        <v>126</v>
      </c>
    </row>
  </sheetData>
  <mergeCells count="9">
    <mergeCell ref="B7:C7"/>
    <mergeCell ref="C8:C15"/>
    <mergeCell ref="B8:B15"/>
    <mergeCell ref="B2:C2"/>
    <mergeCell ref="E2:I2"/>
    <mergeCell ref="B3:C6"/>
    <mergeCell ref="E3:E4"/>
    <mergeCell ref="H3:I3"/>
    <mergeCell ref="F3:G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31C38-1F56-4BBD-9088-11C023777B7E}">
  <dimension ref="A2:C14"/>
  <sheetViews>
    <sheetView workbookViewId="0">
      <selection activeCell="H41" sqref="H41"/>
    </sheetView>
  </sheetViews>
  <sheetFormatPr baseColWidth="10" defaultColWidth="11" defaultRowHeight="13.5" x14ac:dyDescent="0.25"/>
  <cols>
    <col min="2" max="2" width="4.75" customWidth="1"/>
    <col min="3" max="3" width="36.875" customWidth="1"/>
    <col min="4" max="4" width="2.25" customWidth="1"/>
  </cols>
  <sheetData>
    <row r="2" spans="1:3" s="1" customFormat="1" ht="17.25" customHeight="1" x14ac:dyDescent="0.25">
      <c r="B2" s="203" t="s">
        <v>265</v>
      </c>
      <c r="C2" s="203"/>
    </row>
    <row r="3" spans="1:3" s="1" customFormat="1" ht="17.25" customHeight="1" x14ac:dyDescent="0.25">
      <c r="B3" s="271" t="s">
        <v>266</v>
      </c>
      <c r="C3" s="272"/>
    </row>
    <row r="4" spans="1:3" s="1" customFormat="1" ht="17.25" customHeight="1" x14ac:dyDescent="0.25">
      <c r="B4" s="273"/>
      <c r="C4" s="274"/>
    </row>
    <row r="5" spans="1:3" s="1" customFormat="1" ht="18.75" customHeight="1" x14ac:dyDescent="0.25">
      <c r="B5" s="275"/>
      <c r="C5" s="276"/>
    </row>
    <row r="6" spans="1:3" s="1" customFormat="1" ht="17.25" customHeight="1" x14ac:dyDescent="0.25">
      <c r="B6" s="268" t="s">
        <v>162</v>
      </c>
      <c r="C6" s="269"/>
    </row>
    <row r="7" spans="1:3" ht="13.5" customHeight="1" x14ac:dyDescent="0.25">
      <c r="B7" s="207" t="s">
        <v>130</v>
      </c>
      <c r="C7" s="208" t="s">
        <v>131</v>
      </c>
    </row>
    <row r="8" spans="1:3" ht="13.5" customHeight="1" x14ac:dyDescent="0.25">
      <c r="A8" t="s">
        <v>165</v>
      </c>
      <c r="B8" s="207"/>
      <c r="C8" s="208"/>
    </row>
    <row r="9" spans="1:3" ht="13.5" customHeight="1" x14ac:dyDescent="0.25">
      <c r="B9" s="207" t="s">
        <v>135</v>
      </c>
      <c r="C9" s="208" t="s">
        <v>267</v>
      </c>
    </row>
    <row r="10" spans="1:3" ht="13.5" customHeight="1" x14ac:dyDescent="0.25">
      <c r="B10" s="207"/>
      <c r="C10" s="208"/>
    </row>
    <row r="11" spans="1:3" ht="13.5" customHeight="1" x14ac:dyDescent="0.25">
      <c r="B11" s="207"/>
      <c r="C11" s="208"/>
    </row>
    <row r="12" spans="1:3" ht="13.5" customHeight="1" x14ac:dyDescent="0.25">
      <c r="B12" s="207"/>
      <c r="C12" s="208"/>
    </row>
    <row r="13" spans="1:3" ht="13.5" customHeight="1" x14ac:dyDescent="0.25">
      <c r="B13" s="3" t="s">
        <v>139</v>
      </c>
      <c r="C13" s="9" t="s">
        <v>140</v>
      </c>
    </row>
    <row r="14" spans="1:3" x14ac:dyDescent="0.25">
      <c r="B14" s="138" t="s">
        <v>295</v>
      </c>
    </row>
  </sheetData>
  <mergeCells count="7">
    <mergeCell ref="C9:C12"/>
    <mergeCell ref="B9:B12"/>
    <mergeCell ref="B2:C2"/>
    <mergeCell ref="B3:C5"/>
    <mergeCell ref="B6:C6"/>
    <mergeCell ref="C7:C8"/>
    <mergeCell ref="B7:B8"/>
  </mergeCells>
  <phoneticPr fontId="2"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8A4B5-FA55-4712-8322-15C632DCFDE1}">
  <dimension ref="B2:H30"/>
  <sheetViews>
    <sheetView showGridLines="0" view="pageBreakPreview" zoomScale="55" zoomScaleNormal="70" zoomScaleSheetLayoutView="55" workbookViewId="0">
      <selection activeCell="G26" sqref="G26"/>
    </sheetView>
  </sheetViews>
  <sheetFormatPr baseColWidth="10" defaultColWidth="11" defaultRowHeight="15.75" x14ac:dyDescent="0.2"/>
  <cols>
    <col min="1" max="1" width="4.125" style="107" customWidth="1"/>
    <col min="2" max="2" width="10.375" style="107" customWidth="1"/>
    <col min="3" max="3" width="11" style="107"/>
    <col min="4" max="4" width="51" style="107" customWidth="1"/>
    <col min="5" max="5" width="55.375" style="107" customWidth="1"/>
    <col min="6" max="6" width="50" style="112" customWidth="1"/>
    <col min="7" max="7" width="66.25" style="32" customWidth="1"/>
    <col min="8" max="8" width="45.25" style="38" customWidth="1"/>
    <col min="9" max="9" width="4.875" style="107" customWidth="1"/>
    <col min="10" max="16384" width="11" style="107"/>
  </cols>
  <sheetData>
    <row r="2" spans="2:8" ht="16.5" thickBot="1" x14ac:dyDescent="0.25"/>
    <row r="3" spans="2:8" ht="23.25" customHeight="1" thickBot="1" x14ac:dyDescent="0.25">
      <c r="B3" s="284" t="s">
        <v>31</v>
      </c>
      <c r="C3" s="285"/>
      <c r="D3" s="285"/>
      <c r="E3" s="285"/>
      <c r="F3" s="285"/>
      <c r="G3" s="285"/>
      <c r="H3" s="286"/>
    </row>
    <row r="4" spans="2:8" ht="21" customHeight="1" x14ac:dyDescent="0.2">
      <c r="B4" s="281" t="s">
        <v>268</v>
      </c>
      <c r="C4" s="282"/>
      <c r="D4" s="282"/>
      <c r="E4" s="282"/>
      <c r="F4" s="282"/>
      <c r="G4" s="282"/>
      <c r="H4" s="283"/>
    </row>
    <row r="5" spans="2:8" ht="18.75" x14ac:dyDescent="0.2">
      <c r="B5" s="150" t="s">
        <v>33</v>
      </c>
      <c r="C5" s="291" t="s">
        <v>34</v>
      </c>
      <c r="D5" s="291"/>
      <c r="E5" s="151" t="s">
        <v>35</v>
      </c>
      <c r="F5" s="151" t="s">
        <v>269</v>
      </c>
      <c r="G5" s="151" t="s">
        <v>270</v>
      </c>
      <c r="H5" s="152" t="s">
        <v>38</v>
      </c>
    </row>
    <row r="6" spans="2:8" ht="104.25" customHeight="1" x14ac:dyDescent="0.2">
      <c r="B6" s="278" t="s">
        <v>8</v>
      </c>
      <c r="C6" s="154" t="s">
        <v>39</v>
      </c>
      <c r="D6" s="155" t="s">
        <v>40</v>
      </c>
      <c r="E6" s="156" t="s">
        <v>41</v>
      </c>
      <c r="F6" s="154" t="s">
        <v>298</v>
      </c>
      <c r="G6" s="157" t="s">
        <v>271</v>
      </c>
      <c r="H6" s="158" t="str">
        <f>DO_Variables!H5</f>
        <v>https://saludata.saludcapital.gov.co/osb/index.php/datos-de-salud/salud-sexual-y-reproductiva/mortalidad-materna/</v>
      </c>
    </row>
    <row r="7" spans="2:8" ht="87.75" customHeight="1" x14ac:dyDescent="0.2">
      <c r="B7" s="278"/>
      <c r="C7" s="154" t="s">
        <v>45</v>
      </c>
      <c r="D7" s="155" t="s">
        <v>46</v>
      </c>
      <c r="E7" s="156" t="s">
        <v>47</v>
      </c>
      <c r="F7" s="154" t="s">
        <v>300</v>
      </c>
      <c r="G7" s="157" t="s">
        <v>299</v>
      </c>
      <c r="H7" s="158" t="str">
        <f>DO_Variables!H6</f>
        <v>*https://www.asivamosensalud.org/indicadores/cobertura-prestacional/porcentaje-de-partos-atendidos-en-instituciones-de-salud 
*Dane</v>
      </c>
    </row>
    <row r="8" spans="2:8" ht="44.25" customHeight="1" x14ac:dyDescent="0.2">
      <c r="B8" s="278" t="s">
        <v>10</v>
      </c>
      <c r="C8" s="154" t="s">
        <v>51</v>
      </c>
      <c r="D8" s="155" t="s">
        <v>52</v>
      </c>
      <c r="E8" s="294" t="s">
        <v>53</v>
      </c>
      <c r="F8" s="292" t="s">
        <v>301</v>
      </c>
      <c r="G8" s="279" t="s">
        <v>272</v>
      </c>
      <c r="H8" s="158" t="str">
        <f>DO_Variables!H7</f>
        <v>https://saludata.saludcapital.gov.co/osb/index.php/datos-de-salud/demografia/tm-infantil/</v>
      </c>
    </row>
    <row r="9" spans="2:8" ht="36" customHeight="1" x14ac:dyDescent="0.2">
      <c r="B9" s="278"/>
      <c r="C9" s="154" t="s">
        <v>57</v>
      </c>
      <c r="D9" s="155" t="s">
        <v>58</v>
      </c>
      <c r="E9" s="294"/>
      <c r="F9" s="293"/>
      <c r="G9" s="280"/>
      <c r="H9" s="158"/>
    </row>
    <row r="10" spans="2:8" ht="87.75" customHeight="1" x14ac:dyDescent="0.2">
      <c r="B10" s="278" t="s">
        <v>12</v>
      </c>
      <c r="C10" s="154" t="s">
        <v>61</v>
      </c>
      <c r="D10" s="156" t="s">
        <v>62</v>
      </c>
      <c r="E10" s="156" t="s">
        <v>63</v>
      </c>
      <c r="F10" s="154" t="s">
        <v>302</v>
      </c>
      <c r="G10" s="157" t="s">
        <v>273</v>
      </c>
      <c r="H10" s="158" t="str">
        <f>DO_Variables!H9</f>
        <v>https://saludata.saludcapital.gov.co/osb/index.php/datos-de-salud/enfermedades-trasmisibles/incidenciaymortalidadvih-sida/#:~:text=Durante%20el%20a%C3%B1o%202022%2C%20se,52%2C9%20por%20100.000%20habitantes.</v>
      </c>
    </row>
    <row r="11" spans="2:8" ht="44.25" customHeight="1" x14ac:dyDescent="0.2">
      <c r="B11" s="278"/>
      <c r="C11" s="161" t="s">
        <v>67</v>
      </c>
      <c r="D11" s="162" t="s">
        <v>68</v>
      </c>
      <c r="E11" s="156" t="s">
        <v>63</v>
      </c>
      <c r="F11" s="154" t="s">
        <v>303</v>
      </c>
      <c r="G11" s="157" t="s">
        <v>274</v>
      </c>
      <c r="H11" s="158" t="str">
        <f>DO_Variables!H10</f>
        <v>https://saludata.saludcapital.gov.co/osb/index.php/datos-de-salud/enfermedades-trasmisibles/enfermedadesmicobacterias/#:~:text=La%20tasa%20preliminar%20de%20mortalidad,en%20adulto%20mayor%20con%20el</v>
      </c>
    </row>
    <row r="12" spans="2:8" ht="44.25" customHeight="1" x14ac:dyDescent="0.2">
      <c r="B12" s="278"/>
      <c r="C12" s="161" t="s">
        <v>71</v>
      </c>
      <c r="D12" s="163" t="s">
        <v>72</v>
      </c>
      <c r="E12" s="163" t="s">
        <v>72</v>
      </c>
      <c r="F12" s="164" t="s">
        <v>275</v>
      </c>
      <c r="G12" s="165" t="s">
        <v>276</v>
      </c>
      <c r="H12" s="158" t="str">
        <f>DO_Variables!H11</f>
        <v>https://www.ins.gov.co/buscador-eventos/Informesdeevento/MALARIA_2020.pdf</v>
      </c>
    </row>
    <row r="13" spans="2:8" ht="44.25" customHeight="1" x14ac:dyDescent="0.2">
      <c r="B13" s="278"/>
      <c r="C13" s="161" t="s">
        <v>76</v>
      </c>
      <c r="D13" s="163" t="s">
        <v>77</v>
      </c>
      <c r="E13" s="163" t="s">
        <v>78</v>
      </c>
      <c r="F13" s="154" t="s">
        <v>304</v>
      </c>
      <c r="G13" s="157" t="s">
        <v>277</v>
      </c>
      <c r="H13" s="158" t="str">
        <f>DO_Variables!H12</f>
        <v>https://saludata.saludcapital.gov.co/osb/index.php/datos-de-salud/enfermedades-trasmisibles/tasa-hepatitis-b-y-c/#:~:text=En%20el%20a%C3%B1o%202022%20corte,Los%20M%C3%A1rtires%2C%20Santa%20Fe%20y</v>
      </c>
    </row>
    <row r="14" spans="2:8" ht="82.5" customHeight="1" x14ac:dyDescent="0.2">
      <c r="B14" s="278" t="s">
        <v>14</v>
      </c>
      <c r="C14" s="161" t="s">
        <v>81</v>
      </c>
      <c r="D14" s="163" t="s">
        <v>82</v>
      </c>
      <c r="E14" s="155" t="s">
        <v>83</v>
      </c>
      <c r="F14" s="154" t="s">
        <v>305</v>
      </c>
      <c r="G14" s="157" t="s">
        <v>278</v>
      </c>
      <c r="H14" s="158" t="str">
        <f>DO_Variables!H13</f>
        <v>https://saludata.saludcapital.gov.co/osb/index.php/datos-de-salud/enfermedades-cronicas/</v>
      </c>
    </row>
    <row r="15" spans="2:8" ht="68.25" customHeight="1" thickBot="1" x14ac:dyDescent="0.25">
      <c r="B15" s="290"/>
      <c r="C15" s="166" t="s">
        <v>87</v>
      </c>
      <c r="D15" s="167" t="s">
        <v>88</v>
      </c>
      <c r="E15" s="168" t="s">
        <v>89</v>
      </c>
      <c r="F15" s="169" t="s">
        <v>306</v>
      </c>
      <c r="G15" s="170" t="s">
        <v>279</v>
      </c>
      <c r="H15" s="171" t="str">
        <f>DO_Variables!H14</f>
        <v>https://saludata.saludcapital.gov.co/osb/index.php/datos-de-salud/salud-mental/suicidio/#:~:text=Con%20una%20tasa%20estimada%20de,hombres%20se%20quitan%20la%20vida.</v>
      </c>
    </row>
    <row r="16" spans="2:8" ht="26.25" customHeight="1" x14ac:dyDescent="0.2">
      <c r="B16" s="114"/>
      <c r="C16" s="115"/>
      <c r="D16" s="116"/>
      <c r="E16" s="117"/>
      <c r="F16" s="114"/>
    </row>
    <row r="17" spans="2:8" ht="26.25" customHeight="1" thickBot="1" x14ac:dyDescent="0.25">
      <c r="B17" s="114"/>
      <c r="C17" s="115"/>
      <c r="D17" s="116"/>
      <c r="E17" s="117"/>
      <c r="F17" s="114"/>
    </row>
    <row r="18" spans="2:8" ht="24.75" customHeight="1" thickBot="1" x14ac:dyDescent="0.25">
      <c r="B18" s="284" t="s">
        <v>31</v>
      </c>
      <c r="C18" s="285"/>
      <c r="D18" s="285"/>
      <c r="E18" s="285"/>
      <c r="F18" s="285"/>
      <c r="G18" s="285"/>
      <c r="H18" s="286"/>
    </row>
    <row r="19" spans="2:8" ht="24.75" customHeight="1" x14ac:dyDescent="0.2">
      <c r="B19" s="287" t="s">
        <v>268</v>
      </c>
      <c r="C19" s="288"/>
      <c r="D19" s="288"/>
      <c r="E19" s="288"/>
      <c r="F19" s="288"/>
      <c r="G19" s="288"/>
      <c r="H19" s="289"/>
    </row>
    <row r="20" spans="2:8" ht="24.75" customHeight="1" x14ac:dyDescent="0.2">
      <c r="B20" s="113" t="s">
        <v>33</v>
      </c>
      <c r="C20" s="193" t="s">
        <v>34</v>
      </c>
      <c r="D20" s="193"/>
      <c r="E20" s="33" t="s">
        <v>35</v>
      </c>
      <c r="F20" s="33" t="s">
        <v>269</v>
      </c>
      <c r="G20" s="33" t="s">
        <v>270</v>
      </c>
      <c r="H20" s="149" t="s">
        <v>38</v>
      </c>
    </row>
    <row r="21" spans="2:8" ht="54.75" customHeight="1" x14ac:dyDescent="0.2">
      <c r="B21" s="277" t="s">
        <v>16</v>
      </c>
      <c r="C21" s="159" t="s">
        <v>93</v>
      </c>
      <c r="D21" s="172" t="s">
        <v>94</v>
      </c>
      <c r="E21" s="172" t="s">
        <v>95</v>
      </c>
      <c r="F21" s="159" t="s">
        <v>280</v>
      </c>
      <c r="G21" s="160" t="s">
        <v>281</v>
      </c>
      <c r="H21" s="173" t="s">
        <v>280</v>
      </c>
    </row>
    <row r="22" spans="2:8" ht="75" customHeight="1" x14ac:dyDescent="0.2">
      <c r="B22" s="277"/>
      <c r="C22" s="161" t="s">
        <v>98</v>
      </c>
      <c r="D22" s="163" t="s">
        <v>99</v>
      </c>
      <c r="E22" s="163" t="s">
        <v>100</v>
      </c>
      <c r="F22" s="161" t="s">
        <v>317</v>
      </c>
      <c r="G22" s="157" t="s">
        <v>282</v>
      </c>
      <c r="H22" s="158" t="s">
        <v>307</v>
      </c>
    </row>
    <row r="23" spans="2:8" ht="81.75" customHeight="1" x14ac:dyDescent="0.2">
      <c r="B23" s="153" t="s">
        <v>18</v>
      </c>
      <c r="C23" s="161" t="s">
        <v>103</v>
      </c>
      <c r="D23" s="163" t="s">
        <v>104</v>
      </c>
      <c r="E23" s="163" t="s">
        <v>105</v>
      </c>
      <c r="F23" s="161" t="s">
        <v>310</v>
      </c>
      <c r="G23" s="157" t="s">
        <v>283</v>
      </c>
      <c r="H23" s="158" t="s">
        <v>309</v>
      </c>
    </row>
    <row r="24" spans="2:8" ht="71.25" customHeight="1" x14ac:dyDescent="0.2">
      <c r="B24" s="278" t="s">
        <v>20</v>
      </c>
      <c r="C24" s="154" t="s">
        <v>109</v>
      </c>
      <c r="D24" s="155" t="s">
        <v>110</v>
      </c>
      <c r="E24" s="155" t="s">
        <v>111</v>
      </c>
      <c r="F24" s="154" t="s">
        <v>311</v>
      </c>
      <c r="G24" s="157" t="s">
        <v>284</v>
      </c>
      <c r="H24" s="158" t="str">
        <f>DO_Variables!H18</f>
        <v>https://saludata.saludcapital.gov.co/osb/index.php/datos-de-salud/demografia/piramidepoblacional/#:~:text=Raz%C3%B3n%20ni%C3%B1os%2Fmujer%3A%20En%20el,100%20mujeres%20en%20edad%20f%C3%A9rtil.</v>
      </c>
    </row>
    <row r="25" spans="2:8" ht="71.25" customHeight="1" x14ac:dyDescent="0.2">
      <c r="B25" s="278"/>
      <c r="C25" s="161" t="s">
        <v>115</v>
      </c>
      <c r="D25" s="163" t="s">
        <v>116</v>
      </c>
      <c r="E25" s="155" t="s">
        <v>117</v>
      </c>
      <c r="F25" s="154" t="s">
        <v>312</v>
      </c>
      <c r="G25" s="157" t="s">
        <v>285</v>
      </c>
      <c r="H25" s="158" t="str">
        <f>DO_Variables!H19</f>
        <v>https://saludata.saludcapital.gov.co/osb/index.php/datos-de-salud/demografia/tasafecundidadanio/</v>
      </c>
    </row>
    <row r="26" spans="2:8" ht="67.5" customHeight="1" x14ac:dyDescent="0.2">
      <c r="B26" s="278" t="s">
        <v>22</v>
      </c>
      <c r="C26" s="161" t="s">
        <v>119</v>
      </c>
      <c r="D26" s="163" t="s">
        <v>120</v>
      </c>
      <c r="E26" s="155" t="s">
        <v>121</v>
      </c>
      <c r="F26" s="154" t="s">
        <v>286</v>
      </c>
      <c r="G26" s="157" t="s">
        <v>287</v>
      </c>
      <c r="H26" s="158" t="str">
        <f>DO_Variables!H20</f>
        <v>*Dane</v>
      </c>
    </row>
    <row r="27" spans="2:8" ht="67.5" customHeight="1" x14ac:dyDescent="0.2">
      <c r="B27" s="278"/>
      <c r="C27" s="161" t="s">
        <v>125</v>
      </c>
      <c r="D27" s="163" t="s">
        <v>126</v>
      </c>
      <c r="E27" s="155" t="s">
        <v>127</v>
      </c>
      <c r="F27" s="154" t="s">
        <v>280</v>
      </c>
      <c r="G27" s="157" t="s">
        <v>281</v>
      </c>
      <c r="H27" s="174" t="s">
        <v>281</v>
      </c>
    </row>
    <row r="28" spans="2:8" ht="79.5" customHeight="1" x14ac:dyDescent="0.2">
      <c r="B28" s="278" t="s">
        <v>24</v>
      </c>
      <c r="C28" s="161" t="s">
        <v>130</v>
      </c>
      <c r="D28" s="163" t="s">
        <v>131</v>
      </c>
      <c r="E28" s="155" t="s">
        <v>132</v>
      </c>
      <c r="F28" s="154" t="s">
        <v>314</v>
      </c>
      <c r="G28" s="157" t="s">
        <v>288</v>
      </c>
      <c r="H28" s="158" t="s">
        <v>313</v>
      </c>
    </row>
    <row r="29" spans="2:8" ht="60.75" customHeight="1" x14ac:dyDescent="0.2">
      <c r="B29" s="278"/>
      <c r="C29" s="154" t="s">
        <v>135</v>
      </c>
      <c r="D29" s="155" t="s">
        <v>136</v>
      </c>
      <c r="E29" s="155" t="s">
        <v>137</v>
      </c>
      <c r="F29" s="154" t="s">
        <v>315</v>
      </c>
      <c r="G29" s="175" t="s">
        <v>289</v>
      </c>
      <c r="H29" s="158" t="str">
        <f>DO_Variables!H23</f>
        <v>*Dane</v>
      </c>
    </row>
    <row r="30" spans="2:8" ht="60.75" customHeight="1" thickBot="1" x14ac:dyDescent="0.25">
      <c r="B30" s="290"/>
      <c r="C30" s="169" t="s">
        <v>139</v>
      </c>
      <c r="D30" s="168" t="s">
        <v>140</v>
      </c>
      <c r="E30" s="168" t="s">
        <v>141</v>
      </c>
      <c r="F30" s="169" t="s">
        <v>316</v>
      </c>
      <c r="G30" s="170" t="s">
        <v>290</v>
      </c>
      <c r="H30" s="171" t="str">
        <f>DO_Variables!H24</f>
        <v>https://saludata.saludcapital.gov.co/osb/index.php/datos-de-salud/salud-ambiental/intoxicacion/</v>
      </c>
    </row>
  </sheetData>
  <mergeCells count="17">
    <mergeCell ref="B3:H3"/>
    <mergeCell ref="B19:H19"/>
    <mergeCell ref="B18:H18"/>
    <mergeCell ref="B28:B30"/>
    <mergeCell ref="C5:D5"/>
    <mergeCell ref="B6:B7"/>
    <mergeCell ref="B8:B9"/>
    <mergeCell ref="F8:F9"/>
    <mergeCell ref="C20:D20"/>
    <mergeCell ref="B10:B13"/>
    <mergeCell ref="B14:B15"/>
    <mergeCell ref="E8:E9"/>
    <mergeCell ref="B21:B22"/>
    <mergeCell ref="B24:B25"/>
    <mergeCell ref="B26:B27"/>
    <mergeCell ref="G8:G9"/>
    <mergeCell ref="B4:H4"/>
  </mergeCells>
  <pageMargins left="0.7" right="0.7" top="0.75" bottom="0.75" header="0.3" footer="0.3"/>
  <pageSetup scale="28" orientation="portrait" r:id="rId1"/>
  <colBreaks count="1" manualBreakCount="1">
    <brk id="9" max="2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4416E-4A29-4347-8F89-4B8C73DAC083}">
  <sheetPr>
    <tabColor rgb="FF92D050"/>
  </sheetPr>
  <dimension ref="B2:C22"/>
  <sheetViews>
    <sheetView topLeftCell="A15" zoomScale="85" zoomScaleNormal="85" workbookViewId="0">
      <selection activeCell="H16" sqref="H16"/>
    </sheetView>
  </sheetViews>
  <sheetFormatPr baseColWidth="10" defaultColWidth="11" defaultRowHeight="13.5" x14ac:dyDescent="0.25"/>
  <cols>
    <col min="2" max="2" width="4.625" style="4" customWidth="1"/>
    <col min="3" max="3" width="97.25" customWidth="1"/>
    <col min="4" max="4" width="4.75" customWidth="1"/>
    <col min="5" max="5" width="3.5" customWidth="1"/>
  </cols>
  <sheetData>
    <row r="2" spans="2:3" ht="18.75" x14ac:dyDescent="0.25">
      <c r="B2" s="183" t="s">
        <v>297</v>
      </c>
      <c r="C2" s="183"/>
    </row>
    <row r="3" spans="2:3" ht="19.5" customHeight="1" x14ac:dyDescent="0.25">
      <c r="B3" s="181" t="s">
        <v>6</v>
      </c>
      <c r="C3" s="181"/>
    </row>
    <row r="4" spans="2:3" ht="19.5" customHeight="1" x14ac:dyDescent="0.25">
      <c r="B4" s="182" t="s">
        <v>7</v>
      </c>
      <c r="C4" s="182"/>
    </row>
    <row r="5" spans="2:3" s="1" customFormat="1" x14ac:dyDescent="0.25">
      <c r="B5" s="3" t="s">
        <v>8</v>
      </c>
      <c r="C5" s="8" t="s">
        <v>9</v>
      </c>
    </row>
    <row r="6" spans="2:3" s="1" customFormat="1" ht="60" customHeight="1" x14ac:dyDescent="0.25">
      <c r="B6" s="3" t="s">
        <v>10</v>
      </c>
      <c r="C6" s="8" t="s">
        <v>11</v>
      </c>
    </row>
    <row r="7" spans="2:3" s="1" customFormat="1" ht="27" x14ac:dyDescent="0.25">
      <c r="B7" s="3" t="s">
        <v>12</v>
      </c>
      <c r="C7" s="8" t="s">
        <v>13</v>
      </c>
    </row>
    <row r="8" spans="2:3" s="1" customFormat="1" ht="27" x14ac:dyDescent="0.25">
      <c r="B8" s="3" t="s">
        <v>14</v>
      </c>
      <c r="C8" s="8" t="s">
        <v>15</v>
      </c>
    </row>
    <row r="9" spans="2:3" s="1" customFormat="1" ht="27" x14ac:dyDescent="0.25">
      <c r="B9" s="3" t="s">
        <v>16</v>
      </c>
      <c r="C9" s="8" t="s">
        <v>17</v>
      </c>
    </row>
    <row r="10" spans="2:3" s="1" customFormat="1" x14ac:dyDescent="0.25">
      <c r="B10" s="3" t="s">
        <v>18</v>
      </c>
      <c r="C10" s="8" t="s">
        <v>19</v>
      </c>
    </row>
    <row r="11" spans="2:3" s="1" customFormat="1" ht="34.5" customHeight="1" x14ac:dyDescent="0.25">
      <c r="B11" s="3" t="s">
        <v>20</v>
      </c>
      <c r="C11" s="8" t="s">
        <v>21</v>
      </c>
    </row>
    <row r="12" spans="2:3" s="1" customFormat="1" ht="34.5" customHeight="1" x14ac:dyDescent="0.25">
      <c r="B12" s="3" t="s">
        <v>22</v>
      </c>
      <c r="C12" s="8" t="s">
        <v>23</v>
      </c>
    </row>
    <row r="13" spans="2:3" s="1" customFormat="1" ht="27" x14ac:dyDescent="0.25">
      <c r="B13" s="3" t="s">
        <v>24</v>
      </c>
      <c r="C13" s="8" t="s">
        <v>25</v>
      </c>
    </row>
    <row r="14" spans="2:3" s="1" customFormat="1" ht="27" x14ac:dyDescent="0.25">
      <c r="B14" s="139" t="s">
        <v>26</v>
      </c>
      <c r="C14" s="140" t="s">
        <v>27</v>
      </c>
    </row>
    <row r="15" spans="2:3" s="1" customFormat="1" ht="81" x14ac:dyDescent="0.25">
      <c r="B15" s="139" t="s">
        <v>26</v>
      </c>
      <c r="C15" s="140" t="s">
        <v>28</v>
      </c>
    </row>
    <row r="16" spans="2:3" s="1" customFormat="1" ht="44.25" customHeight="1" x14ac:dyDescent="0.25">
      <c r="B16" s="139" t="s">
        <v>26</v>
      </c>
      <c r="C16" s="140" t="s">
        <v>29</v>
      </c>
    </row>
    <row r="17" spans="2:3" s="1" customFormat="1" ht="31.5" customHeight="1" x14ac:dyDescent="0.25">
      <c r="B17" s="139" t="s">
        <v>26</v>
      </c>
      <c r="C17" s="140" t="s">
        <v>30</v>
      </c>
    </row>
    <row r="18" spans="2:3" x14ac:dyDescent="0.25">
      <c r="B18" s="184" t="s">
        <v>292</v>
      </c>
      <c r="C18" s="185"/>
    </row>
    <row r="19" spans="2:3" x14ac:dyDescent="0.25">
      <c r="B19" s="186"/>
      <c r="C19" s="187"/>
    </row>
    <row r="20" spans="2:3" x14ac:dyDescent="0.25">
      <c r="B20" s="186"/>
      <c r="C20" s="187"/>
    </row>
    <row r="21" spans="2:3" ht="26.25" customHeight="1" x14ac:dyDescent="0.25">
      <c r="B21" s="188"/>
      <c r="C21" s="189"/>
    </row>
    <row r="22" spans="2:3" x14ac:dyDescent="0.25">
      <c r="B22" s="190" t="s">
        <v>296</v>
      </c>
      <c r="C22" s="191"/>
    </row>
  </sheetData>
  <mergeCells count="5">
    <mergeCell ref="B3:C3"/>
    <mergeCell ref="B4:C4"/>
    <mergeCell ref="B2:C2"/>
    <mergeCell ref="B18:C21"/>
    <mergeCell ref="B22:C22"/>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26A9F-C0D1-47CD-86E6-C5939CC66105}">
  <dimension ref="B2:H24"/>
  <sheetViews>
    <sheetView topLeftCell="A18" zoomScale="55" zoomScaleNormal="55" workbookViewId="0">
      <selection activeCell="H17" sqref="H17"/>
    </sheetView>
  </sheetViews>
  <sheetFormatPr baseColWidth="10" defaultColWidth="11" defaultRowHeight="15.75" x14ac:dyDescent="0.25"/>
  <cols>
    <col min="1" max="1" width="3.375" style="34" customWidth="1"/>
    <col min="2" max="2" width="8.25" style="34" customWidth="1"/>
    <col min="3" max="3" width="7.125" style="43" customWidth="1"/>
    <col min="4" max="4" width="40.75" style="34" customWidth="1"/>
    <col min="5" max="5" width="45.125" style="44" customWidth="1"/>
    <col min="6" max="6" width="49.375" style="44" customWidth="1"/>
    <col min="7" max="7" width="28" style="34" customWidth="1"/>
    <col min="8" max="8" width="60.125" style="32" customWidth="1"/>
    <col min="9" max="9" width="2.5" style="34" customWidth="1"/>
    <col min="10" max="16384" width="11" style="34"/>
  </cols>
  <sheetData>
    <row r="2" spans="2:8" x14ac:dyDescent="0.25">
      <c r="B2" s="192" t="s">
        <v>31</v>
      </c>
      <c r="C2" s="192"/>
      <c r="D2" s="192"/>
      <c r="E2" s="192"/>
      <c r="F2" s="192"/>
      <c r="G2" s="192"/>
      <c r="H2" s="192"/>
    </row>
    <row r="3" spans="2:8" x14ac:dyDescent="0.25">
      <c r="B3" s="195" t="s">
        <v>32</v>
      </c>
      <c r="C3" s="195"/>
      <c r="D3" s="195"/>
      <c r="E3" s="195"/>
      <c r="F3" s="195"/>
      <c r="G3" s="195"/>
      <c r="H3" s="195"/>
    </row>
    <row r="4" spans="2:8" s="35" customFormat="1" ht="13.5" customHeight="1" x14ac:dyDescent="0.25">
      <c r="B4" s="33" t="s">
        <v>33</v>
      </c>
      <c r="C4" s="193" t="s">
        <v>34</v>
      </c>
      <c r="D4" s="193"/>
      <c r="E4" s="33" t="s">
        <v>35</v>
      </c>
      <c r="F4" s="33" t="s">
        <v>36</v>
      </c>
      <c r="G4" s="33" t="s">
        <v>37</v>
      </c>
      <c r="H4" s="33" t="s">
        <v>38</v>
      </c>
    </row>
    <row r="5" spans="2:8" s="38" customFormat="1" ht="96.75" customHeight="1" x14ac:dyDescent="0.25">
      <c r="B5" s="194" t="s">
        <v>8</v>
      </c>
      <c r="C5" s="36" t="s">
        <v>39</v>
      </c>
      <c r="D5" s="37" t="s">
        <v>40</v>
      </c>
      <c r="E5" s="31" t="s">
        <v>41</v>
      </c>
      <c r="F5" s="31" t="s">
        <v>42</v>
      </c>
      <c r="G5" s="37" t="s">
        <v>43</v>
      </c>
      <c r="H5" s="48" t="s">
        <v>44</v>
      </c>
    </row>
    <row r="6" spans="2:8" s="38" customFormat="1" ht="79.5" customHeight="1" x14ac:dyDescent="0.25">
      <c r="B6" s="194"/>
      <c r="C6" s="36" t="s">
        <v>45</v>
      </c>
      <c r="D6" s="37" t="s">
        <v>46</v>
      </c>
      <c r="E6" s="31" t="s">
        <v>47</v>
      </c>
      <c r="F6" s="31" t="s">
        <v>48</v>
      </c>
      <c r="G6" s="37" t="s">
        <v>49</v>
      </c>
      <c r="H6" s="30" t="s">
        <v>50</v>
      </c>
    </row>
    <row r="7" spans="2:8" ht="48" customHeight="1" x14ac:dyDescent="0.25">
      <c r="B7" s="194" t="s">
        <v>10</v>
      </c>
      <c r="C7" s="36" t="s">
        <v>51</v>
      </c>
      <c r="D7" s="37" t="s">
        <v>52</v>
      </c>
      <c r="E7" s="198" t="s">
        <v>53</v>
      </c>
      <c r="F7" s="31" t="s">
        <v>54</v>
      </c>
      <c r="G7" s="37" t="s">
        <v>55</v>
      </c>
      <c r="H7" s="196" t="s">
        <v>56</v>
      </c>
    </row>
    <row r="8" spans="2:8" ht="39" customHeight="1" x14ac:dyDescent="0.25">
      <c r="B8" s="194"/>
      <c r="C8" s="36" t="s">
        <v>57</v>
      </c>
      <c r="D8" s="37" t="s">
        <v>58</v>
      </c>
      <c r="E8" s="198"/>
      <c r="F8" s="31" t="s">
        <v>59</v>
      </c>
      <c r="G8" s="37" t="s">
        <v>60</v>
      </c>
      <c r="H8" s="197"/>
    </row>
    <row r="9" spans="2:8" ht="82.5" customHeight="1" x14ac:dyDescent="0.25">
      <c r="B9" s="194" t="s">
        <v>12</v>
      </c>
      <c r="C9" s="36" t="s">
        <v>61</v>
      </c>
      <c r="D9" s="31" t="s">
        <v>62</v>
      </c>
      <c r="E9" s="31" t="s">
        <v>63</v>
      </c>
      <c r="F9" s="31" t="s">
        <v>64</v>
      </c>
      <c r="G9" s="37" t="s">
        <v>65</v>
      </c>
      <c r="H9" s="48" t="s">
        <v>66</v>
      </c>
    </row>
    <row r="10" spans="2:8" ht="68.25" customHeight="1" x14ac:dyDescent="0.25">
      <c r="B10" s="194"/>
      <c r="C10" s="39" t="s">
        <v>67</v>
      </c>
      <c r="D10" s="40" t="s">
        <v>68</v>
      </c>
      <c r="E10" s="31" t="s">
        <v>63</v>
      </c>
      <c r="F10" s="37" t="s">
        <v>69</v>
      </c>
      <c r="G10" s="37" t="s">
        <v>65</v>
      </c>
      <c r="H10" s="48" t="s">
        <v>70</v>
      </c>
    </row>
    <row r="11" spans="2:8" ht="84.75" customHeight="1" x14ac:dyDescent="0.25">
      <c r="B11" s="194"/>
      <c r="C11" s="39" t="s">
        <v>71</v>
      </c>
      <c r="D11" s="41" t="s">
        <v>72</v>
      </c>
      <c r="E11" s="41" t="s">
        <v>72</v>
      </c>
      <c r="F11" s="37" t="s">
        <v>73</v>
      </c>
      <c r="G11" s="37" t="s">
        <v>74</v>
      </c>
      <c r="H11" s="30" t="s">
        <v>75</v>
      </c>
    </row>
    <row r="12" spans="2:8" ht="69" customHeight="1" x14ac:dyDescent="0.25">
      <c r="B12" s="194"/>
      <c r="C12" s="39" t="s">
        <v>76</v>
      </c>
      <c r="D12" s="41" t="s">
        <v>77</v>
      </c>
      <c r="E12" s="41" t="s">
        <v>78</v>
      </c>
      <c r="F12" s="37" t="s">
        <v>79</v>
      </c>
      <c r="G12" s="37" t="s">
        <v>74</v>
      </c>
      <c r="H12" s="30" t="s">
        <v>80</v>
      </c>
    </row>
    <row r="13" spans="2:8" ht="85.5" customHeight="1" x14ac:dyDescent="0.25">
      <c r="B13" s="194" t="s">
        <v>14</v>
      </c>
      <c r="C13" s="39" t="s">
        <v>81</v>
      </c>
      <c r="D13" s="41" t="s">
        <v>82</v>
      </c>
      <c r="E13" s="37" t="s">
        <v>83</v>
      </c>
      <c r="F13" s="37" t="s">
        <v>84</v>
      </c>
      <c r="G13" s="37" t="s">
        <v>85</v>
      </c>
      <c r="H13" s="30" t="s">
        <v>86</v>
      </c>
    </row>
    <row r="14" spans="2:8" ht="60" customHeight="1" x14ac:dyDescent="0.25">
      <c r="B14" s="194"/>
      <c r="C14" s="39" t="s">
        <v>87</v>
      </c>
      <c r="D14" s="41" t="s">
        <v>88</v>
      </c>
      <c r="E14" s="37" t="s">
        <v>89</v>
      </c>
      <c r="F14" s="37" t="s">
        <v>90</v>
      </c>
      <c r="G14" s="37" t="s">
        <v>91</v>
      </c>
      <c r="H14" s="48" t="s">
        <v>92</v>
      </c>
    </row>
    <row r="15" spans="2:8" ht="69.75" customHeight="1" x14ac:dyDescent="0.25">
      <c r="B15" s="199" t="s">
        <v>16</v>
      </c>
      <c r="C15" s="45" t="s">
        <v>93</v>
      </c>
      <c r="D15" s="46" t="s">
        <v>94</v>
      </c>
      <c r="E15" s="46" t="s">
        <v>95</v>
      </c>
      <c r="F15" s="46" t="s">
        <v>96</v>
      </c>
      <c r="G15" s="46" t="s">
        <v>97</v>
      </c>
      <c r="H15" s="47"/>
    </row>
    <row r="16" spans="2:8" s="42" customFormat="1" ht="57.75" customHeight="1" x14ac:dyDescent="0.25">
      <c r="B16" s="199"/>
      <c r="C16" s="39" t="s">
        <v>98</v>
      </c>
      <c r="D16" s="41" t="s">
        <v>99</v>
      </c>
      <c r="E16" s="41" t="s">
        <v>100</v>
      </c>
      <c r="F16" s="41" t="s">
        <v>101</v>
      </c>
      <c r="G16" s="41" t="s">
        <v>102</v>
      </c>
      <c r="H16" s="92" t="s">
        <v>308</v>
      </c>
    </row>
    <row r="17" spans="2:8" s="42" customFormat="1" ht="45.75" customHeight="1" x14ac:dyDescent="0.25">
      <c r="B17" s="36" t="s">
        <v>18</v>
      </c>
      <c r="C17" s="39" t="s">
        <v>103</v>
      </c>
      <c r="D17" s="41" t="s">
        <v>104</v>
      </c>
      <c r="E17" s="41" t="s">
        <v>105</v>
      </c>
      <c r="F17" s="41" t="s">
        <v>106</v>
      </c>
      <c r="G17" s="41" t="s">
        <v>107</v>
      </c>
      <c r="H17" s="92" t="s">
        <v>108</v>
      </c>
    </row>
    <row r="18" spans="2:8" ht="70.5" customHeight="1" x14ac:dyDescent="0.25">
      <c r="B18" s="194" t="s">
        <v>20</v>
      </c>
      <c r="C18" s="36" t="s">
        <v>109</v>
      </c>
      <c r="D18" s="37" t="s">
        <v>110</v>
      </c>
      <c r="E18" s="37" t="s">
        <v>111</v>
      </c>
      <c r="F18" s="37" t="s">
        <v>112</v>
      </c>
      <c r="G18" s="37" t="s">
        <v>113</v>
      </c>
      <c r="H18" s="93" t="s">
        <v>114</v>
      </c>
    </row>
    <row r="19" spans="2:8" ht="70.5" customHeight="1" x14ac:dyDescent="0.25">
      <c r="B19" s="194"/>
      <c r="C19" s="39" t="s">
        <v>115</v>
      </c>
      <c r="D19" s="41" t="s">
        <v>116</v>
      </c>
      <c r="E19" s="37" t="s">
        <v>117</v>
      </c>
      <c r="F19" s="37" t="s">
        <v>116</v>
      </c>
      <c r="G19" s="37" t="s">
        <v>113</v>
      </c>
      <c r="H19" s="30" t="s">
        <v>118</v>
      </c>
    </row>
    <row r="20" spans="2:8" ht="58.5" customHeight="1" x14ac:dyDescent="0.25">
      <c r="B20" s="194" t="s">
        <v>22</v>
      </c>
      <c r="C20" s="39" t="s">
        <v>119</v>
      </c>
      <c r="D20" s="41" t="s">
        <v>120</v>
      </c>
      <c r="E20" s="37" t="s">
        <v>121</v>
      </c>
      <c r="F20" s="37" t="s">
        <v>122</v>
      </c>
      <c r="G20" s="37" t="s">
        <v>123</v>
      </c>
      <c r="H20" s="31" t="s">
        <v>124</v>
      </c>
    </row>
    <row r="21" spans="2:8" ht="72.75" customHeight="1" x14ac:dyDescent="0.25">
      <c r="B21" s="194"/>
      <c r="C21" s="39" t="s">
        <v>125</v>
      </c>
      <c r="D21" s="41" t="s">
        <v>126</v>
      </c>
      <c r="E21" s="37" t="s">
        <v>127</v>
      </c>
      <c r="F21" s="37" t="s">
        <v>128</v>
      </c>
      <c r="G21" s="37" t="s">
        <v>129</v>
      </c>
      <c r="H21" s="31" t="s">
        <v>124</v>
      </c>
    </row>
    <row r="22" spans="2:8" ht="70.5" customHeight="1" x14ac:dyDescent="0.25">
      <c r="B22" s="194" t="s">
        <v>24</v>
      </c>
      <c r="C22" s="39" t="s">
        <v>130</v>
      </c>
      <c r="D22" s="41" t="s">
        <v>131</v>
      </c>
      <c r="E22" s="37" t="s">
        <v>132</v>
      </c>
      <c r="F22" s="37" t="s">
        <v>133</v>
      </c>
      <c r="G22" s="37" t="s">
        <v>134</v>
      </c>
      <c r="H22" s="31"/>
    </row>
    <row r="23" spans="2:8" ht="70.5" customHeight="1" x14ac:dyDescent="0.25">
      <c r="B23" s="194"/>
      <c r="C23" s="36" t="s">
        <v>135</v>
      </c>
      <c r="D23" s="37" t="s">
        <v>136</v>
      </c>
      <c r="E23" s="37" t="s">
        <v>137</v>
      </c>
      <c r="F23" s="37" t="s">
        <v>138</v>
      </c>
      <c r="G23" s="37" t="s">
        <v>134</v>
      </c>
      <c r="H23" s="31" t="s">
        <v>124</v>
      </c>
    </row>
    <row r="24" spans="2:8" ht="90.75" customHeight="1" x14ac:dyDescent="0.25">
      <c r="B24" s="194"/>
      <c r="C24" s="36" t="s">
        <v>139</v>
      </c>
      <c r="D24" s="37" t="s">
        <v>140</v>
      </c>
      <c r="E24" s="37" t="s">
        <v>141</v>
      </c>
      <c r="F24" s="37" t="s">
        <v>142</v>
      </c>
      <c r="G24" s="37" t="s">
        <v>143</v>
      </c>
      <c r="H24" s="48" t="s">
        <v>144</v>
      </c>
    </row>
  </sheetData>
  <mergeCells count="13">
    <mergeCell ref="B18:B19"/>
    <mergeCell ref="B22:B24"/>
    <mergeCell ref="B20:B21"/>
    <mergeCell ref="B15:B16"/>
    <mergeCell ref="B9:B12"/>
    <mergeCell ref="B13:B14"/>
    <mergeCell ref="B2:H2"/>
    <mergeCell ref="C4:D4"/>
    <mergeCell ref="B5:B6"/>
    <mergeCell ref="B7:B8"/>
    <mergeCell ref="B3:H3"/>
    <mergeCell ref="H7:H8"/>
    <mergeCell ref="E7:E8"/>
  </mergeCells>
  <hyperlinks>
    <hyperlink ref="H5" r:id="rId1" xr:uid="{8200F93A-21EF-4BD6-9EDC-603E3884A256}"/>
    <hyperlink ref="H7" r:id="rId2" xr:uid="{14BC1890-69A6-4DEE-9214-C760C65F4B3E}"/>
    <hyperlink ref="H9" r:id="rId3" location=":~:text=Durante%20el%20a%C3%B1o%202022%2C%20se,52%2C9%20por%20100.000%20habitantes." xr:uid="{A59B06DC-DCE8-48B8-967F-A3EF9C05CFF8}"/>
    <hyperlink ref="H10" r:id="rId4" location=":~:text=La%20tasa%20preliminar%20de%20mortalidad,en%20adulto%20mayor%20con%20el" xr:uid="{376CFCD6-5080-4C8A-8333-2E44CDA0817E}"/>
    <hyperlink ref="H12" r:id="rId5" location=":~:text=En%20el%20a%C3%B1o%202022%20corte,Los%20M%C3%A1rtires%2C%20Santa%20Fe%20y" xr:uid="{2480BB63-4D88-47B0-92EB-CA4102BDEFDA}"/>
    <hyperlink ref="H13" r:id="rId6" xr:uid="{51C79CC5-01E4-4746-ACBF-05711A3809D6}"/>
    <hyperlink ref="H14" r:id="rId7" location=":~:text=Con%20una%20tasa%20estimada%20de,hombres%20se%20quitan%20la%20vida." xr:uid="{B0614F76-9AF7-405F-86AF-B82D40303375}"/>
    <hyperlink ref="H16" r:id="rId8" xr:uid="{ABAB88C5-7867-4C2B-BDEB-8B9F9B7ED08A}"/>
    <hyperlink ref="H17" r:id="rId9" xr:uid="{C5B13CB2-4C5C-4CA0-9518-6C044BC34217}"/>
    <hyperlink ref="H18" r:id="rId10" location=":~:text=Raz%C3%B3n%20ni%C3%B1os%2Fmujer%3A%20En%20el,100%20mujeres%20en%20edad%20f%C3%A9rtil." xr:uid="{EEF2693A-6939-44AF-8BCD-C103CDD26510}"/>
    <hyperlink ref="H19" r:id="rId11" xr:uid="{F77F46F7-0B63-4C92-8EF6-3A00BFAC4F1D}"/>
    <hyperlink ref="H24" r:id="rId12" xr:uid="{32CFF9C5-B3B6-4210-B9E8-7A1C10C6BB90}"/>
    <hyperlink ref="H11" r:id="rId13" xr:uid="{A0167732-805E-4F6C-91C2-5FAB7E68493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CCD08-1C30-4E5A-9119-5FA0BD233B89}">
  <dimension ref="A1:Z26"/>
  <sheetViews>
    <sheetView showGridLines="0" topLeftCell="D1" zoomScale="70" zoomScaleNormal="70" workbookViewId="0">
      <selection activeCell="L10" sqref="L10"/>
    </sheetView>
  </sheetViews>
  <sheetFormatPr baseColWidth="10" defaultColWidth="11" defaultRowHeight="13.5" x14ac:dyDescent="0.25"/>
  <cols>
    <col min="2" max="2" width="8.375" customWidth="1"/>
    <col min="3" max="3" width="36.875" customWidth="1"/>
    <col min="4" max="4" width="2.25" customWidth="1"/>
    <col min="5" max="5" width="6.75" style="4" customWidth="1"/>
    <col min="6" max="7" width="9.625" style="4" customWidth="1"/>
    <col min="8" max="9" width="9.875" style="4" customWidth="1"/>
    <col min="10" max="10" width="2.75" customWidth="1"/>
    <col min="14" max="14" width="1.875" customWidth="1"/>
    <col min="15" max="15" width="7.125" customWidth="1"/>
    <col min="16" max="16" width="14.875" style="4" customWidth="1"/>
    <col min="17" max="24" width="10.5" style="49" customWidth="1"/>
    <col min="25" max="26" width="9.75" style="49" customWidth="1"/>
  </cols>
  <sheetData>
    <row r="1" spans="1:26" ht="14.25" thickBot="1" x14ac:dyDescent="0.3"/>
    <row r="2" spans="1:26" ht="19.5" thickBot="1" x14ac:dyDescent="0.35">
      <c r="O2" s="216" t="s">
        <v>145</v>
      </c>
      <c r="P2" s="217"/>
      <c r="Q2" s="217"/>
      <c r="R2" s="217"/>
      <c r="S2" s="217"/>
      <c r="T2" s="217"/>
      <c r="U2" s="217"/>
      <c r="V2" s="217"/>
      <c r="W2" s="217"/>
      <c r="X2" s="217"/>
      <c r="Y2" s="217"/>
      <c r="Z2" s="218"/>
    </row>
    <row r="3" spans="1:26" s="1" customFormat="1" ht="17.25" customHeight="1" x14ac:dyDescent="0.25">
      <c r="B3" s="203" t="s">
        <v>146</v>
      </c>
      <c r="C3" s="203"/>
      <c r="E3" s="209" t="s">
        <v>147</v>
      </c>
      <c r="F3" s="210"/>
      <c r="G3" s="210"/>
      <c r="H3" s="210"/>
      <c r="I3" s="211"/>
      <c r="K3" s="202" t="s">
        <v>148</v>
      </c>
      <c r="L3" s="202"/>
      <c r="M3" s="202"/>
      <c r="O3" s="214" t="s">
        <v>149</v>
      </c>
      <c r="P3" s="51" t="s">
        <v>150</v>
      </c>
      <c r="Q3" s="219">
        <v>2017</v>
      </c>
      <c r="R3" s="219"/>
      <c r="S3" s="219">
        <v>2018</v>
      </c>
      <c r="T3" s="219"/>
      <c r="U3" s="219">
        <v>2019</v>
      </c>
      <c r="V3" s="219"/>
      <c r="W3" s="219">
        <v>2020</v>
      </c>
      <c r="X3" s="219"/>
      <c r="Y3" s="219">
        <v>2021</v>
      </c>
      <c r="Z3" s="220"/>
    </row>
    <row r="4" spans="1:26" s="1" customFormat="1" ht="16.5" customHeight="1" x14ac:dyDescent="0.25">
      <c r="B4" s="207" t="s">
        <v>9</v>
      </c>
      <c r="C4" s="207"/>
      <c r="E4" s="212" t="s">
        <v>151</v>
      </c>
      <c r="F4" s="205" t="s">
        <v>152</v>
      </c>
      <c r="G4" s="206"/>
      <c r="H4" s="205" t="s">
        <v>153</v>
      </c>
      <c r="I4" s="206"/>
      <c r="K4" s="200" t="s">
        <v>151</v>
      </c>
      <c r="L4" s="201" t="s">
        <v>154</v>
      </c>
      <c r="M4" s="201"/>
      <c r="O4" s="215"/>
      <c r="P4" s="50" t="s">
        <v>155</v>
      </c>
      <c r="Q4" s="50" t="s">
        <v>156</v>
      </c>
      <c r="R4" s="50" t="s">
        <v>157</v>
      </c>
      <c r="S4" s="50" t="s">
        <v>156</v>
      </c>
      <c r="T4" s="50" t="s">
        <v>157</v>
      </c>
      <c r="U4" s="50" t="s">
        <v>156</v>
      </c>
      <c r="V4" s="50" t="s">
        <v>157</v>
      </c>
      <c r="W4" s="50" t="s">
        <v>156</v>
      </c>
      <c r="X4" s="50" t="s">
        <v>157</v>
      </c>
      <c r="Y4" s="50" t="s">
        <v>156</v>
      </c>
      <c r="Z4" s="52" t="s">
        <v>157</v>
      </c>
    </row>
    <row r="5" spans="1:26" s="1" customFormat="1" ht="16.5" customHeight="1" x14ac:dyDescent="0.25">
      <c r="B5" s="207"/>
      <c r="C5" s="207"/>
      <c r="E5" s="213"/>
      <c r="F5" s="16" t="s">
        <v>158</v>
      </c>
      <c r="G5" s="16" t="s">
        <v>159</v>
      </c>
      <c r="H5" s="16" t="s">
        <v>158</v>
      </c>
      <c r="I5" s="16" t="s">
        <v>159</v>
      </c>
      <c r="K5" s="200"/>
      <c r="L5" s="16" t="s">
        <v>158</v>
      </c>
      <c r="M5" s="16" t="s">
        <v>159</v>
      </c>
      <c r="O5" s="53">
        <v>1</v>
      </c>
      <c r="P5" s="12" t="s">
        <v>160</v>
      </c>
      <c r="Q5" s="14">
        <v>0</v>
      </c>
      <c r="R5" s="14">
        <v>0</v>
      </c>
      <c r="S5" s="14">
        <v>3</v>
      </c>
      <c r="T5" s="14">
        <v>54.9</v>
      </c>
      <c r="U5" s="14">
        <v>0</v>
      </c>
      <c r="V5" s="14">
        <v>0</v>
      </c>
      <c r="W5" s="14">
        <v>1</v>
      </c>
      <c r="X5" s="14">
        <v>21.9</v>
      </c>
      <c r="Y5" s="14">
        <v>0</v>
      </c>
      <c r="Z5" s="54">
        <v>0</v>
      </c>
    </row>
    <row r="6" spans="1:26" s="1" customFormat="1" ht="16.5" customHeight="1" x14ac:dyDescent="0.25">
      <c r="B6" s="207"/>
      <c r="C6" s="207"/>
      <c r="E6" s="15">
        <v>2018</v>
      </c>
      <c r="F6" s="2">
        <v>33</v>
      </c>
      <c r="G6" s="3">
        <v>22</v>
      </c>
      <c r="H6" s="3">
        <v>30.31</v>
      </c>
      <c r="I6" s="3">
        <v>56.2</v>
      </c>
      <c r="K6" s="3">
        <v>2018</v>
      </c>
      <c r="L6" s="2">
        <v>87191</v>
      </c>
      <c r="M6" s="2">
        <v>87191</v>
      </c>
      <c r="O6" s="53">
        <v>2</v>
      </c>
      <c r="P6" s="12" t="s">
        <v>161</v>
      </c>
      <c r="Q6" s="14">
        <v>0</v>
      </c>
      <c r="R6" s="14">
        <v>0</v>
      </c>
      <c r="S6" s="14">
        <v>1</v>
      </c>
      <c r="T6" s="14">
        <v>60.1</v>
      </c>
      <c r="U6" s="14">
        <v>1</v>
      </c>
      <c r="V6" s="14">
        <v>62</v>
      </c>
      <c r="W6" s="14">
        <v>0</v>
      </c>
      <c r="X6" s="14">
        <v>0</v>
      </c>
      <c r="Y6" s="14">
        <v>0</v>
      </c>
      <c r="Z6" s="54">
        <v>0</v>
      </c>
    </row>
    <row r="7" spans="1:26" s="1" customFormat="1" ht="16.5" customHeight="1" x14ac:dyDescent="0.25">
      <c r="B7" s="204" t="s">
        <v>162</v>
      </c>
      <c r="C7" s="204"/>
      <c r="E7" s="3">
        <v>2019</v>
      </c>
      <c r="F7" s="3">
        <v>30</v>
      </c>
      <c r="G7" s="3">
        <v>21</v>
      </c>
      <c r="H7" s="3">
        <v>27.85</v>
      </c>
      <c r="I7" s="3">
        <v>48.2</v>
      </c>
      <c r="K7" s="3">
        <v>2019</v>
      </c>
      <c r="L7" s="3">
        <v>85075</v>
      </c>
      <c r="M7" s="3">
        <v>85075</v>
      </c>
      <c r="O7" s="53">
        <v>3</v>
      </c>
      <c r="P7" s="12" t="s">
        <v>163</v>
      </c>
      <c r="Q7" s="14">
        <v>1</v>
      </c>
      <c r="R7" s="14">
        <v>63.7</v>
      </c>
      <c r="S7" s="14">
        <v>0</v>
      </c>
      <c r="T7" s="14">
        <v>0</v>
      </c>
      <c r="U7" s="14">
        <v>2</v>
      </c>
      <c r="V7" s="14">
        <v>118.7</v>
      </c>
      <c r="W7" s="14">
        <v>0</v>
      </c>
      <c r="X7" s="14">
        <v>0</v>
      </c>
      <c r="Y7" s="14">
        <v>0</v>
      </c>
      <c r="Z7" s="54">
        <v>0</v>
      </c>
    </row>
    <row r="8" spans="1:26" ht="24.75" customHeight="1" x14ac:dyDescent="0.25">
      <c r="B8" s="3" t="s">
        <v>39</v>
      </c>
      <c r="C8" s="9" t="s">
        <v>40</v>
      </c>
      <c r="E8" s="3">
        <v>2020</v>
      </c>
      <c r="F8" s="3">
        <v>44</v>
      </c>
      <c r="G8" s="12">
        <v>25</v>
      </c>
      <c r="H8" s="12">
        <v>43.39</v>
      </c>
      <c r="I8" s="12">
        <v>61.8</v>
      </c>
      <c r="K8" s="3">
        <v>2020</v>
      </c>
      <c r="L8" s="3">
        <v>79322</v>
      </c>
      <c r="M8" s="3">
        <v>79322</v>
      </c>
      <c r="O8" s="53">
        <v>4</v>
      </c>
      <c r="P8" s="12" t="s">
        <v>164</v>
      </c>
      <c r="Q8" s="14">
        <v>1</v>
      </c>
      <c r="R8" s="14">
        <v>19.2</v>
      </c>
      <c r="S8" s="14">
        <v>2</v>
      </c>
      <c r="T8" s="14">
        <v>42.6</v>
      </c>
      <c r="U8" s="14">
        <v>1</v>
      </c>
      <c r="V8" s="59">
        <v>23</v>
      </c>
      <c r="W8" s="14">
        <v>2</v>
      </c>
      <c r="X8" s="59">
        <v>48.1</v>
      </c>
      <c r="Y8" s="14">
        <v>2</v>
      </c>
      <c r="Z8" s="60">
        <v>55.8</v>
      </c>
    </row>
    <row r="9" spans="1:26" ht="24.75" customHeight="1" x14ac:dyDescent="0.25">
      <c r="A9" t="s">
        <v>165</v>
      </c>
      <c r="B9" s="207" t="s">
        <v>45</v>
      </c>
      <c r="C9" s="208" t="s">
        <v>46</v>
      </c>
      <c r="E9" s="3">
        <v>2021</v>
      </c>
      <c r="F9" s="3">
        <v>57</v>
      </c>
      <c r="G9" s="3"/>
      <c r="H9" s="3">
        <v>65.59</v>
      </c>
      <c r="I9" s="12"/>
      <c r="K9" s="3">
        <v>2021</v>
      </c>
      <c r="L9" s="3">
        <v>66764</v>
      </c>
      <c r="M9" s="3">
        <v>66988</v>
      </c>
      <c r="O9" s="53">
        <v>5</v>
      </c>
      <c r="P9" s="12" t="s">
        <v>166</v>
      </c>
      <c r="Q9" s="14">
        <v>0</v>
      </c>
      <c r="R9" s="14">
        <v>0</v>
      </c>
      <c r="S9" s="14">
        <v>1</v>
      </c>
      <c r="T9" s="14">
        <v>20.100000000000001</v>
      </c>
      <c r="U9" s="14">
        <v>1</v>
      </c>
      <c r="V9" s="59">
        <v>21.2</v>
      </c>
      <c r="W9" s="14">
        <v>1</v>
      </c>
      <c r="X9" s="59">
        <v>22.6</v>
      </c>
      <c r="Y9" s="14">
        <v>3</v>
      </c>
      <c r="Z9" s="60">
        <v>78.900000000000006</v>
      </c>
    </row>
    <row r="10" spans="1:26" ht="16.5" customHeight="1" x14ac:dyDescent="0.25">
      <c r="B10" s="207"/>
      <c r="C10" s="208"/>
      <c r="F10" s="11"/>
      <c r="H10"/>
      <c r="I10"/>
      <c r="K10" s="3">
        <v>2022</v>
      </c>
      <c r="L10" s="12">
        <v>64730</v>
      </c>
      <c r="M10" s="12">
        <v>64768</v>
      </c>
      <c r="O10" s="53">
        <v>6</v>
      </c>
      <c r="P10" s="12" t="s">
        <v>167</v>
      </c>
      <c r="Q10" s="14">
        <v>0</v>
      </c>
      <c r="R10" s="14">
        <v>0</v>
      </c>
      <c r="S10" s="14">
        <v>0</v>
      </c>
      <c r="T10" s="14">
        <v>0</v>
      </c>
      <c r="U10" s="14">
        <v>0</v>
      </c>
      <c r="V10" s="14">
        <v>0</v>
      </c>
      <c r="W10" s="14">
        <v>0</v>
      </c>
      <c r="X10" s="14">
        <v>0</v>
      </c>
      <c r="Y10" s="14">
        <v>1</v>
      </c>
      <c r="Z10" s="54">
        <v>58</v>
      </c>
    </row>
    <row r="11" spans="1:26" ht="16.5" customHeight="1" x14ac:dyDescent="0.25">
      <c r="H11"/>
      <c r="I11"/>
      <c r="O11" s="53">
        <v>7</v>
      </c>
      <c r="P11" s="12" t="s">
        <v>168</v>
      </c>
      <c r="Q11" s="14">
        <v>5</v>
      </c>
      <c r="R11" s="14">
        <v>53.1</v>
      </c>
      <c r="S11" s="14">
        <v>2</v>
      </c>
      <c r="T11" s="14">
        <v>21.8</v>
      </c>
      <c r="U11" s="14">
        <v>2</v>
      </c>
      <c r="V11" s="14">
        <v>22.3</v>
      </c>
      <c r="W11" s="14">
        <v>6</v>
      </c>
      <c r="X11" s="14">
        <v>70.5</v>
      </c>
      <c r="Y11" s="14">
        <v>6</v>
      </c>
      <c r="Z11" s="54">
        <v>85</v>
      </c>
    </row>
    <row r="12" spans="1:26" ht="16.5" customHeight="1" x14ac:dyDescent="0.25">
      <c r="H12"/>
      <c r="I12"/>
      <c r="O12" s="53">
        <v>8</v>
      </c>
      <c r="P12" s="12" t="s">
        <v>169</v>
      </c>
      <c r="Q12" s="14">
        <v>2</v>
      </c>
      <c r="R12" s="14">
        <v>15</v>
      </c>
      <c r="S12" s="14">
        <v>4</v>
      </c>
      <c r="T12" s="14">
        <v>32.299999999999997</v>
      </c>
      <c r="U12" s="14">
        <v>2</v>
      </c>
      <c r="V12" s="59">
        <v>16.8</v>
      </c>
      <c r="W12" s="14">
        <v>3</v>
      </c>
      <c r="X12" s="59">
        <v>27.5</v>
      </c>
      <c r="Y12" s="14">
        <v>8</v>
      </c>
      <c r="Z12" s="60">
        <v>87.4</v>
      </c>
    </row>
    <row r="13" spans="1:26" ht="16.5" customHeight="1" x14ac:dyDescent="0.25">
      <c r="H13"/>
      <c r="I13"/>
      <c r="O13" s="53">
        <v>9</v>
      </c>
      <c r="P13" s="12" t="s">
        <v>170</v>
      </c>
      <c r="Q13" s="14">
        <v>1</v>
      </c>
      <c r="R13" s="14">
        <v>26.5</v>
      </c>
      <c r="S13" s="14">
        <v>0</v>
      </c>
      <c r="T13" s="14">
        <v>0</v>
      </c>
      <c r="U13" s="14">
        <v>1</v>
      </c>
      <c r="V13" s="14">
        <v>28.2</v>
      </c>
      <c r="W13" s="14">
        <v>0</v>
      </c>
      <c r="X13" s="14">
        <v>0</v>
      </c>
      <c r="Y13" s="14">
        <v>1</v>
      </c>
      <c r="Z13" s="54">
        <v>37.200000000000003</v>
      </c>
    </row>
    <row r="14" spans="1:26" ht="16.5" customHeight="1" x14ac:dyDescent="0.25">
      <c r="H14"/>
      <c r="I14"/>
      <c r="O14" s="53">
        <v>10</v>
      </c>
      <c r="P14" s="12" t="s">
        <v>171</v>
      </c>
      <c r="Q14" s="14">
        <v>2</v>
      </c>
      <c r="R14" s="14">
        <v>24.5</v>
      </c>
      <c r="S14" s="14">
        <v>6</v>
      </c>
      <c r="T14" s="14">
        <v>75.3</v>
      </c>
      <c r="U14" s="14">
        <v>1</v>
      </c>
      <c r="V14" s="14">
        <v>13</v>
      </c>
      <c r="W14" s="14">
        <v>2</v>
      </c>
      <c r="X14" s="14">
        <v>28.4</v>
      </c>
      <c r="Y14" s="14">
        <v>3</v>
      </c>
      <c r="Z14" s="54">
        <v>53.6</v>
      </c>
    </row>
    <row r="15" spans="1:26" ht="16.5" customHeight="1" x14ac:dyDescent="0.25">
      <c r="H15"/>
      <c r="I15"/>
      <c r="O15" s="53">
        <v>11</v>
      </c>
      <c r="P15" s="12" t="s">
        <v>172</v>
      </c>
      <c r="Q15" s="14">
        <v>5</v>
      </c>
      <c r="R15" s="14">
        <v>37.700000000000003</v>
      </c>
      <c r="S15" s="14">
        <v>1</v>
      </c>
      <c r="T15" s="14">
        <v>8.3000000000000007</v>
      </c>
      <c r="U15" s="14">
        <v>2</v>
      </c>
      <c r="V15" s="14">
        <v>16.7</v>
      </c>
      <c r="W15" s="14">
        <v>5</v>
      </c>
      <c r="X15" s="14">
        <v>44.5</v>
      </c>
      <c r="Y15" s="14">
        <v>6</v>
      </c>
      <c r="Z15" s="54">
        <v>63</v>
      </c>
    </row>
    <row r="16" spans="1:26" ht="16.5" customHeight="1" x14ac:dyDescent="0.25">
      <c r="H16"/>
      <c r="I16"/>
      <c r="O16" s="53">
        <v>12</v>
      </c>
      <c r="P16" s="12" t="s">
        <v>173</v>
      </c>
      <c r="Q16" s="14">
        <v>1</v>
      </c>
      <c r="R16" s="14">
        <v>68.900000000000006</v>
      </c>
      <c r="S16" s="14">
        <v>0</v>
      </c>
      <c r="T16" s="14">
        <v>0</v>
      </c>
      <c r="U16" s="14">
        <v>0</v>
      </c>
      <c r="V16" s="14">
        <v>0</v>
      </c>
      <c r="W16" s="14">
        <v>0</v>
      </c>
      <c r="X16" s="14">
        <v>0</v>
      </c>
      <c r="Y16" s="14">
        <v>3</v>
      </c>
      <c r="Z16" s="54">
        <v>309</v>
      </c>
    </row>
    <row r="17" spans="5:26" ht="16.5" customHeight="1" x14ac:dyDescent="0.25">
      <c r="H17"/>
      <c r="I17"/>
      <c r="O17" s="53">
        <v>13</v>
      </c>
      <c r="P17" s="12" t="s">
        <v>174</v>
      </c>
      <c r="Q17" s="14">
        <v>0</v>
      </c>
      <c r="R17" s="14">
        <v>0</v>
      </c>
      <c r="S17" s="14">
        <v>0</v>
      </c>
      <c r="T17" s="14">
        <v>0</v>
      </c>
      <c r="U17" s="14">
        <v>0</v>
      </c>
      <c r="V17" s="14">
        <v>0</v>
      </c>
      <c r="W17" s="14">
        <v>0</v>
      </c>
      <c r="X17" s="59">
        <v>0</v>
      </c>
      <c r="Y17" s="14">
        <v>1</v>
      </c>
      <c r="Z17" s="60">
        <v>122.2</v>
      </c>
    </row>
    <row r="18" spans="5:26" ht="16.5" customHeight="1" x14ac:dyDescent="0.25">
      <c r="H18"/>
      <c r="I18"/>
      <c r="O18" s="53">
        <v>14</v>
      </c>
      <c r="P18" s="12" t="s">
        <v>175</v>
      </c>
      <c r="Q18" s="14">
        <v>0</v>
      </c>
      <c r="R18" s="14">
        <v>0</v>
      </c>
      <c r="S18" s="14">
        <v>0</v>
      </c>
      <c r="T18" s="14">
        <v>0</v>
      </c>
      <c r="U18" s="14">
        <v>0</v>
      </c>
      <c r="V18" s="14">
        <v>0</v>
      </c>
      <c r="W18" s="14">
        <v>1</v>
      </c>
      <c r="X18" s="59">
        <v>82.9</v>
      </c>
      <c r="Y18" s="14">
        <v>2</v>
      </c>
      <c r="Z18" s="60">
        <v>193.6</v>
      </c>
    </row>
    <row r="19" spans="5:26" ht="16.5" customHeight="1" x14ac:dyDescent="0.25">
      <c r="H19"/>
      <c r="I19"/>
      <c r="O19" s="53">
        <v>15</v>
      </c>
      <c r="P19" s="12" t="s">
        <v>176</v>
      </c>
      <c r="Q19" s="14">
        <v>0</v>
      </c>
      <c r="R19" s="14">
        <v>0</v>
      </c>
      <c r="S19" s="14">
        <v>0</v>
      </c>
      <c r="T19" s="14">
        <v>0</v>
      </c>
      <c r="U19" s="14">
        <v>0</v>
      </c>
      <c r="V19" s="14">
        <v>0</v>
      </c>
      <c r="W19" s="14">
        <v>0</v>
      </c>
      <c r="X19" s="14">
        <v>0</v>
      </c>
      <c r="Y19" s="14">
        <v>0</v>
      </c>
      <c r="Z19" s="54">
        <v>0</v>
      </c>
    </row>
    <row r="20" spans="5:26" ht="16.5" customHeight="1" x14ac:dyDescent="0.25">
      <c r="O20" s="53">
        <v>16</v>
      </c>
      <c r="P20" s="12" t="s">
        <v>177</v>
      </c>
      <c r="Q20" s="14">
        <v>0</v>
      </c>
      <c r="R20" s="14">
        <v>0</v>
      </c>
      <c r="S20" s="14">
        <v>0</v>
      </c>
      <c r="T20" s="14">
        <v>0</v>
      </c>
      <c r="U20" s="14">
        <v>1</v>
      </c>
      <c r="V20" s="14">
        <v>41.5</v>
      </c>
      <c r="W20" s="14">
        <v>0</v>
      </c>
      <c r="X20" s="14">
        <v>0</v>
      </c>
      <c r="Y20" s="14">
        <v>2</v>
      </c>
      <c r="Z20" s="54">
        <v>105.4</v>
      </c>
    </row>
    <row r="21" spans="5:26" ht="16.5" customHeight="1" x14ac:dyDescent="0.25">
      <c r="O21" s="53">
        <v>17</v>
      </c>
      <c r="P21" s="12" t="s">
        <v>178</v>
      </c>
      <c r="Q21" s="14">
        <v>0</v>
      </c>
      <c r="R21" s="14">
        <v>0</v>
      </c>
      <c r="S21" s="14">
        <v>0</v>
      </c>
      <c r="T21" s="14">
        <v>0</v>
      </c>
      <c r="U21" s="14">
        <v>0</v>
      </c>
      <c r="V21" s="14">
        <v>0</v>
      </c>
      <c r="W21" s="14">
        <v>0</v>
      </c>
      <c r="X21" s="14">
        <v>0</v>
      </c>
      <c r="Y21" s="14">
        <v>0</v>
      </c>
      <c r="Z21" s="54">
        <v>0</v>
      </c>
    </row>
    <row r="22" spans="5:26" ht="16.5" customHeight="1" x14ac:dyDescent="0.25">
      <c r="O22" s="53">
        <v>18</v>
      </c>
      <c r="P22" s="12" t="s">
        <v>179</v>
      </c>
      <c r="Q22" s="14">
        <v>0</v>
      </c>
      <c r="R22" s="14">
        <v>0</v>
      </c>
      <c r="S22" s="14">
        <v>1</v>
      </c>
      <c r="T22" s="14">
        <v>21.6</v>
      </c>
      <c r="U22" s="14">
        <v>4</v>
      </c>
      <c r="V22" s="14">
        <v>87.4</v>
      </c>
      <c r="W22" s="14">
        <v>0</v>
      </c>
      <c r="X22" s="14">
        <v>0</v>
      </c>
      <c r="Y22" s="14">
        <v>1</v>
      </c>
      <c r="Z22" s="54">
        <v>27.7</v>
      </c>
    </row>
    <row r="23" spans="5:26" ht="16.5" customHeight="1" x14ac:dyDescent="0.25">
      <c r="O23" s="53">
        <v>19</v>
      </c>
      <c r="P23" s="12" t="s">
        <v>180</v>
      </c>
      <c r="Q23" s="14">
        <v>7</v>
      </c>
      <c r="R23" s="14">
        <v>74.8</v>
      </c>
      <c r="S23" s="14">
        <v>1</v>
      </c>
      <c r="T23" s="14">
        <v>10.7</v>
      </c>
      <c r="U23" s="14">
        <v>2</v>
      </c>
      <c r="V23" s="59">
        <v>22.2</v>
      </c>
      <c r="W23" s="14">
        <v>3</v>
      </c>
      <c r="X23" s="59">
        <v>34.4</v>
      </c>
      <c r="Y23" s="14">
        <v>7</v>
      </c>
      <c r="Z23" s="60">
        <v>92.1</v>
      </c>
    </row>
    <row r="24" spans="5:26" ht="16.5" customHeight="1" x14ac:dyDescent="0.25">
      <c r="O24" s="53">
        <v>20</v>
      </c>
      <c r="P24" s="12" t="s">
        <v>181</v>
      </c>
      <c r="Q24" s="14">
        <v>0</v>
      </c>
      <c r="R24" s="14">
        <v>0</v>
      </c>
      <c r="S24" s="14">
        <v>0</v>
      </c>
      <c r="T24" s="14">
        <v>0</v>
      </c>
      <c r="U24" s="14">
        <v>0</v>
      </c>
      <c r="V24" s="14">
        <v>0</v>
      </c>
      <c r="W24" s="14">
        <v>0</v>
      </c>
      <c r="X24" s="14">
        <v>0</v>
      </c>
      <c r="Y24" s="14">
        <v>0</v>
      </c>
      <c r="Z24" s="54">
        <v>0</v>
      </c>
    </row>
    <row r="25" spans="5:26" ht="15.75" customHeight="1" thickBot="1" x14ac:dyDescent="0.3">
      <c r="O25" s="108">
        <v>0</v>
      </c>
      <c r="P25" s="109" t="s">
        <v>182</v>
      </c>
      <c r="Q25" s="110">
        <v>25</v>
      </c>
      <c r="R25" s="110">
        <v>28.2</v>
      </c>
      <c r="S25" s="110">
        <v>22</v>
      </c>
      <c r="T25" s="110">
        <v>25.2</v>
      </c>
      <c r="U25" s="110">
        <v>21</v>
      </c>
      <c r="V25" s="110">
        <v>24.7</v>
      </c>
      <c r="W25" s="110">
        <v>25</v>
      </c>
      <c r="X25" s="110">
        <v>31.5</v>
      </c>
      <c r="Y25" s="110">
        <v>46</v>
      </c>
      <c r="Z25" s="111">
        <v>68.900000000000006</v>
      </c>
    </row>
    <row r="26" spans="5:26" s="144" customFormat="1" x14ac:dyDescent="0.25">
      <c r="E26" s="143"/>
      <c r="F26" s="143"/>
      <c r="G26" s="143"/>
      <c r="H26" s="143"/>
      <c r="I26" s="143"/>
      <c r="O26" s="145"/>
      <c r="P26" s="145"/>
      <c r="Q26" s="145"/>
      <c r="R26" s="145"/>
      <c r="S26" s="145"/>
      <c r="T26" s="145">
        <f>((T25-R25)/R25)</f>
        <v>-0.10638297872340426</v>
      </c>
      <c r="U26" s="145"/>
      <c r="V26" s="145">
        <f>((V25-T25)/T25)</f>
        <v>-1.984126984126984E-2</v>
      </c>
      <c r="W26" s="145"/>
      <c r="X26" s="145">
        <f>((X25-V25)/V25)</f>
        <v>0.2753036437246964</v>
      </c>
      <c r="Y26" s="145"/>
      <c r="Z26" s="145">
        <f>((Z25-X25)/X25)</f>
        <v>1.1873015873015875</v>
      </c>
    </row>
  </sheetData>
  <mergeCells count="19">
    <mergeCell ref="O3:O4"/>
    <mergeCell ref="O2:Z2"/>
    <mergeCell ref="Q3:R3"/>
    <mergeCell ref="S3:T3"/>
    <mergeCell ref="U3:V3"/>
    <mergeCell ref="W3:X3"/>
    <mergeCell ref="Y3:Z3"/>
    <mergeCell ref="C9:C10"/>
    <mergeCell ref="B9:B10"/>
    <mergeCell ref="H4:I4"/>
    <mergeCell ref="E3:I3"/>
    <mergeCell ref="E4:E5"/>
    <mergeCell ref="K4:K5"/>
    <mergeCell ref="L4:M4"/>
    <mergeCell ref="K3:M3"/>
    <mergeCell ref="B3:C3"/>
    <mergeCell ref="B7:C7"/>
    <mergeCell ref="F4:G4"/>
    <mergeCell ref="B4:C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A27A5-C751-4A1A-A210-5783A0A2C73A}">
  <dimension ref="A1:AH26"/>
  <sheetViews>
    <sheetView showGridLines="0" topLeftCell="O13" zoomScale="70" zoomScaleNormal="70" workbookViewId="0">
      <selection activeCell="AH26" sqref="AH26"/>
    </sheetView>
  </sheetViews>
  <sheetFormatPr baseColWidth="10" defaultColWidth="11" defaultRowHeight="13.5" x14ac:dyDescent="0.25"/>
  <cols>
    <col min="2" max="2" width="4.75" customWidth="1"/>
    <col min="3" max="3" width="36.875" customWidth="1"/>
    <col min="4" max="4" width="2.25" customWidth="1"/>
    <col min="5" max="5" width="6.75" style="4" customWidth="1"/>
    <col min="6" max="7" width="9.625" style="4" customWidth="1"/>
    <col min="8" max="8" width="2.625" style="4" customWidth="1"/>
    <col min="9" max="9" width="8.25" style="4" customWidth="1"/>
    <col min="15" max="15" width="2.75" customWidth="1"/>
    <col min="16" max="16" width="15.375" style="4" customWidth="1"/>
    <col min="17" max="17" width="11" style="4"/>
    <col min="18" max="29" width="11" style="49"/>
    <col min="30" max="30" width="11.75" style="49" customWidth="1"/>
    <col min="31" max="34" width="11" style="49"/>
  </cols>
  <sheetData>
    <row r="1" spans="1:34" ht="14.25" thickBot="1" x14ac:dyDescent="0.3"/>
    <row r="2" spans="1:34" ht="16.5" thickBot="1" x14ac:dyDescent="0.3">
      <c r="P2" s="228" t="s">
        <v>183</v>
      </c>
      <c r="Q2" s="229"/>
      <c r="R2" s="229"/>
      <c r="S2" s="229"/>
      <c r="T2" s="229"/>
      <c r="U2" s="229"/>
      <c r="V2" s="229"/>
      <c r="W2" s="229"/>
      <c r="X2" s="229"/>
      <c r="Y2" s="229"/>
      <c r="Z2" s="229"/>
      <c r="AA2" s="229"/>
      <c r="AB2" s="229"/>
      <c r="AC2" s="229"/>
      <c r="AD2" s="229"/>
      <c r="AE2" s="229"/>
      <c r="AF2" s="229"/>
      <c r="AG2" s="229"/>
      <c r="AH2" s="230"/>
    </row>
    <row r="3" spans="1:34" s="1" customFormat="1" ht="17.25" customHeight="1" x14ac:dyDescent="0.25">
      <c r="B3" s="203" t="s">
        <v>184</v>
      </c>
      <c r="C3" s="203"/>
      <c r="E3" s="202" t="s">
        <v>185</v>
      </c>
      <c r="F3" s="202"/>
      <c r="G3" s="202"/>
      <c r="H3" s="11"/>
      <c r="I3" s="202" t="s">
        <v>186</v>
      </c>
      <c r="J3" s="202"/>
      <c r="K3" s="202"/>
      <c r="L3" s="202"/>
      <c r="M3" s="202"/>
      <c r="N3" s="202"/>
      <c r="P3" s="231" t="s">
        <v>187</v>
      </c>
      <c r="Q3" s="226">
        <v>2017</v>
      </c>
      <c r="R3" s="226"/>
      <c r="S3" s="226"/>
      <c r="T3" s="226">
        <v>2018</v>
      </c>
      <c r="U3" s="226"/>
      <c r="V3" s="226"/>
      <c r="W3" s="226">
        <v>2019</v>
      </c>
      <c r="X3" s="226"/>
      <c r="Y3" s="226"/>
      <c r="Z3" s="226">
        <v>2020</v>
      </c>
      <c r="AA3" s="226"/>
      <c r="AB3" s="226"/>
      <c r="AC3" s="226">
        <v>2021</v>
      </c>
      <c r="AD3" s="226"/>
      <c r="AE3" s="226"/>
      <c r="AF3" s="226">
        <v>2022</v>
      </c>
      <c r="AG3" s="226"/>
      <c r="AH3" s="227"/>
    </row>
    <row r="4" spans="1:34" s="1" customFormat="1" ht="29.25" customHeight="1" x14ac:dyDescent="0.25">
      <c r="B4" s="207" t="s">
        <v>11</v>
      </c>
      <c r="C4" s="207"/>
      <c r="E4" s="200" t="s">
        <v>151</v>
      </c>
      <c r="F4" s="222" t="s">
        <v>152</v>
      </c>
      <c r="G4" s="222"/>
      <c r="H4" s="56"/>
      <c r="I4" s="212" t="s">
        <v>151</v>
      </c>
      <c r="J4" s="222" t="s">
        <v>152</v>
      </c>
      <c r="K4" s="222"/>
      <c r="L4" s="222"/>
      <c r="M4" s="222"/>
      <c r="N4" s="222"/>
      <c r="P4" s="232"/>
      <c r="Q4" s="62" t="s">
        <v>188</v>
      </c>
      <c r="R4" s="62" t="s">
        <v>189</v>
      </c>
      <c r="S4" s="62" t="s">
        <v>190</v>
      </c>
      <c r="T4" s="62" t="s">
        <v>188</v>
      </c>
      <c r="U4" s="62" t="s">
        <v>189</v>
      </c>
      <c r="V4" s="62" t="s">
        <v>190</v>
      </c>
      <c r="W4" s="62" t="s">
        <v>188</v>
      </c>
      <c r="X4" s="62" t="s">
        <v>189</v>
      </c>
      <c r="Y4" s="62" t="s">
        <v>190</v>
      </c>
      <c r="Z4" s="62" t="s">
        <v>188</v>
      </c>
      <c r="AA4" s="62" t="s">
        <v>189</v>
      </c>
      <c r="AB4" s="62" t="s">
        <v>190</v>
      </c>
      <c r="AC4" s="62" t="s">
        <v>188</v>
      </c>
      <c r="AD4" s="62" t="s">
        <v>189</v>
      </c>
      <c r="AE4" s="62" t="s">
        <v>190</v>
      </c>
      <c r="AF4" s="62" t="s">
        <v>188</v>
      </c>
      <c r="AG4" s="62" t="s">
        <v>189</v>
      </c>
      <c r="AH4" s="63" t="s">
        <v>190</v>
      </c>
    </row>
    <row r="5" spans="1:34" s="1" customFormat="1" ht="15.75" customHeight="1" x14ac:dyDescent="0.25">
      <c r="B5" s="207"/>
      <c r="C5" s="207"/>
      <c r="E5" s="200"/>
      <c r="F5" s="16" t="s">
        <v>158</v>
      </c>
      <c r="G5" s="16" t="s">
        <v>159</v>
      </c>
      <c r="H5" s="11"/>
      <c r="I5" s="223"/>
      <c r="J5" s="205" t="s">
        <v>158</v>
      </c>
      <c r="K5" s="224"/>
      <c r="L5" s="224"/>
      <c r="M5" s="206"/>
      <c r="N5" s="16" t="s">
        <v>159</v>
      </c>
      <c r="P5" s="57" t="s">
        <v>160</v>
      </c>
      <c r="Q5" s="12">
        <v>43</v>
      </c>
      <c r="R5" s="58">
        <v>5931</v>
      </c>
      <c r="S5" s="14">
        <v>7.3</v>
      </c>
      <c r="T5" s="14">
        <v>42</v>
      </c>
      <c r="U5" s="58">
        <v>5482</v>
      </c>
      <c r="V5" s="14">
        <v>7.7</v>
      </c>
      <c r="W5" s="14">
        <v>28</v>
      </c>
      <c r="X5" s="58">
        <v>5228</v>
      </c>
      <c r="Y5" s="14">
        <v>5.4</v>
      </c>
      <c r="Z5" s="14">
        <v>22</v>
      </c>
      <c r="AA5" s="14">
        <v>4564</v>
      </c>
      <c r="AB5" s="14">
        <v>4.8</v>
      </c>
      <c r="AC5" s="14">
        <v>26</v>
      </c>
      <c r="AD5" s="58">
        <v>4133</v>
      </c>
      <c r="AE5" s="14">
        <v>6.3</v>
      </c>
      <c r="AF5" s="14">
        <v>32</v>
      </c>
      <c r="AG5" s="14">
        <v>4186</v>
      </c>
      <c r="AH5" s="54">
        <v>7.6</v>
      </c>
    </row>
    <row r="6" spans="1:34" s="1" customFormat="1" ht="15.75" customHeight="1" x14ac:dyDescent="0.25">
      <c r="B6" s="207"/>
      <c r="C6" s="207"/>
      <c r="E6" s="3">
        <v>2018</v>
      </c>
      <c r="F6" s="3">
        <v>806</v>
      </c>
      <c r="G6" s="3"/>
      <c r="H6" s="11"/>
      <c r="I6" s="213"/>
      <c r="J6" s="18" t="s">
        <v>191</v>
      </c>
      <c r="K6" s="18" t="s">
        <v>192</v>
      </c>
      <c r="L6" s="18" t="s">
        <v>193</v>
      </c>
      <c r="M6" s="18" t="s">
        <v>194</v>
      </c>
      <c r="N6" s="16"/>
      <c r="P6" s="57" t="s">
        <v>161</v>
      </c>
      <c r="Q6" s="12">
        <v>6</v>
      </c>
      <c r="R6" s="58">
        <v>1971</v>
      </c>
      <c r="S6" s="14">
        <v>3</v>
      </c>
      <c r="T6" s="14">
        <v>17</v>
      </c>
      <c r="U6" s="58">
        <v>1657</v>
      </c>
      <c r="V6" s="14">
        <v>10.3</v>
      </c>
      <c r="W6" s="14">
        <v>19</v>
      </c>
      <c r="X6" s="58">
        <v>1613</v>
      </c>
      <c r="Y6" s="14">
        <v>11.8</v>
      </c>
      <c r="Z6" s="14">
        <v>12</v>
      </c>
      <c r="AA6" s="14">
        <v>1422</v>
      </c>
      <c r="AB6" s="14">
        <v>8.4</v>
      </c>
      <c r="AC6" s="14">
        <v>9</v>
      </c>
      <c r="AD6" s="58">
        <v>1251</v>
      </c>
      <c r="AE6" s="14">
        <v>7.2</v>
      </c>
      <c r="AF6" s="14">
        <v>7</v>
      </c>
      <c r="AG6" s="14">
        <v>1192</v>
      </c>
      <c r="AH6" s="54">
        <v>5.9</v>
      </c>
    </row>
    <row r="7" spans="1:34" s="1" customFormat="1" ht="15.75" customHeight="1" x14ac:dyDescent="0.25">
      <c r="B7" s="207"/>
      <c r="C7" s="207"/>
      <c r="E7" s="3">
        <v>2019</v>
      </c>
      <c r="F7" s="3">
        <v>815</v>
      </c>
      <c r="G7" s="3"/>
      <c r="H7" s="11"/>
      <c r="I7" s="3">
        <v>2018</v>
      </c>
      <c r="J7" s="3">
        <v>164</v>
      </c>
      <c r="K7" s="12">
        <v>360</v>
      </c>
      <c r="L7" s="12">
        <v>282</v>
      </c>
      <c r="M7" s="19">
        <f>AVERAGE(J7,K7,L7)</f>
        <v>268.66666666666669</v>
      </c>
      <c r="N7" s="3"/>
      <c r="P7" s="57" t="s">
        <v>163</v>
      </c>
      <c r="Q7" s="12">
        <v>22</v>
      </c>
      <c r="R7" s="58">
        <v>1571</v>
      </c>
      <c r="S7" s="14">
        <v>14</v>
      </c>
      <c r="T7" s="14">
        <v>20</v>
      </c>
      <c r="U7" s="58">
        <v>1533</v>
      </c>
      <c r="V7" s="14">
        <v>13</v>
      </c>
      <c r="W7" s="14">
        <v>20</v>
      </c>
      <c r="X7" s="58">
        <v>1685</v>
      </c>
      <c r="Y7" s="14">
        <v>11.9</v>
      </c>
      <c r="Z7" s="14">
        <v>10</v>
      </c>
      <c r="AA7" s="14">
        <v>1511</v>
      </c>
      <c r="AB7" s="14">
        <v>6.6</v>
      </c>
      <c r="AC7" s="14">
        <v>7</v>
      </c>
      <c r="AD7" s="14">
        <v>1238</v>
      </c>
      <c r="AE7" s="14">
        <v>5.7</v>
      </c>
      <c r="AF7" s="14">
        <v>7</v>
      </c>
      <c r="AG7" s="14">
        <v>1153</v>
      </c>
      <c r="AH7" s="54">
        <v>6.1</v>
      </c>
    </row>
    <row r="8" spans="1:34" ht="15.75" customHeight="1" x14ac:dyDescent="0.25">
      <c r="B8" s="207"/>
      <c r="C8" s="207"/>
      <c r="E8" s="3">
        <v>2020</v>
      </c>
      <c r="F8" s="3">
        <v>651</v>
      </c>
      <c r="G8" s="12"/>
      <c r="I8" s="3">
        <v>2019</v>
      </c>
      <c r="J8" s="3">
        <v>153</v>
      </c>
      <c r="K8" s="12">
        <v>331</v>
      </c>
      <c r="L8" s="12">
        <v>331</v>
      </c>
      <c r="M8" s="19">
        <f t="shared" ref="M8:M11" si="0">AVERAGE(J8,K8,L8)</f>
        <v>271.66666666666669</v>
      </c>
      <c r="N8" s="3"/>
      <c r="P8" s="57" t="s">
        <v>164</v>
      </c>
      <c r="Q8" s="12">
        <v>59</v>
      </c>
      <c r="R8" s="58">
        <v>5213</v>
      </c>
      <c r="S8" s="14">
        <v>11.3</v>
      </c>
      <c r="T8" s="14">
        <v>46</v>
      </c>
      <c r="U8" s="58">
        <v>4669</v>
      </c>
      <c r="V8" s="14">
        <v>9.9</v>
      </c>
      <c r="W8" s="14">
        <v>50</v>
      </c>
      <c r="X8" s="58">
        <v>4341</v>
      </c>
      <c r="Y8" s="14">
        <v>11.5</v>
      </c>
      <c r="Z8" s="14">
        <v>40</v>
      </c>
      <c r="AA8" s="14">
        <v>4156</v>
      </c>
      <c r="AB8" s="14">
        <v>9.6</v>
      </c>
      <c r="AC8" s="14">
        <v>34</v>
      </c>
      <c r="AD8" s="14">
        <v>3586</v>
      </c>
      <c r="AE8" s="14">
        <v>9.5</v>
      </c>
      <c r="AF8" s="14">
        <v>24</v>
      </c>
      <c r="AG8" s="14">
        <v>3271</v>
      </c>
      <c r="AH8" s="54">
        <v>7.3</v>
      </c>
    </row>
    <row r="9" spans="1:34" ht="15.75" customHeight="1" x14ac:dyDescent="0.25">
      <c r="A9" t="s">
        <v>165</v>
      </c>
      <c r="B9" s="221" t="s">
        <v>162</v>
      </c>
      <c r="C9" s="221"/>
      <c r="E9" s="3">
        <v>2021</v>
      </c>
      <c r="F9" s="3">
        <v>572</v>
      </c>
      <c r="G9" s="3"/>
      <c r="I9" s="3">
        <v>2020</v>
      </c>
      <c r="J9" s="3">
        <v>152</v>
      </c>
      <c r="K9" s="12">
        <v>293</v>
      </c>
      <c r="L9" s="12">
        <v>206</v>
      </c>
      <c r="M9" s="19">
        <f t="shared" si="0"/>
        <v>217</v>
      </c>
      <c r="N9" s="12"/>
      <c r="P9" s="61" t="s">
        <v>166</v>
      </c>
      <c r="Q9" s="12">
        <v>51</v>
      </c>
      <c r="R9" s="58">
        <v>5206</v>
      </c>
      <c r="S9" s="14">
        <v>9.8000000000000007</v>
      </c>
      <c r="T9" s="14">
        <v>63</v>
      </c>
      <c r="U9" s="58">
        <v>4972</v>
      </c>
      <c r="V9" s="14">
        <v>12.7</v>
      </c>
      <c r="W9" s="14">
        <v>47</v>
      </c>
      <c r="X9" s="58">
        <v>4706</v>
      </c>
      <c r="Y9" s="14">
        <v>10</v>
      </c>
      <c r="Z9" s="14">
        <v>41</v>
      </c>
      <c r="AA9" s="58">
        <v>4419</v>
      </c>
      <c r="AB9" s="59">
        <v>9.3000000000000007</v>
      </c>
      <c r="AC9" s="14">
        <v>44</v>
      </c>
      <c r="AD9" s="14">
        <v>3801</v>
      </c>
      <c r="AE9" s="59">
        <v>11.6</v>
      </c>
      <c r="AF9" s="14">
        <v>44</v>
      </c>
      <c r="AG9" s="14">
        <v>3569</v>
      </c>
      <c r="AH9" s="60">
        <v>12.3</v>
      </c>
    </row>
    <row r="10" spans="1:34" ht="15.75" customHeight="1" x14ac:dyDescent="0.25">
      <c r="B10" s="3" t="s">
        <v>51</v>
      </c>
      <c r="C10" s="9" t="s">
        <v>52</v>
      </c>
      <c r="E10" s="12">
        <v>2022</v>
      </c>
      <c r="F10" s="3">
        <v>592</v>
      </c>
      <c r="G10" s="12"/>
      <c r="I10" s="3">
        <v>2021</v>
      </c>
      <c r="J10" s="3">
        <v>144</v>
      </c>
      <c r="K10" s="12">
        <v>206</v>
      </c>
      <c r="L10" s="12">
        <v>222</v>
      </c>
      <c r="M10" s="19">
        <f t="shared" si="0"/>
        <v>190.66666666666666</v>
      </c>
      <c r="N10" s="3"/>
      <c r="P10" s="57" t="s">
        <v>167</v>
      </c>
      <c r="Q10" s="12">
        <v>36</v>
      </c>
      <c r="R10" s="58">
        <v>2419</v>
      </c>
      <c r="S10" s="14">
        <v>14.9</v>
      </c>
      <c r="T10" s="14">
        <v>15</v>
      </c>
      <c r="U10" s="58">
        <v>2314</v>
      </c>
      <c r="V10" s="14">
        <v>6.5</v>
      </c>
      <c r="W10" s="14">
        <v>29</v>
      </c>
      <c r="X10" s="58">
        <v>2196</v>
      </c>
      <c r="Y10" s="14">
        <v>13.2</v>
      </c>
      <c r="Z10" s="14">
        <v>13</v>
      </c>
      <c r="AA10" s="14">
        <v>2048</v>
      </c>
      <c r="AB10" s="14">
        <v>6.3</v>
      </c>
      <c r="AC10" s="14">
        <v>11</v>
      </c>
      <c r="AD10" s="14">
        <v>1723</v>
      </c>
      <c r="AE10" s="14">
        <v>6.4</v>
      </c>
      <c r="AF10" s="14">
        <v>14</v>
      </c>
      <c r="AG10" s="14">
        <v>1574</v>
      </c>
      <c r="AH10" s="54">
        <v>8.9</v>
      </c>
    </row>
    <row r="11" spans="1:34" ht="15.75" customHeight="1" x14ac:dyDescent="0.25">
      <c r="B11" s="3" t="s">
        <v>57</v>
      </c>
      <c r="C11" s="9" t="s">
        <v>58</v>
      </c>
      <c r="E11" s="225"/>
      <c r="F11" s="225"/>
      <c r="G11" s="225"/>
      <c r="I11" s="12">
        <v>2022</v>
      </c>
      <c r="J11" s="3">
        <v>139</v>
      </c>
      <c r="K11" s="12">
        <v>212</v>
      </c>
      <c r="L11" s="12">
        <v>241</v>
      </c>
      <c r="M11" s="19">
        <f t="shared" si="0"/>
        <v>197.33333333333334</v>
      </c>
      <c r="N11" s="12"/>
      <c r="P11" s="61" t="s">
        <v>168</v>
      </c>
      <c r="Q11" s="12">
        <v>78</v>
      </c>
      <c r="R11" s="58">
        <v>9425</v>
      </c>
      <c r="S11" s="14">
        <v>8.3000000000000007</v>
      </c>
      <c r="T11" s="14">
        <v>63</v>
      </c>
      <c r="U11" s="58">
        <v>9108</v>
      </c>
      <c r="V11" s="14">
        <v>6.9</v>
      </c>
      <c r="W11" s="14">
        <v>85</v>
      </c>
      <c r="X11" s="58">
        <v>8953</v>
      </c>
      <c r="Y11" s="14">
        <v>9.5</v>
      </c>
      <c r="Z11" s="14">
        <v>65</v>
      </c>
      <c r="AA11" s="14">
        <v>8508</v>
      </c>
      <c r="AB11" s="59">
        <v>7.6</v>
      </c>
      <c r="AC11" s="14">
        <v>68</v>
      </c>
      <c r="AD11" s="14">
        <v>7055</v>
      </c>
      <c r="AE11" s="59">
        <v>9.6</v>
      </c>
      <c r="AF11" s="14">
        <v>76</v>
      </c>
      <c r="AG11" s="14">
        <v>6707</v>
      </c>
      <c r="AH11" s="60">
        <v>11.3</v>
      </c>
    </row>
    <row r="12" spans="1:34" ht="15.75" customHeight="1" x14ac:dyDescent="0.25">
      <c r="P12" s="57" t="s">
        <v>169</v>
      </c>
      <c r="Q12" s="12">
        <v>133</v>
      </c>
      <c r="R12" s="58">
        <v>13364</v>
      </c>
      <c r="S12" s="14">
        <v>10</v>
      </c>
      <c r="T12" s="14">
        <v>103</v>
      </c>
      <c r="U12" s="58">
        <v>12357</v>
      </c>
      <c r="V12" s="14">
        <v>8.3000000000000007</v>
      </c>
      <c r="W12" s="14">
        <v>106</v>
      </c>
      <c r="X12" s="58">
        <v>11883</v>
      </c>
      <c r="Y12" s="14">
        <v>8.9</v>
      </c>
      <c r="Z12" s="14">
        <v>90</v>
      </c>
      <c r="AA12" s="14">
        <v>10916</v>
      </c>
      <c r="AB12" s="14">
        <v>8.1999999999999993</v>
      </c>
      <c r="AC12" s="14">
        <v>58</v>
      </c>
      <c r="AD12" s="14">
        <v>9153</v>
      </c>
      <c r="AE12" s="14">
        <v>6.3</v>
      </c>
      <c r="AF12" s="14">
        <v>81</v>
      </c>
      <c r="AG12" s="14">
        <v>8898</v>
      </c>
      <c r="AH12" s="54">
        <v>9.1</v>
      </c>
    </row>
    <row r="13" spans="1:34" ht="15.75" customHeight="1" x14ac:dyDescent="0.25">
      <c r="P13" s="57" t="s">
        <v>170</v>
      </c>
      <c r="Q13" s="12">
        <v>42</v>
      </c>
      <c r="R13" s="58">
        <v>3774</v>
      </c>
      <c r="S13" s="14">
        <v>11.1</v>
      </c>
      <c r="T13" s="14">
        <v>28</v>
      </c>
      <c r="U13" s="58">
        <v>3711</v>
      </c>
      <c r="V13" s="14">
        <v>7.5</v>
      </c>
      <c r="W13" s="14">
        <v>32</v>
      </c>
      <c r="X13" s="58">
        <v>3546</v>
      </c>
      <c r="Y13" s="14">
        <v>9</v>
      </c>
      <c r="Z13" s="14">
        <v>23</v>
      </c>
      <c r="AA13" s="14">
        <v>3117</v>
      </c>
      <c r="AB13" s="14">
        <v>7.4</v>
      </c>
      <c r="AC13" s="14">
        <v>18</v>
      </c>
      <c r="AD13" s="14">
        <v>2686</v>
      </c>
      <c r="AE13" s="14">
        <v>6.7</v>
      </c>
      <c r="AF13" s="14">
        <v>19</v>
      </c>
      <c r="AG13" s="14">
        <v>2731</v>
      </c>
      <c r="AH13" s="54">
        <v>7</v>
      </c>
    </row>
    <row r="14" spans="1:34" ht="15.75" customHeight="1" x14ac:dyDescent="0.25">
      <c r="P14" s="57" t="s">
        <v>171</v>
      </c>
      <c r="Q14" s="12">
        <v>74</v>
      </c>
      <c r="R14" s="58">
        <v>8177</v>
      </c>
      <c r="S14" s="14">
        <v>9</v>
      </c>
      <c r="T14" s="14">
        <v>76</v>
      </c>
      <c r="U14" s="58">
        <v>7990</v>
      </c>
      <c r="V14" s="14">
        <v>9.5</v>
      </c>
      <c r="W14" s="14">
        <v>76</v>
      </c>
      <c r="X14" s="58">
        <v>7699</v>
      </c>
      <c r="Y14" s="14">
        <v>9.9</v>
      </c>
      <c r="Z14" s="14">
        <v>61</v>
      </c>
      <c r="AA14" s="14">
        <v>7036</v>
      </c>
      <c r="AB14" s="14">
        <v>8.6999999999999993</v>
      </c>
      <c r="AC14" s="14">
        <v>54</v>
      </c>
      <c r="AD14" s="14">
        <v>5601</v>
      </c>
      <c r="AE14" s="14">
        <v>9.6</v>
      </c>
      <c r="AF14" s="14">
        <v>51</v>
      </c>
      <c r="AG14" s="14">
        <v>5731</v>
      </c>
      <c r="AH14" s="54">
        <v>8.9</v>
      </c>
    </row>
    <row r="15" spans="1:34" ht="15.75" customHeight="1" x14ac:dyDescent="0.25">
      <c r="P15" s="57" t="s">
        <v>172</v>
      </c>
      <c r="Q15" s="12">
        <v>125</v>
      </c>
      <c r="R15" s="58">
        <v>13254</v>
      </c>
      <c r="S15" s="14">
        <v>9.4</v>
      </c>
      <c r="T15" s="14">
        <v>104</v>
      </c>
      <c r="U15" s="58">
        <v>12118</v>
      </c>
      <c r="V15" s="14">
        <v>8.6</v>
      </c>
      <c r="W15" s="14">
        <v>107</v>
      </c>
      <c r="X15" s="58">
        <v>11974</v>
      </c>
      <c r="Y15" s="14">
        <v>8.9</v>
      </c>
      <c r="Z15" s="14">
        <v>76</v>
      </c>
      <c r="AA15" s="58">
        <v>11250</v>
      </c>
      <c r="AB15" s="14">
        <v>6.8</v>
      </c>
      <c r="AC15" s="14">
        <v>70</v>
      </c>
      <c r="AD15" s="14">
        <v>9521</v>
      </c>
      <c r="AE15" s="14">
        <v>7.4</v>
      </c>
      <c r="AF15" s="14">
        <v>74</v>
      </c>
      <c r="AG15" s="14">
        <v>9508</v>
      </c>
      <c r="AH15" s="54">
        <v>7.8</v>
      </c>
    </row>
    <row r="16" spans="1:34" ht="15.75" customHeight="1" x14ac:dyDescent="0.25">
      <c r="P16" s="57" t="s">
        <v>173</v>
      </c>
      <c r="Q16" s="12">
        <v>10</v>
      </c>
      <c r="R16" s="58">
        <v>1452</v>
      </c>
      <c r="S16" s="14">
        <v>6.9</v>
      </c>
      <c r="T16" s="14">
        <v>11</v>
      </c>
      <c r="U16" s="58">
        <v>1338</v>
      </c>
      <c r="V16" s="14">
        <v>8.1999999999999993</v>
      </c>
      <c r="W16" s="14">
        <v>14</v>
      </c>
      <c r="X16" s="58">
        <v>1270</v>
      </c>
      <c r="Y16" s="14">
        <v>11</v>
      </c>
      <c r="Z16" s="14">
        <v>13</v>
      </c>
      <c r="AA16" s="14">
        <v>1276</v>
      </c>
      <c r="AB16" s="14">
        <v>10.199999999999999</v>
      </c>
      <c r="AC16" s="14">
        <v>7</v>
      </c>
      <c r="AD16" s="14">
        <v>971</v>
      </c>
      <c r="AE16" s="14">
        <v>7.2</v>
      </c>
      <c r="AF16" s="14">
        <v>10</v>
      </c>
      <c r="AG16" s="14">
        <v>999</v>
      </c>
      <c r="AH16" s="54">
        <v>10</v>
      </c>
    </row>
    <row r="17" spans="5:34" ht="15.75" customHeight="1" x14ac:dyDescent="0.25">
      <c r="P17" s="57" t="s">
        <v>174</v>
      </c>
      <c r="Q17" s="12">
        <v>14</v>
      </c>
      <c r="R17" s="58">
        <v>1194</v>
      </c>
      <c r="S17" s="14">
        <v>11.7</v>
      </c>
      <c r="T17" s="14">
        <v>13</v>
      </c>
      <c r="U17" s="58">
        <v>1187</v>
      </c>
      <c r="V17" s="14">
        <v>11</v>
      </c>
      <c r="W17" s="14">
        <v>10</v>
      </c>
      <c r="X17" s="58">
        <v>1283</v>
      </c>
      <c r="Y17" s="14">
        <v>7.8</v>
      </c>
      <c r="Z17" s="14">
        <v>10</v>
      </c>
      <c r="AA17" s="14">
        <v>1093</v>
      </c>
      <c r="AB17" s="14">
        <v>9.1</v>
      </c>
      <c r="AC17" s="14">
        <v>10</v>
      </c>
      <c r="AD17" s="14">
        <v>818</v>
      </c>
      <c r="AE17" s="14">
        <v>12.2</v>
      </c>
      <c r="AF17" s="14">
        <v>4</v>
      </c>
      <c r="AG17" s="14">
        <v>967</v>
      </c>
      <c r="AH17" s="54">
        <v>4.0999999999999996</v>
      </c>
    </row>
    <row r="18" spans="5:34" ht="15.75" customHeight="1" x14ac:dyDescent="0.25">
      <c r="P18" s="57" t="s">
        <v>175</v>
      </c>
      <c r="Q18" s="12">
        <v>13</v>
      </c>
      <c r="R18" s="58">
        <v>1041</v>
      </c>
      <c r="S18" s="14">
        <v>12.5</v>
      </c>
      <c r="T18" s="14">
        <v>13</v>
      </c>
      <c r="U18" s="58">
        <v>1082</v>
      </c>
      <c r="V18" s="14">
        <v>12</v>
      </c>
      <c r="W18" s="14">
        <v>12</v>
      </c>
      <c r="X18" s="58">
        <v>1308</v>
      </c>
      <c r="Y18" s="14">
        <v>9.1999999999999993</v>
      </c>
      <c r="Z18" s="14">
        <v>10</v>
      </c>
      <c r="AA18" s="14">
        <v>1207</v>
      </c>
      <c r="AB18" s="14">
        <v>8.3000000000000007</v>
      </c>
      <c r="AC18" s="14">
        <v>15</v>
      </c>
      <c r="AD18" s="14">
        <v>1033</v>
      </c>
      <c r="AE18" s="14">
        <v>14.5</v>
      </c>
      <c r="AF18" s="14">
        <v>10</v>
      </c>
      <c r="AG18" s="14">
        <v>956</v>
      </c>
      <c r="AH18" s="54">
        <v>10.5</v>
      </c>
    </row>
    <row r="19" spans="5:34" ht="15.75" customHeight="1" x14ac:dyDescent="0.25">
      <c r="P19" s="57" t="s">
        <v>176</v>
      </c>
      <c r="Q19" s="12">
        <v>7</v>
      </c>
      <c r="R19" s="58">
        <v>1026</v>
      </c>
      <c r="S19" s="14">
        <v>6.8</v>
      </c>
      <c r="T19" s="14">
        <v>7</v>
      </c>
      <c r="U19" s="14">
        <v>918</v>
      </c>
      <c r="V19" s="14">
        <v>7.6</v>
      </c>
      <c r="W19" s="14">
        <v>9</v>
      </c>
      <c r="X19" s="14">
        <v>951</v>
      </c>
      <c r="Y19" s="14">
        <v>9.5</v>
      </c>
      <c r="Z19" s="14">
        <v>8</v>
      </c>
      <c r="AA19" s="14">
        <v>995</v>
      </c>
      <c r="AB19" s="14">
        <v>8</v>
      </c>
      <c r="AC19" s="14">
        <v>5</v>
      </c>
      <c r="AD19" s="14">
        <v>791</v>
      </c>
      <c r="AE19" s="14">
        <v>6.3</v>
      </c>
      <c r="AF19" s="14">
        <v>8</v>
      </c>
      <c r="AG19" s="14">
        <v>743</v>
      </c>
      <c r="AH19" s="54">
        <v>10.8</v>
      </c>
    </row>
    <row r="20" spans="5:34" ht="15.75" customHeight="1" x14ac:dyDescent="0.25">
      <c r="P20" s="61" t="s">
        <v>177</v>
      </c>
      <c r="Q20" s="12">
        <v>22</v>
      </c>
      <c r="R20" s="58">
        <v>2431</v>
      </c>
      <c r="S20" s="14">
        <v>9</v>
      </c>
      <c r="T20" s="14">
        <v>19</v>
      </c>
      <c r="U20" s="58">
        <v>2288</v>
      </c>
      <c r="V20" s="14">
        <v>8.3000000000000007</v>
      </c>
      <c r="W20" s="14">
        <v>22</v>
      </c>
      <c r="X20" s="58">
        <v>2410</v>
      </c>
      <c r="Y20" s="14">
        <v>9.1</v>
      </c>
      <c r="Z20" s="14">
        <v>24</v>
      </c>
      <c r="AA20" s="14">
        <v>2247</v>
      </c>
      <c r="AB20" s="59">
        <v>10.7</v>
      </c>
      <c r="AC20" s="14">
        <v>22</v>
      </c>
      <c r="AD20" s="14">
        <v>1898</v>
      </c>
      <c r="AE20" s="59">
        <v>11.6</v>
      </c>
      <c r="AF20" s="14">
        <v>20</v>
      </c>
      <c r="AG20" s="14">
        <v>1827</v>
      </c>
      <c r="AH20" s="60">
        <v>10.9</v>
      </c>
    </row>
    <row r="21" spans="5:34" ht="15.75" customHeight="1" x14ac:dyDescent="0.25">
      <c r="P21" s="57" t="s">
        <v>178</v>
      </c>
      <c r="Q21" s="12">
        <v>5</v>
      </c>
      <c r="R21" s="14">
        <v>338</v>
      </c>
      <c r="S21" s="14">
        <v>14.8</v>
      </c>
      <c r="T21" s="14">
        <v>2</v>
      </c>
      <c r="U21" s="14">
        <v>250</v>
      </c>
      <c r="V21" s="14">
        <v>8</v>
      </c>
      <c r="W21" s="14"/>
      <c r="X21" s="14">
        <v>281</v>
      </c>
      <c r="Y21" s="14">
        <v>0</v>
      </c>
      <c r="Z21" s="14">
        <v>2</v>
      </c>
      <c r="AA21" s="14">
        <v>236</v>
      </c>
      <c r="AB21" s="14">
        <v>8.5</v>
      </c>
      <c r="AC21" s="14">
        <v>2</v>
      </c>
      <c r="AD21" s="14">
        <v>176</v>
      </c>
      <c r="AE21" s="14">
        <v>11.4</v>
      </c>
      <c r="AF21" s="14">
        <v>1</v>
      </c>
      <c r="AG21" s="14">
        <v>207</v>
      </c>
      <c r="AH21" s="54">
        <v>4.8</v>
      </c>
    </row>
    <row r="22" spans="5:34" ht="15.75" customHeight="1" x14ac:dyDescent="0.25">
      <c r="P22" s="57" t="s">
        <v>179</v>
      </c>
      <c r="Q22" s="12">
        <v>42</v>
      </c>
      <c r="R22" s="58">
        <v>4686</v>
      </c>
      <c r="S22" s="14">
        <v>9</v>
      </c>
      <c r="T22" s="14">
        <v>38</v>
      </c>
      <c r="U22" s="58">
        <v>4626</v>
      </c>
      <c r="V22" s="14">
        <v>8.1999999999999993</v>
      </c>
      <c r="W22" s="14">
        <v>47</v>
      </c>
      <c r="X22" s="58">
        <v>4578</v>
      </c>
      <c r="Y22" s="14">
        <v>10.3</v>
      </c>
      <c r="Z22" s="14">
        <v>36</v>
      </c>
      <c r="AA22" s="14">
        <v>4436</v>
      </c>
      <c r="AB22" s="14">
        <v>8.1</v>
      </c>
      <c r="AC22" s="14">
        <v>29</v>
      </c>
      <c r="AD22" s="14">
        <v>3615</v>
      </c>
      <c r="AE22" s="14">
        <v>8</v>
      </c>
      <c r="AF22" s="14">
        <v>17</v>
      </c>
      <c r="AG22" s="14">
        <v>3493</v>
      </c>
      <c r="AH22" s="54">
        <v>4.9000000000000004</v>
      </c>
    </row>
    <row r="23" spans="5:34" ht="15.75" customHeight="1" x14ac:dyDescent="0.25">
      <c r="P23" s="61" t="s">
        <v>180</v>
      </c>
      <c r="Q23" s="12">
        <v>76</v>
      </c>
      <c r="R23" s="58">
        <v>9362</v>
      </c>
      <c r="S23" s="14">
        <v>8.1</v>
      </c>
      <c r="T23" s="14">
        <v>107</v>
      </c>
      <c r="U23" s="58">
        <v>9379</v>
      </c>
      <c r="V23" s="14">
        <v>11.4</v>
      </c>
      <c r="W23" s="14">
        <v>85</v>
      </c>
      <c r="X23" s="58">
        <v>9016</v>
      </c>
      <c r="Y23" s="14">
        <v>9.4</v>
      </c>
      <c r="Z23" s="14">
        <v>88</v>
      </c>
      <c r="AA23" s="14">
        <v>8731</v>
      </c>
      <c r="AB23" s="59">
        <v>10.1</v>
      </c>
      <c r="AC23" s="14">
        <v>77</v>
      </c>
      <c r="AD23" s="14">
        <v>7604</v>
      </c>
      <c r="AE23" s="59">
        <v>10.1</v>
      </c>
      <c r="AF23" s="14">
        <v>76</v>
      </c>
      <c r="AG23" s="14">
        <v>6917</v>
      </c>
      <c r="AH23" s="60">
        <v>11</v>
      </c>
    </row>
    <row r="24" spans="5:34" ht="15.75" customHeight="1" x14ac:dyDescent="0.25">
      <c r="P24" s="57" t="s">
        <v>181</v>
      </c>
      <c r="Q24" s="12">
        <v>0</v>
      </c>
      <c r="R24" s="14">
        <v>19</v>
      </c>
      <c r="S24" s="14">
        <v>0</v>
      </c>
      <c r="T24" s="14"/>
      <c r="U24" s="14">
        <v>34</v>
      </c>
      <c r="V24" s="14">
        <v>0</v>
      </c>
      <c r="W24" s="14"/>
      <c r="X24" s="14">
        <v>27</v>
      </c>
      <c r="Y24" s="14">
        <v>0</v>
      </c>
      <c r="Z24" s="14">
        <v>1</v>
      </c>
      <c r="AA24" s="14">
        <v>38</v>
      </c>
      <c r="AB24" s="14">
        <v>26.3</v>
      </c>
      <c r="AC24" s="14"/>
      <c r="AD24" s="14">
        <v>35</v>
      </c>
      <c r="AE24" s="14">
        <v>0</v>
      </c>
      <c r="AF24" s="14">
        <v>0</v>
      </c>
      <c r="AG24" s="14">
        <v>22</v>
      </c>
      <c r="AH24" s="54">
        <v>0</v>
      </c>
    </row>
    <row r="25" spans="5:34" ht="15.75" customHeight="1" thickBot="1" x14ac:dyDescent="0.3">
      <c r="P25" s="118" t="s">
        <v>182</v>
      </c>
      <c r="Q25" s="109">
        <v>864</v>
      </c>
      <c r="R25" s="119">
        <v>92054</v>
      </c>
      <c r="S25" s="110">
        <v>9.4</v>
      </c>
      <c r="T25" s="110">
        <v>806</v>
      </c>
      <c r="U25" s="119">
        <v>87191</v>
      </c>
      <c r="V25" s="110">
        <v>9.1999999999999993</v>
      </c>
      <c r="W25" s="110">
        <v>815</v>
      </c>
      <c r="X25" s="110">
        <v>85075</v>
      </c>
      <c r="Y25" s="110">
        <v>9.6</v>
      </c>
      <c r="Z25" s="110">
        <v>651</v>
      </c>
      <c r="AA25" s="119">
        <v>79322</v>
      </c>
      <c r="AB25" s="110">
        <v>8.1999999999999993</v>
      </c>
      <c r="AC25" s="110">
        <v>572</v>
      </c>
      <c r="AD25" s="110">
        <v>66764</v>
      </c>
      <c r="AE25" s="110">
        <v>8.6</v>
      </c>
      <c r="AF25" s="110">
        <v>592</v>
      </c>
      <c r="AG25" s="110">
        <v>64730</v>
      </c>
      <c r="AH25" s="111">
        <v>9.1</v>
      </c>
    </row>
    <row r="26" spans="5:34" s="147" customFormat="1" x14ac:dyDescent="0.25">
      <c r="E26" s="146"/>
      <c r="F26" s="146"/>
      <c r="G26" s="146"/>
      <c r="H26" s="146"/>
      <c r="I26" s="146"/>
      <c r="P26" s="146"/>
      <c r="Q26" s="146"/>
      <c r="R26" s="148"/>
      <c r="S26" s="148"/>
      <c r="T26" s="148"/>
      <c r="U26" s="148"/>
      <c r="V26" s="148">
        <f>(V25-S25)/S25</f>
        <v>-2.1276595744680965E-2</v>
      </c>
      <c r="W26" s="148"/>
      <c r="X26" s="148"/>
      <c r="Y26" s="148">
        <f>(Y25-V25)/V25</f>
        <v>4.3478260869565258E-2</v>
      </c>
      <c r="Z26" s="148"/>
      <c r="AA26" s="148"/>
      <c r="AB26" s="148">
        <f>(AB25-Y25)/Y25</f>
        <v>-0.14583333333333337</v>
      </c>
      <c r="AC26" s="148"/>
      <c r="AD26" s="148"/>
      <c r="AE26" s="148">
        <f>(AE25-AB25)/AB25</f>
        <v>4.8780487804878099E-2</v>
      </c>
      <c r="AF26" s="148"/>
      <c r="AG26" s="148"/>
      <c r="AH26" s="148">
        <f>(AH25-AE25)/AE25</f>
        <v>5.8139534883720929E-2</v>
      </c>
    </row>
  </sheetData>
  <mergeCells count="19">
    <mergeCell ref="AF3:AH3"/>
    <mergeCell ref="P2:AH2"/>
    <mergeCell ref="P3:P4"/>
    <mergeCell ref="Q3:S3"/>
    <mergeCell ref="T3:V3"/>
    <mergeCell ref="W3:Y3"/>
    <mergeCell ref="Z3:AB3"/>
    <mergeCell ref="AC3:AE3"/>
    <mergeCell ref="J4:N4"/>
    <mergeCell ref="I3:N3"/>
    <mergeCell ref="I4:I6"/>
    <mergeCell ref="J5:M5"/>
    <mergeCell ref="E11:G11"/>
    <mergeCell ref="B9:C9"/>
    <mergeCell ref="B4:C8"/>
    <mergeCell ref="B3:C3"/>
    <mergeCell ref="E3:G3"/>
    <mergeCell ref="E4:E5"/>
    <mergeCell ref="F4:G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E5D63-8E1B-4832-BAED-FA6ADE548CA0}">
  <dimension ref="A1:BE51"/>
  <sheetViews>
    <sheetView showGridLines="0" topLeftCell="W25" zoomScale="60" zoomScaleNormal="60" workbookViewId="0">
      <selection activeCell="AS28" sqref="AS28:AS29"/>
    </sheetView>
  </sheetViews>
  <sheetFormatPr baseColWidth="10" defaultColWidth="11" defaultRowHeight="13.5" x14ac:dyDescent="0.25"/>
  <cols>
    <col min="2" max="2" width="4.75" customWidth="1"/>
    <col min="3" max="3" width="43.5" customWidth="1"/>
    <col min="4" max="4" width="2.25" customWidth="1"/>
    <col min="5" max="5" width="6.75" style="4" customWidth="1"/>
    <col min="6" max="7" width="13.5" style="4" customWidth="1"/>
    <col min="8" max="8" width="3.625" customWidth="1"/>
    <col min="12" max="12" width="2.625" customWidth="1"/>
    <col min="13" max="13" width="2.875" customWidth="1"/>
    <col min="15" max="15" width="15.375" customWidth="1"/>
    <col min="16" max="16" width="2.625" customWidth="1"/>
    <col min="17" max="17" width="16" customWidth="1"/>
    <col min="18" max="29" width="11" style="4"/>
    <col min="30" max="30" width="2.5" customWidth="1"/>
    <col min="31" max="31" width="13.875" customWidth="1"/>
    <col min="32" max="43" width="11" style="4"/>
    <col min="44" max="44" width="2.375" customWidth="1"/>
    <col min="45" max="45" width="15.25" customWidth="1"/>
    <col min="46" max="57" width="10.625" style="4" customWidth="1"/>
  </cols>
  <sheetData>
    <row r="1" spans="1:57" ht="14.25" thickBot="1" x14ac:dyDescent="0.3"/>
    <row r="2" spans="1:57" s="1" customFormat="1" ht="18" customHeight="1" thickBot="1" x14ac:dyDescent="0.3">
      <c r="B2" s="244" t="s">
        <v>195</v>
      </c>
      <c r="C2" s="244"/>
      <c r="E2" s="202" t="s">
        <v>196</v>
      </c>
      <c r="F2" s="202"/>
      <c r="G2" s="202"/>
      <c r="I2" s="202" t="s">
        <v>197</v>
      </c>
      <c r="J2" s="202"/>
      <c r="K2" s="202"/>
      <c r="N2" s="202" t="s">
        <v>198</v>
      </c>
      <c r="O2" s="202"/>
      <c r="Q2" s="235" t="s">
        <v>199</v>
      </c>
      <c r="R2" s="236"/>
      <c r="S2" s="236"/>
      <c r="T2" s="236"/>
      <c r="U2" s="236"/>
      <c r="V2" s="236"/>
      <c r="W2" s="236"/>
      <c r="X2" s="236"/>
      <c r="Y2" s="236"/>
      <c r="Z2" s="236"/>
      <c r="AA2" s="236"/>
      <c r="AB2" s="236"/>
      <c r="AC2" s="237"/>
      <c r="AE2" s="235" t="s">
        <v>200</v>
      </c>
      <c r="AF2" s="236"/>
      <c r="AG2" s="236"/>
      <c r="AH2" s="236"/>
      <c r="AI2" s="236"/>
      <c r="AJ2" s="236"/>
      <c r="AK2" s="236"/>
      <c r="AL2" s="236"/>
      <c r="AM2" s="236"/>
      <c r="AN2" s="236"/>
      <c r="AO2" s="236"/>
      <c r="AP2" s="236"/>
      <c r="AQ2" s="237"/>
      <c r="AS2" s="235" t="s">
        <v>201</v>
      </c>
      <c r="AT2" s="236"/>
      <c r="AU2" s="236"/>
      <c r="AV2" s="236"/>
      <c r="AW2" s="236"/>
      <c r="AX2" s="236"/>
      <c r="AY2" s="236"/>
      <c r="AZ2" s="236"/>
      <c r="BA2" s="236"/>
      <c r="BB2" s="236"/>
      <c r="BC2" s="236"/>
      <c r="BD2" s="236"/>
      <c r="BE2" s="237"/>
    </row>
    <row r="3" spans="1:57" s="1" customFormat="1" ht="19.5" customHeight="1" x14ac:dyDescent="0.25">
      <c r="B3" s="207" t="s">
        <v>13</v>
      </c>
      <c r="C3" s="207"/>
      <c r="E3" s="212" t="s">
        <v>151</v>
      </c>
      <c r="F3" s="201" t="s">
        <v>202</v>
      </c>
      <c r="G3" s="201"/>
      <c r="I3" s="200" t="s">
        <v>151</v>
      </c>
      <c r="J3" s="201" t="s">
        <v>203</v>
      </c>
      <c r="K3" s="201"/>
      <c r="N3" s="200" t="s">
        <v>151</v>
      </c>
      <c r="O3" s="16" t="s">
        <v>204</v>
      </c>
      <c r="Q3" s="238" t="s">
        <v>187</v>
      </c>
      <c r="R3" s="245">
        <v>2022</v>
      </c>
      <c r="S3" s="245"/>
      <c r="T3" s="245">
        <v>2021</v>
      </c>
      <c r="U3" s="245"/>
      <c r="V3" s="245">
        <v>2020</v>
      </c>
      <c r="W3" s="245"/>
      <c r="X3" s="245">
        <v>2019</v>
      </c>
      <c r="Y3" s="245"/>
      <c r="Z3" s="245">
        <v>2018</v>
      </c>
      <c r="AA3" s="245"/>
      <c r="AB3" s="245">
        <v>2017</v>
      </c>
      <c r="AC3" s="246"/>
      <c r="AE3" s="238" t="s">
        <v>187</v>
      </c>
      <c r="AF3" s="240">
        <v>2017</v>
      </c>
      <c r="AG3" s="240"/>
      <c r="AH3" s="240">
        <v>2018</v>
      </c>
      <c r="AI3" s="240"/>
      <c r="AJ3" s="240">
        <v>2019</v>
      </c>
      <c r="AK3" s="240"/>
      <c r="AL3" s="240">
        <v>2020</v>
      </c>
      <c r="AM3" s="240"/>
      <c r="AN3" s="240">
        <v>2021</v>
      </c>
      <c r="AO3" s="240"/>
      <c r="AP3" s="240">
        <v>2022</v>
      </c>
      <c r="AQ3" s="241"/>
      <c r="AS3" s="238" t="s">
        <v>187</v>
      </c>
      <c r="AT3" s="233">
        <v>2017</v>
      </c>
      <c r="AU3" s="233"/>
      <c r="AV3" s="233">
        <v>2018</v>
      </c>
      <c r="AW3" s="233"/>
      <c r="AX3" s="233">
        <v>2019</v>
      </c>
      <c r="AY3" s="233"/>
      <c r="AZ3" s="233">
        <v>2020</v>
      </c>
      <c r="BA3" s="233"/>
      <c r="BB3" s="233">
        <v>2021</v>
      </c>
      <c r="BC3" s="233"/>
      <c r="BD3" s="233">
        <v>2022</v>
      </c>
      <c r="BE3" s="234"/>
    </row>
    <row r="4" spans="1:57" s="1" customFormat="1" ht="15" customHeight="1" x14ac:dyDescent="0.25">
      <c r="B4" s="207"/>
      <c r="C4" s="207"/>
      <c r="E4" s="223"/>
      <c r="F4" s="201" t="s">
        <v>158</v>
      </c>
      <c r="G4" s="201"/>
      <c r="I4" s="200"/>
      <c r="J4" s="201" t="s">
        <v>158</v>
      </c>
      <c r="K4" s="201"/>
      <c r="N4" s="200"/>
      <c r="O4" s="16" t="s">
        <v>158</v>
      </c>
      <c r="Q4" s="239"/>
      <c r="R4" s="64" t="s">
        <v>205</v>
      </c>
      <c r="S4" s="64" t="s">
        <v>206</v>
      </c>
      <c r="T4" s="64" t="s">
        <v>205</v>
      </c>
      <c r="U4" s="64" t="s">
        <v>206</v>
      </c>
      <c r="V4" s="64" t="s">
        <v>205</v>
      </c>
      <c r="W4" s="64" t="s">
        <v>206</v>
      </c>
      <c r="X4" s="64" t="s">
        <v>205</v>
      </c>
      <c r="Y4" s="64" t="s">
        <v>206</v>
      </c>
      <c r="Z4" s="64" t="s">
        <v>205</v>
      </c>
      <c r="AA4" s="64" t="s">
        <v>206</v>
      </c>
      <c r="AB4" s="64" t="s">
        <v>205</v>
      </c>
      <c r="AC4" s="65" t="s">
        <v>206</v>
      </c>
      <c r="AE4" s="239"/>
      <c r="AF4" s="80" t="s">
        <v>205</v>
      </c>
      <c r="AG4" s="80" t="s">
        <v>206</v>
      </c>
      <c r="AH4" s="80" t="s">
        <v>205</v>
      </c>
      <c r="AI4" s="80" t="s">
        <v>206</v>
      </c>
      <c r="AJ4" s="80" t="s">
        <v>205</v>
      </c>
      <c r="AK4" s="80" t="s">
        <v>206</v>
      </c>
      <c r="AL4" s="80" t="s">
        <v>205</v>
      </c>
      <c r="AM4" s="80" t="s">
        <v>206</v>
      </c>
      <c r="AN4" s="80" t="s">
        <v>205</v>
      </c>
      <c r="AO4" s="80" t="s">
        <v>206</v>
      </c>
      <c r="AP4" s="80" t="s">
        <v>205</v>
      </c>
      <c r="AQ4" s="81" t="s">
        <v>206</v>
      </c>
      <c r="AS4" s="239"/>
      <c r="AT4" s="80" t="s">
        <v>207</v>
      </c>
      <c r="AU4" s="80" t="s">
        <v>208</v>
      </c>
      <c r="AV4" s="80" t="s">
        <v>207</v>
      </c>
      <c r="AW4" s="80" t="s">
        <v>208</v>
      </c>
      <c r="AX4" s="80" t="s">
        <v>207</v>
      </c>
      <c r="AY4" s="80" t="s">
        <v>208</v>
      </c>
      <c r="AZ4" s="80" t="s">
        <v>207</v>
      </c>
      <c r="BA4" s="80" t="s">
        <v>208</v>
      </c>
      <c r="BB4" s="80" t="s">
        <v>207</v>
      </c>
      <c r="BC4" s="80" t="s">
        <v>208</v>
      </c>
      <c r="BD4" s="80" t="s">
        <v>207</v>
      </c>
      <c r="BE4" s="81" t="s">
        <v>208</v>
      </c>
    </row>
    <row r="5" spans="1:57" s="1" customFormat="1" ht="17.25" customHeight="1" x14ac:dyDescent="0.25">
      <c r="B5" s="207"/>
      <c r="C5" s="207"/>
      <c r="E5" s="213"/>
      <c r="F5" s="16" t="s">
        <v>206</v>
      </c>
      <c r="G5" s="16" t="s">
        <v>209</v>
      </c>
      <c r="I5" s="200"/>
      <c r="J5" s="16" t="s">
        <v>206</v>
      </c>
      <c r="K5" s="16" t="s">
        <v>209</v>
      </c>
      <c r="N5" s="3">
        <v>2018</v>
      </c>
      <c r="O5" s="3">
        <v>284</v>
      </c>
      <c r="Q5" s="55" t="s">
        <v>160</v>
      </c>
      <c r="R5" s="12">
        <v>214</v>
      </c>
      <c r="S5" s="12">
        <v>36.9</v>
      </c>
      <c r="T5" s="12">
        <v>274</v>
      </c>
      <c r="U5" s="12">
        <v>48</v>
      </c>
      <c r="V5" s="12">
        <v>189</v>
      </c>
      <c r="W5" s="12">
        <v>33.5</v>
      </c>
      <c r="X5" s="12">
        <v>220</v>
      </c>
      <c r="Y5" s="12">
        <v>39.9</v>
      </c>
      <c r="Z5" s="12">
        <v>213</v>
      </c>
      <c r="AA5" s="12">
        <v>39.799999999999997</v>
      </c>
      <c r="AB5" s="12">
        <v>143</v>
      </c>
      <c r="AC5" s="67">
        <v>27</v>
      </c>
      <c r="AE5" s="55" t="s">
        <v>160</v>
      </c>
      <c r="AF5" s="12">
        <v>49</v>
      </c>
      <c r="AG5" s="12">
        <v>9.2640908710000005</v>
      </c>
      <c r="AH5" s="12">
        <v>45</v>
      </c>
      <c r="AI5" s="12">
        <v>8.4003337729999998</v>
      </c>
      <c r="AJ5" s="12">
        <v>58</v>
      </c>
      <c r="AK5" s="12">
        <v>10.531935369999999</v>
      </c>
      <c r="AL5" s="12">
        <v>43</v>
      </c>
      <c r="AM5" s="12">
        <v>7.6168342669999998</v>
      </c>
      <c r="AN5" s="12">
        <v>60</v>
      </c>
      <c r="AO5" s="12">
        <v>10.50295133</v>
      </c>
      <c r="AP5" s="12">
        <v>56</v>
      </c>
      <c r="AQ5" s="67">
        <v>9.6999999999999993</v>
      </c>
      <c r="AS5" s="55" t="s">
        <v>160</v>
      </c>
      <c r="AT5" s="84">
        <v>11</v>
      </c>
      <c r="AU5" s="84">
        <v>2.0796938690000002</v>
      </c>
      <c r="AV5" s="84">
        <v>13</v>
      </c>
      <c r="AW5" s="84">
        <v>2.4267630900000001</v>
      </c>
      <c r="AX5" s="84">
        <v>23</v>
      </c>
      <c r="AY5" s="84">
        <v>4.1764571300000002</v>
      </c>
      <c r="AZ5" s="84">
        <v>8</v>
      </c>
      <c r="BA5" s="84">
        <v>1.4170854450000001</v>
      </c>
      <c r="BB5" s="84">
        <v>11</v>
      </c>
      <c r="BC5" s="84">
        <v>1.9</v>
      </c>
      <c r="BD5" s="84">
        <v>13</v>
      </c>
      <c r="BE5" s="85">
        <v>2.2000000000000002</v>
      </c>
    </row>
    <row r="6" spans="1:57" s="1" customFormat="1" ht="17.25" customHeight="1" x14ac:dyDescent="0.25">
      <c r="B6" s="207"/>
      <c r="C6" s="207"/>
      <c r="E6" s="3">
        <v>2018</v>
      </c>
      <c r="F6" s="3">
        <v>3395</v>
      </c>
      <c r="G6" s="3">
        <v>313</v>
      </c>
      <c r="I6" s="3">
        <v>2018</v>
      </c>
      <c r="J6" s="3">
        <v>1070</v>
      </c>
      <c r="K6" s="3">
        <v>58</v>
      </c>
      <c r="N6" s="3">
        <v>2019</v>
      </c>
      <c r="O6" s="3">
        <v>257</v>
      </c>
      <c r="Q6" s="74" t="s">
        <v>161</v>
      </c>
      <c r="R6" s="12">
        <v>194</v>
      </c>
      <c r="S6" s="75">
        <v>109.9</v>
      </c>
      <c r="T6" s="12">
        <v>217</v>
      </c>
      <c r="U6" s="76">
        <v>125.2</v>
      </c>
      <c r="V6" s="12">
        <v>129</v>
      </c>
      <c r="W6" s="76">
        <v>76</v>
      </c>
      <c r="X6" s="12">
        <v>214</v>
      </c>
      <c r="Y6" s="12">
        <v>131.19999999999999</v>
      </c>
      <c r="Z6" s="12">
        <v>220</v>
      </c>
      <c r="AA6" s="12">
        <v>140.6</v>
      </c>
      <c r="AB6" s="12">
        <v>115</v>
      </c>
      <c r="AC6" s="67">
        <v>74.400000000000006</v>
      </c>
      <c r="AE6" s="55" t="s">
        <v>161</v>
      </c>
      <c r="AF6" s="12">
        <v>13</v>
      </c>
      <c r="AG6" s="12">
        <v>8.4139127279999997</v>
      </c>
      <c r="AH6" s="12">
        <v>15</v>
      </c>
      <c r="AI6" s="12">
        <v>9.5859508299999998</v>
      </c>
      <c r="AJ6" s="12">
        <v>13</v>
      </c>
      <c r="AK6" s="12">
        <v>7.9682251700000002</v>
      </c>
      <c r="AL6" s="12">
        <v>18</v>
      </c>
      <c r="AM6" s="12">
        <v>10.60158081</v>
      </c>
      <c r="AN6" s="12">
        <v>17</v>
      </c>
      <c r="AO6" s="12">
        <v>9.8065796380000005</v>
      </c>
      <c r="AP6" s="12">
        <v>16</v>
      </c>
      <c r="AQ6" s="67">
        <v>9.1</v>
      </c>
      <c r="AS6" s="55" t="s">
        <v>161</v>
      </c>
      <c r="AT6" s="84">
        <v>4</v>
      </c>
      <c r="AU6" s="84">
        <v>2.588896224</v>
      </c>
      <c r="AV6" s="84">
        <v>6</v>
      </c>
      <c r="AW6" s="84">
        <v>3.8343803319999998</v>
      </c>
      <c r="AX6" s="84">
        <v>11</v>
      </c>
      <c r="AY6" s="84">
        <v>6.742344374</v>
      </c>
      <c r="AZ6" s="84">
        <v>6</v>
      </c>
      <c r="BA6" s="84">
        <v>3.533860271</v>
      </c>
      <c r="BB6" s="84">
        <v>5</v>
      </c>
      <c r="BC6" s="84">
        <v>2.9</v>
      </c>
      <c r="BD6" s="84">
        <v>8</v>
      </c>
      <c r="BE6" s="85">
        <v>4.5</v>
      </c>
    </row>
    <row r="7" spans="1:57" ht="17.25" customHeight="1" x14ac:dyDescent="0.25">
      <c r="B7" s="207"/>
      <c r="C7" s="207"/>
      <c r="E7" s="3">
        <v>2019</v>
      </c>
      <c r="F7" s="3">
        <v>3955</v>
      </c>
      <c r="G7" s="3">
        <v>315</v>
      </c>
      <c r="I7" s="3">
        <v>2019</v>
      </c>
      <c r="J7" s="3">
        <v>1135</v>
      </c>
      <c r="K7" s="3">
        <v>68</v>
      </c>
      <c r="N7" s="3">
        <v>2020</v>
      </c>
      <c r="O7" s="3">
        <v>142</v>
      </c>
      <c r="Q7" s="74" t="s">
        <v>163</v>
      </c>
      <c r="R7" s="12">
        <v>115</v>
      </c>
      <c r="S7" s="76">
        <v>106.8</v>
      </c>
      <c r="T7" s="12">
        <v>144</v>
      </c>
      <c r="U7" s="76">
        <v>133.6</v>
      </c>
      <c r="V7" s="12">
        <v>109</v>
      </c>
      <c r="W7" s="76">
        <v>101.4</v>
      </c>
      <c r="X7" s="12">
        <v>118</v>
      </c>
      <c r="Y7" s="12">
        <v>111.4</v>
      </c>
      <c r="Z7" s="12">
        <v>100</v>
      </c>
      <c r="AA7" s="12">
        <v>96.2</v>
      </c>
      <c r="AB7" s="12">
        <v>75</v>
      </c>
      <c r="AC7" s="67">
        <v>72.8</v>
      </c>
      <c r="AE7" s="55" t="s">
        <v>163</v>
      </c>
      <c r="AF7" s="12">
        <v>30</v>
      </c>
      <c r="AG7" s="12">
        <v>29.13073876</v>
      </c>
      <c r="AH7" s="12">
        <v>30</v>
      </c>
      <c r="AI7" s="12">
        <v>28.850314950000001</v>
      </c>
      <c r="AJ7" s="12">
        <v>42</v>
      </c>
      <c r="AK7" s="12">
        <v>39.650321920000003</v>
      </c>
      <c r="AL7" s="12">
        <v>38</v>
      </c>
      <c r="AM7" s="12">
        <v>35.36265332</v>
      </c>
      <c r="AN7" s="12">
        <v>30</v>
      </c>
      <c r="AO7" s="12">
        <v>27.833444669999999</v>
      </c>
      <c r="AP7" s="12">
        <v>50</v>
      </c>
      <c r="AQ7" s="67">
        <v>46.5</v>
      </c>
      <c r="AS7" s="83" t="s">
        <v>163</v>
      </c>
      <c r="AT7" s="84">
        <v>7</v>
      </c>
      <c r="AU7" s="84">
        <v>6.7971723759999998</v>
      </c>
      <c r="AV7" s="84">
        <v>4</v>
      </c>
      <c r="AW7" s="84">
        <v>3.84670866</v>
      </c>
      <c r="AX7" s="84">
        <v>4</v>
      </c>
      <c r="AY7" s="84">
        <v>3.7762211360000002</v>
      </c>
      <c r="AZ7" s="84">
        <v>6</v>
      </c>
      <c r="BA7" s="84">
        <v>5.583576839</v>
      </c>
      <c r="BB7" s="84">
        <v>2</v>
      </c>
      <c r="BC7" s="84">
        <v>1.9</v>
      </c>
      <c r="BD7" s="84">
        <v>12</v>
      </c>
      <c r="BE7" s="90">
        <v>11.1</v>
      </c>
    </row>
    <row r="8" spans="1:57" ht="17.25" customHeight="1" x14ac:dyDescent="0.25">
      <c r="A8" t="s">
        <v>165</v>
      </c>
      <c r="B8" s="221" t="s">
        <v>162</v>
      </c>
      <c r="C8" s="221"/>
      <c r="E8" s="3">
        <v>2020</v>
      </c>
      <c r="F8" s="3">
        <v>3259</v>
      </c>
      <c r="G8" s="3">
        <v>266</v>
      </c>
      <c r="I8" s="3">
        <v>2020</v>
      </c>
      <c r="J8" s="3">
        <v>921</v>
      </c>
      <c r="K8" s="3">
        <v>60</v>
      </c>
      <c r="N8" s="3">
        <v>2021</v>
      </c>
      <c r="O8" s="3">
        <v>194</v>
      </c>
      <c r="Q8" s="55" t="s">
        <v>164</v>
      </c>
      <c r="R8" s="12">
        <v>190</v>
      </c>
      <c r="S8" s="12">
        <v>47.1</v>
      </c>
      <c r="T8" s="12">
        <v>179</v>
      </c>
      <c r="U8" s="12">
        <v>44.6</v>
      </c>
      <c r="V8" s="12">
        <v>132</v>
      </c>
      <c r="W8" s="12">
        <v>33.200000000000003</v>
      </c>
      <c r="X8" s="12">
        <v>179</v>
      </c>
      <c r="Y8" s="12">
        <v>45.6</v>
      </c>
      <c r="Z8" s="12">
        <v>144</v>
      </c>
      <c r="AA8" s="12">
        <v>37.4</v>
      </c>
      <c r="AB8" s="12">
        <v>126</v>
      </c>
      <c r="AC8" s="67">
        <v>32.9</v>
      </c>
      <c r="AE8" s="55" t="s">
        <v>164</v>
      </c>
      <c r="AF8" s="12">
        <v>71</v>
      </c>
      <c r="AG8" s="12">
        <v>18.55258482</v>
      </c>
      <c r="AH8" s="12">
        <v>60</v>
      </c>
      <c r="AI8" s="12">
        <v>15.563637119999999</v>
      </c>
      <c r="AJ8" s="12">
        <v>79</v>
      </c>
      <c r="AK8" s="12">
        <v>20.13652051</v>
      </c>
      <c r="AL8" s="12">
        <v>52</v>
      </c>
      <c r="AM8" s="12">
        <v>13.084723589999999</v>
      </c>
      <c r="AN8" s="12">
        <v>67</v>
      </c>
      <c r="AO8" s="12">
        <v>16.705729819999998</v>
      </c>
      <c r="AP8" s="12">
        <v>61</v>
      </c>
      <c r="AQ8" s="67">
        <v>15.1</v>
      </c>
      <c r="AS8" s="88" t="s">
        <v>164</v>
      </c>
      <c r="AT8" s="84">
        <v>11</v>
      </c>
      <c r="AU8" s="84">
        <v>2.8743441270000001</v>
      </c>
      <c r="AV8" s="84">
        <v>15</v>
      </c>
      <c r="AW8" s="84">
        <v>3.8909092799999998</v>
      </c>
      <c r="AX8" s="84">
        <v>17</v>
      </c>
      <c r="AY8" s="84">
        <v>4.3331752999999997</v>
      </c>
      <c r="AZ8" s="84">
        <v>6</v>
      </c>
      <c r="BA8" s="84">
        <v>1.5097757979999999</v>
      </c>
      <c r="BB8" s="84">
        <v>10</v>
      </c>
      <c r="BC8" s="84">
        <v>2.5</v>
      </c>
      <c r="BD8" s="84">
        <v>11</v>
      </c>
      <c r="BE8" s="85">
        <v>2.7</v>
      </c>
    </row>
    <row r="9" spans="1:57" ht="17.25" customHeight="1" x14ac:dyDescent="0.25">
      <c r="B9" s="3" t="s">
        <v>61</v>
      </c>
      <c r="C9" s="20" t="s">
        <v>210</v>
      </c>
      <c r="E9" s="3">
        <v>2021</v>
      </c>
      <c r="F9" s="3">
        <v>4423</v>
      </c>
      <c r="G9" s="3">
        <v>269</v>
      </c>
      <c r="I9" s="3">
        <v>2021</v>
      </c>
      <c r="J9" s="3">
        <v>1066</v>
      </c>
      <c r="K9" s="3">
        <v>88</v>
      </c>
      <c r="N9" s="12">
        <v>2022</v>
      </c>
      <c r="O9" s="3">
        <v>288</v>
      </c>
      <c r="Q9" s="55" t="s">
        <v>166</v>
      </c>
      <c r="R9" s="12">
        <v>156</v>
      </c>
      <c r="S9" s="12">
        <v>38.9</v>
      </c>
      <c r="T9" s="12">
        <v>145</v>
      </c>
      <c r="U9" s="12">
        <v>36.9</v>
      </c>
      <c r="V9" s="12">
        <v>92</v>
      </c>
      <c r="W9" s="12">
        <v>23.9</v>
      </c>
      <c r="X9" s="12">
        <v>146</v>
      </c>
      <c r="Y9" s="12">
        <v>38.9</v>
      </c>
      <c r="Z9" s="12">
        <v>136</v>
      </c>
      <c r="AA9" s="12">
        <v>37.4</v>
      </c>
      <c r="AB9" s="12">
        <v>65</v>
      </c>
      <c r="AC9" s="67">
        <v>18.100000000000001</v>
      </c>
      <c r="AE9" s="55" t="s">
        <v>166</v>
      </c>
      <c r="AF9" s="12">
        <v>48</v>
      </c>
      <c r="AG9" s="12">
        <v>13.377441729999999</v>
      </c>
      <c r="AH9" s="12">
        <v>48</v>
      </c>
      <c r="AI9" s="12">
        <v>13.20880367</v>
      </c>
      <c r="AJ9" s="12">
        <v>41</v>
      </c>
      <c r="AK9" s="12">
        <v>10.936628900000001</v>
      </c>
      <c r="AL9" s="12">
        <v>43</v>
      </c>
      <c r="AM9" s="12">
        <v>11.170484979999999</v>
      </c>
      <c r="AN9" s="12">
        <v>56</v>
      </c>
      <c r="AO9" s="12">
        <v>14.23610581</v>
      </c>
      <c r="AP9" s="12">
        <v>57</v>
      </c>
      <c r="AQ9" s="67">
        <v>14.2</v>
      </c>
      <c r="AS9" s="55" t="s">
        <v>166</v>
      </c>
      <c r="AT9" s="84">
        <v>6</v>
      </c>
      <c r="AU9" s="84">
        <v>1.6721802160000001</v>
      </c>
      <c r="AV9" s="84">
        <v>6</v>
      </c>
      <c r="AW9" s="84">
        <v>1.6511004579999999</v>
      </c>
      <c r="AX9" s="84">
        <v>12</v>
      </c>
      <c r="AY9" s="84">
        <v>3.2009645569999998</v>
      </c>
      <c r="AZ9" s="84">
        <v>9</v>
      </c>
      <c r="BA9" s="84">
        <v>2.3380084839999999</v>
      </c>
      <c r="BB9" s="84">
        <v>9</v>
      </c>
      <c r="BC9" s="84">
        <v>2.2999999999999998</v>
      </c>
      <c r="BD9" s="84">
        <v>11</v>
      </c>
      <c r="BE9" s="85">
        <v>2.7</v>
      </c>
    </row>
    <row r="10" spans="1:57" ht="17.25" customHeight="1" x14ac:dyDescent="0.25">
      <c r="B10" s="3" t="s">
        <v>67</v>
      </c>
      <c r="C10" s="20" t="s">
        <v>68</v>
      </c>
      <c r="E10" s="12">
        <v>2022</v>
      </c>
      <c r="F10" s="3">
        <v>4180</v>
      </c>
      <c r="G10" s="14">
        <v>323</v>
      </c>
      <c r="I10" s="12">
        <v>2022</v>
      </c>
      <c r="J10" s="3">
        <v>1239</v>
      </c>
      <c r="K10" s="3">
        <v>79</v>
      </c>
      <c r="Q10" s="55" t="s">
        <v>167</v>
      </c>
      <c r="R10" s="12">
        <v>91</v>
      </c>
      <c r="S10" s="12">
        <v>50.1</v>
      </c>
      <c r="T10" s="12">
        <v>83</v>
      </c>
      <c r="U10" s="12">
        <v>46.1</v>
      </c>
      <c r="V10" s="12">
        <v>58</v>
      </c>
      <c r="W10" s="12">
        <v>32.5</v>
      </c>
      <c r="X10" s="12">
        <v>92</v>
      </c>
      <c r="Y10" s="12">
        <v>52.4</v>
      </c>
      <c r="Z10" s="12">
        <v>74</v>
      </c>
      <c r="AA10" s="12">
        <v>43.1</v>
      </c>
      <c r="AB10" s="12">
        <v>48</v>
      </c>
      <c r="AC10" s="67">
        <v>28.2</v>
      </c>
      <c r="AE10" s="55" t="s">
        <v>167</v>
      </c>
      <c r="AF10" s="12">
        <v>35</v>
      </c>
      <c r="AG10" s="12">
        <v>20.53508566</v>
      </c>
      <c r="AH10" s="12">
        <v>31</v>
      </c>
      <c r="AI10" s="12">
        <v>18.061899879999999</v>
      </c>
      <c r="AJ10" s="12">
        <v>25</v>
      </c>
      <c r="AK10" s="12">
        <v>14.246556610000001</v>
      </c>
      <c r="AL10" s="12">
        <v>24</v>
      </c>
      <c r="AM10" s="12">
        <v>13.432810760000001</v>
      </c>
      <c r="AN10" s="12">
        <v>30</v>
      </c>
      <c r="AO10" s="12">
        <v>16.652049869999999</v>
      </c>
      <c r="AP10" s="12">
        <v>31</v>
      </c>
      <c r="AQ10" s="67">
        <v>17.100000000000001</v>
      </c>
      <c r="AS10" s="83" t="s">
        <v>167</v>
      </c>
      <c r="AT10" s="84">
        <v>7</v>
      </c>
      <c r="AU10" s="84">
        <v>4.1070171320000002</v>
      </c>
      <c r="AV10" s="84">
        <v>3</v>
      </c>
      <c r="AW10" s="84">
        <v>1.747925795</v>
      </c>
      <c r="AX10" s="84">
        <v>5</v>
      </c>
      <c r="AY10" s="84">
        <v>2.8493113210000001</v>
      </c>
      <c r="AZ10" s="84">
        <v>4</v>
      </c>
      <c r="BA10" s="84">
        <v>2.2388017929999999</v>
      </c>
      <c r="BB10" s="84">
        <v>3</v>
      </c>
      <c r="BC10" s="84">
        <v>1.7</v>
      </c>
      <c r="BD10" s="84">
        <v>15</v>
      </c>
      <c r="BE10" s="90">
        <v>8.3000000000000007</v>
      </c>
    </row>
    <row r="11" spans="1:57" ht="17.25" customHeight="1" x14ac:dyDescent="0.25">
      <c r="B11" s="3" t="s">
        <v>71</v>
      </c>
      <c r="C11" s="20" t="s">
        <v>72</v>
      </c>
      <c r="E11"/>
      <c r="F11"/>
      <c r="G11"/>
      <c r="Q11" s="55" t="s">
        <v>168</v>
      </c>
      <c r="R11" s="12">
        <v>351</v>
      </c>
      <c r="S11" s="12">
        <v>48.3</v>
      </c>
      <c r="T11" s="12">
        <v>352</v>
      </c>
      <c r="U11" s="12">
        <v>48.7</v>
      </c>
      <c r="V11" s="12">
        <v>297</v>
      </c>
      <c r="W11" s="12">
        <v>41.4</v>
      </c>
      <c r="X11" s="12">
        <v>318</v>
      </c>
      <c r="Y11" s="12">
        <v>45</v>
      </c>
      <c r="Z11" s="12">
        <v>235</v>
      </c>
      <c r="AA11" s="12">
        <v>33.799999999999997</v>
      </c>
      <c r="AB11" s="12">
        <v>124</v>
      </c>
      <c r="AC11" s="67">
        <v>18.100000000000001</v>
      </c>
      <c r="AE11" s="55" t="s">
        <v>168</v>
      </c>
      <c r="AF11" s="12">
        <v>80</v>
      </c>
      <c r="AG11" s="12">
        <v>11.686167960000001</v>
      </c>
      <c r="AH11" s="12">
        <v>76</v>
      </c>
      <c r="AI11" s="12">
        <v>10.944747749999999</v>
      </c>
      <c r="AJ11" s="12">
        <v>78</v>
      </c>
      <c r="AK11" s="12">
        <v>11.02983287</v>
      </c>
      <c r="AL11" s="12">
        <v>77</v>
      </c>
      <c r="AM11" s="12">
        <v>10.728806430000001</v>
      </c>
      <c r="AN11" s="12">
        <v>75</v>
      </c>
      <c r="AO11" s="12">
        <v>10.373027909999999</v>
      </c>
      <c r="AP11" s="12">
        <v>95</v>
      </c>
      <c r="AQ11" s="67">
        <v>13.1</v>
      </c>
      <c r="AS11" s="55" t="s">
        <v>168</v>
      </c>
      <c r="AT11" s="84">
        <v>7</v>
      </c>
      <c r="AU11" s="84">
        <v>1.0225396959999999</v>
      </c>
      <c r="AV11" s="84">
        <v>34</v>
      </c>
      <c r="AW11" s="84">
        <v>4.8963345179999997</v>
      </c>
      <c r="AX11" s="84">
        <v>20</v>
      </c>
      <c r="AY11" s="84">
        <v>2.8281622739999999</v>
      </c>
      <c r="AZ11" s="84">
        <v>16</v>
      </c>
      <c r="BA11" s="84">
        <v>2.2293623739999999</v>
      </c>
      <c r="BB11" s="84">
        <v>24</v>
      </c>
      <c r="BC11" s="84">
        <v>3.3</v>
      </c>
      <c r="BD11" s="84">
        <v>42</v>
      </c>
      <c r="BE11" s="85">
        <v>5.8</v>
      </c>
    </row>
    <row r="12" spans="1:57" ht="17.25" customHeight="1" x14ac:dyDescent="0.25">
      <c r="B12" s="3" t="s">
        <v>76</v>
      </c>
      <c r="C12" s="20" t="s">
        <v>211</v>
      </c>
      <c r="E12"/>
      <c r="F12"/>
      <c r="G12"/>
      <c r="Q12" s="55" t="s">
        <v>169</v>
      </c>
      <c r="R12" s="12">
        <v>513</v>
      </c>
      <c r="S12" s="12">
        <v>49.6</v>
      </c>
      <c r="T12" s="12">
        <v>584</v>
      </c>
      <c r="U12" s="12">
        <v>56.4</v>
      </c>
      <c r="V12" s="12">
        <v>423</v>
      </c>
      <c r="W12" s="12">
        <v>40.9</v>
      </c>
      <c r="X12" s="12">
        <v>504</v>
      </c>
      <c r="Y12" s="12">
        <v>49.1</v>
      </c>
      <c r="Z12" s="12">
        <v>395</v>
      </c>
      <c r="AA12" s="12">
        <v>38.700000000000003</v>
      </c>
      <c r="AB12" s="12">
        <v>296</v>
      </c>
      <c r="AC12" s="67">
        <v>29.3</v>
      </c>
      <c r="AE12" s="55" t="s">
        <v>169</v>
      </c>
      <c r="AF12" s="12">
        <v>132</v>
      </c>
      <c r="AG12" s="12">
        <v>13.073643240000001</v>
      </c>
      <c r="AH12" s="12">
        <v>118</v>
      </c>
      <c r="AI12" s="12">
        <v>11.571486289999999</v>
      </c>
      <c r="AJ12" s="12">
        <v>118</v>
      </c>
      <c r="AK12" s="12">
        <v>11.48560455</v>
      </c>
      <c r="AL12" s="12">
        <v>118</v>
      </c>
      <c r="AM12" s="12">
        <v>11.40781087</v>
      </c>
      <c r="AN12" s="12">
        <v>102</v>
      </c>
      <c r="AO12" s="12">
        <v>9.8566152379999998</v>
      </c>
      <c r="AP12" s="12">
        <v>141</v>
      </c>
      <c r="AQ12" s="67">
        <v>13.6</v>
      </c>
      <c r="AS12" s="55" t="s">
        <v>169</v>
      </c>
      <c r="AT12" s="84">
        <v>18</v>
      </c>
      <c r="AU12" s="84">
        <v>1.7827695320000001</v>
      </c>
      <c r="AV12" s="84">
        <v>42</v>
      </c>
      <c r="AW12" s="84">
        <v>4.1186646109999998</v>
      </c>
      <c r="AX12" s="84">
        <v>30</v>
      </c>
      <c r="AY12" s="84">
        <v>2.9200689529999999</v>
      </c>
      <c r="AZ12" s="84">
        <v>18</v>
      </c>
      <c r="BA12" s="84">
        <v>1.7401745399999999</v>
      </c>
      <c r="BB12" s="84">
        <v>39</v>
      </c>
      <c r="BC12" s="84">
        <v>3.8</v>
      </c>
      <c r="BD12" s="84">
        <v>32</v>
      </c>
      <c r="BE12" s="85">
        <v>3.1</v>
      </c>
    </row>
    <row r="13" spans="1:57" ht="17.25" customHeight="1" x14ac:dyDescent="0.25">
      <c r="E13"/>
      <c r="F13"/>
      <c r="G13"/>
      <c r="Q13" s="55" t="s">
        <v>170</v>
      </c>
      <c r="R13" s="12">
        <v>170</v>
      </c>
      <c r="S13" s="12">
        <v>42.6</v>
      </c>
      <c r="T13" s="12">
        <v>163</v>
      </c>
      <c r="U13" s="12">
        <v>41.4</v>
      </c>
      <c r="V13" s="12">
        <v>138</v>
      </c>
      <c r="W13" s="12">
        <v>35.700000000000003</v>
      </c>
      <c r="X13" s="12">
        <v>152</v>
      </c>
      <c r="Y13" s="12">
        <v>40.299999999999997</v>
      </c>
      <c r="Z13" s="12">
        <v>150</v>
      </c>
      <c r="AA13" s="12">
        <v>41</v>
      </c>
      <c r="AB13" s="12">
        <v>98</v>
      </c>
      <c r="AC13" s="67">
        <v>27.1</v>
      </c>
      <c r="AE13" s="55" t="s">
        <v>170</v>
      </c>
      <c r="AF13" s="12">
        <v>44</v>
      </c>
      <c r="AG13" s="12">
        <v>12.172383079999999</v>
      </c>
      <c r="AH13" s="12">
        <v>37</v>
      </c>
      <c r="AI13" s="12">
        <v>10.11249467</v>
      </c>
      <c r="AJ13" s="12">
        <v>48</v>
      </c>
      <c r="AK13" s="12">
        <v>12.728111630000001</v>
      </c>
      <c r="AL13" s="12">
        <v>37</v>
      </c>
      <c r="AM13" s="12">
        <v>9.5640845359999993</v>
      </c>
      <c r="AN13" s="12">
        <v>35</v>
      </c>
      <c r="AO13" s="12">
        <v>8.8938129549999996</v>
      </c>
      <c r="AP13" s="12">
        <v>52</v>
      </c>
      <c r="AQ13" s="67">
        <v>13</v>
      </c>
      <c r="AS13" s="55" t="s">
        <v>170</v>
      </c>
      <c r="AT13" s="84">
        <v>8</v>
      </c>
      <c r="AU13" s="84">
        <v>2.2131605589999999</v>
      </c>
      <c r="AV13" s="84">
        <v>16</v>
      </c>
      <c r="AW13" s="84">
        <v>4.3729706679999998</v>
      </c>
      <c r="AX13" s="84">
        <v>10</v>
      </c>
      <c r="AY13" s="84">
        <v>2.6516899220000001</v>
      </c>
      <c r="AZ13" s="84">
        <v>5</v>
      </c>
      <c r="BA13" s="84">
        <v>1.292443856</v>
      </c>
      <c r="BB13" s="84">
        <v>5</v>
      </c>
      <c r="BC13" s="84">
        <v>1.3</v>
      </c>
      <c r="BD13" s="84">
        <v>16</v>
      </c>
      <c r="BE13" s="85">
        <v>4</v>
      </c>
    </row>
    <row r="14" spans="1:57" ht="17.25" customHeight="1" x14ac:dyDescent="0.25">
      <c r="E14"/>
      <c r="F14"/>
      <c r="G14"/>
      <c r="Q14" s="55" t="s">
        <v>171</v>
      </c>
      <c r="R14" s="12">
        <v>462</v>
      </c>
      <c r="S14" s="12">
        <v>56.7</v>
      </c>
      <c r="T14" s="12">
        <v>412</v>
      </c>
      <c r="U14" s="12">
        <v>50.6</v>
      </c>
      <c r="V14" s="12">
        <v>341</v>
      </c>
      <c r="W14" s="12">
        <v>42</v>
      </c>
      <c r="X14" s="12">
        <v>405</v>
      </c>
      <c r="Y14" s="12">
        <v>50.4</v>
      </c>
      <c r="Z14" s="12">
        <v>337</v>
      </c>
      <c r="AA14" s="12">
        <v>42.5</v>
      </c>
      <c r="AB14" s="12">
        <v>250</v>
      </c>
      <c r="AC14" s="67">
        <v>31.8</v>
      </c>
      <c r="AE14" s="55" t="s">
        <v>171</v>
      </c>
      <c r="AF14" s="12">
        <v>93</v>
      </c>
      <c r="AG14" s="12">
        <v>11.829969</v>
      </c>
      <c r="AH14" s="12">
        <v>97</v>
      </c>
      <c r="AI14" s="12">
        <v>12.239469639999999</v>
      </c>
      <c r="AJ14" s="12">
        <v>123</v>
      </c>
      <c r="AK14" s="12">
        <v>15.32175689</v>
      </c>
      <c r="AL14" s="12">
        <v>74</v>
      </c>
      <c r="AM14" s="12">
        <v>9.1192302380000001</v>
      </c>
      <c r="AN14" s="12">
        <v>91</v>
      </c>
      <c r="AO14" s="12">
        <v>11.177987959999999</v>
      </c>
      <c r="AP14" s="12">
        <v>114</v>
      </c>
      <c r="AQ14" s="67">
        <v>14</v>
      </c>
      <c r="AS14" s="55" t="s">
        <v>171</v>
      </c>
      <c r="AT14" s="84">
        <v>11</v>
      </c>
      <c r="AU14" s="84">
        <v>1.3992436450000001</v>
      </c>
      <c r="AV14" s="84">
        <v>30</v>
      </c>
      <c r="AW14" s="84">
        <v>3.7854029809999998</v>
      </c>
      <c r="AX14" s="84">
        <v>28</v>
      </c>
      <c r="AY14" s="84">
        <v>3.487879618</v>
      </c>
      <c r="AZ14" s="84">
        <v>10</v>
      </c>
      <c r="BA14" s="84">
        <v>1.2323284109999999</v>
      </c>
      <c r="BB14" s="84">
        <v>17</v>
      </c>
      <c r="BC14" s="84">
        <v>2.1</v>
      </c>
      <c r="BD14" s="84">
        <v>16</v>
      </c>
      <c r="BE14" s="85">
        <v>2</v>
      </c>
    </row>
    <row r="15" spans="1:57" ht="17.25" customHeight="1" x14ac:dyDescent="0.25">
      <c r="E15"/>
      <c r="F15"/>
      <c r="G15"/>
      <c r="Q15" s="55" t="s">
        <v>172</v>
      </c>
      <c r="R15" s="12">
        <v>573</v>
      </c>
      <c r="S15" s="12">
        <v>45</v>
      </c>
      <c r="T15" s="12">
        <v>628</v>
      </c>
      <c r="U15" s="12">
        <v>50.1</v>
      </c>
      <c r="V15" s="12">
        <v>501</v>
      </c>
      <c r="W15" s="12">
        <v>40.799999999999997</v>
      </c>
      <c r="X15" s="12">
        <v>571</v>
      </c>
      <c r="Y15" s="12">
        <v>47.9</v>
      </c>
      <c r="Z15" s="12">
        <v>459</v>
      </c>
      <c r="AA15" s="12">
        <v>39.799999999999997</v>
      </c>
      <c r="AB15" s="12">
        <v>319</v>
      </c>
      <c r="AC15" s="67">
        <v>28</v>
      </c>
      <c r="AE15" s="55" t="s">
        <v>172</v>
      </c>
      <c r="AF15" s="12">
        <v>113</v>
      </c>
      <c r="AG15" s="12">
        <v>9.9308531389999999</v>
      </c>
      <c r="AH15" s="12">
        <v>140</v>
      </c>
      <c r="AI15" s="12">
        <v>12.148696579999999</v>
      </c>
      <c r="AJ15" s="12">
        <v>141</v>
      </c>
      <c r="AK15" s="12">
        <v>11.82247175</v>
      </c>
      <c r="AL15" s="12">
        <v>105</v>
      </c>
      <c r="AM15" s="12">
        <v>8.5519719629999997</v>
      </c>
      <c r="AN15" s="12">
        <v>128</v>
      </c>
      <c r="AO15" s="12">
        <v>10.21813319</v>
      </c>
      <c r="AP15" s="12">
        <v>163</v>
      </c>
      <c r="AQ15" s="67">
        <v>12.8</v>
      </c>
      <c r="AS15" s="55" t="s">
        <v>172</v>
      </c>
      <c r="AT15" s="84">
        <v>22</v>
      </c>
      <c r="AU15" s="84">
        <v>1.933440434</v>
      </c>
      <c r="AV15" s="84">
        <v>33</v>
      </c>
      <c r="AW15" s="84">
        <v>2.863621336</v>
      </c>
      <c r="AX15" s="84">
        <v>36</v>
      </c>
      <c r="AY15" s="84">
        <v>3.0185034260000001</v>
      </c>
      <c r="AZ15" s="84">
        <v>17</v>
      </c>
      <c r="BA15" s="84">
        <v>1.3846049840000001</v>
      </c>
      <c r="BB15" s="84">
        <v>21</v>
      </c>
      <c r="BC15" s="84">
        <v>1.7</v>
      </c>
      <c r="BD15" s="84">
        <v>28</v>
      </c>
      <c r="BE15" s="85">
        <v>2.2000000000000002</v>
      </c>
    </row>
    <row r="16" spans="1:57" ht="17.25" customHeight="1" x14ac:dyDescent="0.25">
      <c r="E16"/>
      <c r="F16"/>
      <c r="G16"/>
      <c r="Q16" s="55" t="s">
        <v>173</v>
      </c>
      <c r="R16" s="12">
        <v>130</v>
      </c>
      <c r="S16" s="12">
        <v>86.6</v>
      </c>
      <c r="T16" s="12">
        <v>139</v>
      </c>
      <c r="U16" s="12">
        <v>94.6</v>
      </c>
      <c r="V16" s="12">
        <v>99</v>
      </c>
      <c r="W16" s="12">
        <v>69.099999999999994</v>
      </c>
      <c r="X16" s="12">
        <v>118</v>
      </c>
      <c r="Y16" s="12">
        <v>85.3</v>
      </c>
      <c r="Z16" s="12">
        <v>114</v>
      </c>
      <c r="AA16" s="12">
        <v>85.6</v>
      </c>
      <c r="AB16" s="12">
        <v>60</v>
      </c>
      <c r="AC16" s="67">
        <v>44.8</v>
      </c>
      <c r="AE16" s="55" t="s">
        <v>173</v>
      </c>
      <c r="AF16" s="12">
        <v>16</v>
      </c>
      <c r="AG16" s="12">
        <v>11.9501083</v>
      </c>
      <c r="AH16" s="12">
        <v>30</v>
      </c>
      <c r="AI16" s="12">
        <v>22.53504199</v>
      </c>
      <c r="AJ16" s="12">
        <v>21</v>
      </c>
      <c r="AK16" s="12">
        <v>15.182625290000001</v>
      </c>
      <c r="AL16" s="12">
        <v>12</v>
      </c>
      <c r="AM16" s="12">
        <v>8.3760862740000004</v>
      </c>
      <c r="AN16" s="12">
        <v>28</v>
      </c>
      <c r="AO16" s="12">
        <v>19.06369999</v>
      </c>
      <c r="AP16" s="12">
        <v>27</v>
      </c>
      <c r="AQ16" s="67">
        <v>18</v>
      </c>
      <c r="AS16" s="55" t="s">
        <v>174</v>
      </c>
      <c r="AT16" s="84">
        <v>2</v>
      </c>
      <c r="AU16" s="84">
        <v>1.493763537</v>
      </c>
      <c r="AV16" s="84">
        <v>3</v>
      </c>
      <c r="AW16" s="84">
        <v>2.253504199</v>
      </c>
      <c r="AX16" s="84">
        <v>3</v>
      </c>
      <c r="AY16" s="84">
        <v>2.1689464699999998</v>
      </c>
      <c r="AZ16" s="84">
        <v>1</v>
      </c>
      <c r="BA16" s="84">
        <v>0.69800718900000003</v>
      </c>
      <c r="BB16" s="84">
        <v>6</v>
      </c>
      <c r="BC16" s="84">
        <v>3.6</v>
      </c>
      <c r="BD16" s="84">
        <v>7</v>
      </c>
      <c r="BE16" s="85">
        <v>4.2</v>
      </c>
    </row>
    <row r="17" spans="5:57" ht="17.25" customHeight="1" x14ac:dyDescent="0.25">
      <c r="E17"/>
      <c r="F17"/>
      <c r="G17"/>
      <c r="Q17" s="55" t="s">
        <v>174</v>
      </c>
      <c r="R17" s="12">
        <v>147</v>
      </c>
      <c r="S17" s="12">
        <v>87.7</v>
      </c>
      <c r="T17" s="12">
        <v>185</v>
      </c>
      <c r="U17" s="12">
        <v>110.2</v>
      </c>
      <c r="V17" s="12">
        <v>124</v>
      </c>
      <c r="W17" s="12">
        <v>76.900000000000006</v>
      </c>
      <c r="X17" s="12">
        <v>129</v>
      </c>
      <c r="Y17" s="12">
        <v>84.6</v>
      </c>
      <c r="Z17" s="12">
        <v>120</v>
      </c>
      <c r="AA17" s="12">
        <v>83</v>
      </c>
      <c r="AB17" s="12">
        <v>82</v>
      </c>
      <c r="AC17" s="67">
        <v>57.3</v>
      </c>
      <c r="AE17" s="55" t="s">
        <v>174</v>
      </c>
      <c r="AF17" s="12">
        <v>20</v>
      </c>
      <c r="AG17" s="12">
        <v>13.965407689999999</v>
      </c>
      <c r="AH17" s="12">
        <v>23</v>
      </c>
      <c r="AI17" s="12">
        <v>15.914091579999999</v>
      </c>
      <c r="AJ17" s="12">
        <v>19</v>
      </c>
      <c r="AK17" s="12">
        <v>12.46604643</v>
      </c>
      <c r="AL17" s="12">
        <v>16</v>
      </c>
      <c r="AM17" s="12">
        <v>9.9242038929999996</v>
      </c>
      <c r="AN17" s="12">
        <v>16</v>
      </c>
      <c r="AO17" s="12">
        <v>9.530673878</v>
      </c>
      <c r="AP17" s="12">
        <v>29</v>
      </c>
      <c r="AQ17" s="67">
        <v>17.3</v>
      </c>
      <c r="AS17" s="55" t="s">
        <v>173</v>
      </c>
      <c r="AT17" s="84">
        <v>8</v>
      </c>
      <c r="AU17" s="84">
        <v>5.5861630739999999</v>
      </c>
      <c r="AV17" s="84">
        <v>10</v>
      </c>
      <c r="AW17" s="84">
        <v>6.9191702529999999</v>
      </c>
      <c r="AX17" s="84">
        <v>8</v>
      </c>
      <c r="AY17" s="84">
        <v>5.2488616529999996</v>
      </c>
      <c r="AZ17" s="84">
        <v>3</v>
      </c>
      <c r="BA17" s="84">
        <v>1.86078823</v>
      </c>
      <c r="BB17" s="84">
        <v>2</v>
      </c>
      <c r="BC17" s="84">
        <v>1.4</v>
      </c>
      <c r="BD17" s="84">
        <v>6</v>
      </c>
      <c r="BE17" s="85">
        <v>4</v>
      </c>
    </row>
    <row r="18" spans="5:57" ht="17.25" customHeight="1" x14ac:dyDescent="0.25">
      <c r="E18"/>
      <c r="F18"/>
      <c r="G18"/>
      <c r="Q18" s="74" t="s">
        <v>175</v>
      </c>
      <c r="R18" s="12">
        <v>133</v>
      </c>
      <c r="S18" s="76">
        <v>160</v>
      </c>
      <c r="T18" s="12">
        <v>110</v>
      </c>
      <c r="U18" s="76">
        <v>131.9</v>
      </c>
      <c r="V18" s="12">
        <v>79</v>
      </c>
      <c r="W18" s="68">
        <v>94.5</v>
      </c>
      <c r="X18" s="12">
        <v>109</v>
      </c>
      <c r="Y18" s="12">
        <v>131.4</v>
      </c>
      <c r="Z18" s="12">
        <v>87</v>
      </c>
      <c r="AA18" s="12">
        <v>118.7</v>
      </c>
      <c r="AB18" s="12">
        <v>65</v>
      </c>
      <c r="AC18" s="67">
        <v>88.9</v>
      </c>
      <c r="AE18" s="55" t="s">
        <v>175</v>
      </c>
      <c r="AF18" s="12">
        <v>31</v>
      </c>
      <c r="AG18" s="12">
        <v>42.400700299999997</v>
      </c>
      <c r="AH18" s="12">
        <v>28</v>
      </c>
      <c r="AI18" s="12">
        <v>38.211171309999997</v>
      </c>
      <c r="AJ18" s="12">
        <v>36</v>
      </c>
      <c r="AK18" s="12">
        <v>43.395976230000002</v>
      </c>
      <c r="AL18" s="12">
        <v>35</v>
      </c>
      <c r="AM18" s="12">
        <v>41.871037209999997</v>
      </c>
      <c r="AN18" s="12">
        <v>36</v>
      </c>
      <c r="AO18" s="12">
        <v>43.152014960000002</v>
      </c>
      <c r="AP18" s="12">
        <v>50</v>
      </c>
      <c r="AQ18" s="67">
        <v>60.1</v>
      </c>
      <c r="AS18" s="83" t="s">
        <v>175</v>
      </c>
      <c r="AT18" s="84">
        <v>0</v>
      </c>
      <c r="AU18" s="84">
        <v>0</v>
      </c>
      <c r="AV18" s="84">
        <v>7</v>
      </c>
      <c r="AW18" s="84">
        <v>9.5527928269999993</v>
      </c>
      <c r="AX18" s="84">
        <v>5</v>
      </c>
      <c r="AY18" s="84">
        <v>6.0272189210000002</v>
      </c>
      <c r="AZ18" s="84">
        <v>2</v>
      </c>
      <c r="BA18" s="84">
        <v>2.392630697</v>
      </c>
      <c r="BB18" s="84">
        <v>0</v>
      </c>
      <c r="BC18" s="84">
        <v>0</v>
      </c>
      <c r="BD18" s="84">
        <v>10</v>
      </c>
      <c r="BE18" s="90">
        <v>12</v>
      </c>
    </row>
    <row r="19" spans="5:57" ht="17.25" customHeight="1" x14ac:dyDescent="0.25">
      <c r="F19" s="11"/>
      <c r="G19" s="11"/>
      <c r="Q19" s="55" t="s">
        <v>176</v>
      </c>
      <c r="R19" s="12">
        <v>51</v>
      </c>
      <c r="S19" s="12">
        <v>61.5</v>
      </c>
      <c r="T19" s="12">
        <v>46</v>
      </c>
      <c r="U19" s="12">
        <v>56</v>
      </c>
      <c r="V19" s="12">
        <v>40</v>
      </c>
      <c r="W19" s="12">
        <v>49.1</v>
      </c>
      <c r="X19" s="12">
        <v>40</v>
      </c>
      <c r="Y19" s="12">
        <v>49.9</v>
      </c>
      <c r="Z19" s="12">
        <v>51</v>
      </c>
      <c r="AA19" s="12">
        <v>64.400000000000006</v>
      </c>
      <c r="AB19" s="12">
        <v>60</v>
      </c>
      <c r="AC19" s="67">
        <v>75.599999999999994</v>
      </c>
      <c r="AE19" s="55" t="s">
        <v>176</v>
      </c>
      <c r="AF19" s="12">
        <v>37</v>
      </c>
      <c r="AG19" s="12">
        <v>46.637087829999999</v>
      </c>
      <c r="AH19" s="12">
        <v>11</v>
      </c>
      <c r="AI19" s="12">
        <v>13.88380517</v>
      </c>
      <c r="AJ19" s="12">
        <v>25</v>
      </c>
      <c r="AK19" s="12">
        <v>31.21293464</v>
      </c>
      <c r="AL19" s="12">
        <v>13</v>
      </c>
      <c r="AM19" s="12">
        <v>15.956402199999999</v>
      </c>
      <c r="AN19" s="12">
        <v>20</v>
      </c>
      <c r="AO19" s="12">
        <v>24.33060425</v>
      </c>
      <c r="AP19" s="12">
        <v>39</v>
      </c>
      <c r="AQ19" s="67">
        <v>47</v>
      </c>
      <c r="AS19" s="55" t="s">
        <v>176</v>
      </c>
      <c r="AT19" s="84">
        <v>4</v>
      </c>
      <c r="AU19" s="84">
        <v>5.0418473329999998</v>
      </c>
      <c r="AV19" s="84">
        <v>2</v>
      </c>
      <c r="AW19" s="84">
        <v>2.524328213</v>
      </c>
      <c r="AX19" s="84">
        <v>2</v>
      </c>
      <c r="AY19" s="84">
        <v>2.497034771</v>
      </c>
      <c r="AZ19" s="84">
        <v>3</v>
      </c>
      <c r="BA19" s="84">
        <v>3.6822466610000002</v>
      </c>
      <c r="BB19" s="84">
        <v>1</v>
      </c>
      <c r="BC19" s="84">
        <v>1.2</v>
      </c>
      <c r="BD19" s="84">
        <v>4</v>
      </c>
      <c r="BE19" s="85">
        <v>4.8</v>
      </c>
    </row>
    <row r="20" spans="5:57" ht="17.25" customHeight="1" x14ac:dyDescent="0.25">
      <c r="Q20" s="55" t="s">
        <v>177</v>
      </c>
      <c r="R20" s="12">
        <v>124</v>
      </c>
      <c r="S20" s="12">
        <v>48.6</v>
      </c>
      <c r="T20" s="12">
        <v>142</v>
      </c>
      <c r="U20" s="12">
        <v>56</v>
      </c>
      <c r="V20" s="12">
        <v>107</v>
      </c>
      <c r="W20" s="12">
        <v>42.6</v>
      </c>
      <c r="X20" s="12">
        <v>138</v>
      </c>
      <c r="Y20" s="12">
        <v>55.8</v>
      </c>
      <c r="Z20" s="12">
        <v>119</v>
      </c>
      <c r="AA20" s="12">
        <v>49</v>
      </c>
      <c r="AB20" s="12">
        <v>69</v>
      </c>
      <c r="AC20" s="67">
        <v>28.6</v>
      </c>
      <c r="AE20" s="55" t="s">
        <v>177</v>
      </c>
      <c r="AF20" s="12">
        <v>40</v>
      </c>
      <c r="AG20" s="12">
        <v>16.58966298</v>
      </c>
      <c r="AH20" s="12">
        <v>63</v>
      </c>
      <c r="AI20" s="12">
        <v>25.936065540000001</v>
      </c>
      <c r="AJ20" s="12">
        <v>61</v>
      </c>
      <c r="AK20" s="12">
        <v>24.67268249</v>
      </c>
      <c r="AL20" s="12">
        <v>36</v>
      </c>
      <c r="AM20" s="12">
        <v>14.34445826</v>
      </c>
      <c r="AN20" s="12">
        <v>61</v>
      </c>
      <c r="AO20" s="12">
        <v>24.075747830000001</v>
      </c>
      <c r="AP20" s="12">
        <v>34</v>
      </c>
      <c r="AQ20" s="67">
        <v>13.3</v>
      </c>
      <c r="AS20" s="55" t="s">
        <v>177</v>
      </c>
      <c r="AT20" s="84">
        <v>5</v>
      </c>
      <c r="AU20" s="84">
        <v>2.073707873</v>
      </c>
      <c r="AV20" s="84">
        <v>10</v>
      </c>
      <c r="AW20" s="84">
        <v>4.1168357999999996</v>
      </c>
      <c r="AX20" s="84">
        <v>5</v>
      </c>
      <c r="AY20" s="84">
        <v>2.0223510240000002</v>
      </c>
      <c r="AZ20" s="84">
        <v>7</v>
      </c>
      <c r="BA20" s="84">
        <v>2.7892002169999999</v>
      </c>
      <c r="BB20" s="84">
        <v>10</v>
      </c>
      <c r="BC20" s="84">
        <v>3.9</v>
      </c>
      <c r="BD20" s="84">
        <v>12</v>
      </c>
      <c r="BE20" s="85">
        <v>4.7</v>
      </c>
    </row>
    <row r="21" spans="5:57" ht="17.25" customHeight="1" x14ac:dyDescent="0.25">
      <c r="Q21" s="74" t="s">
        <v>178</v>
      </c>
      <c r="R21" s="12">
        <v>24</v>
      </c>
      <c r="S21" s="76">
        <v>132.30000000000001</v>
      </c>
      <c r="T21" s="12">
        <v>30</v>
      </c>
      <c r="U21" s="76">
        <v>167.8</v>
      </c>
      <c r="V21" s="12">
        <v>23</v>
      </c>
      <c r="W21" s="76">
        <v>130.6</v>
      </c>
      <c r="X21" s="12">
        <v>24</v>
      </c>
      <c r="Y21" s="12">
        <v>138.4</v>
      </c>
      <c r="Z21" s="12">
        <v>27</v>
      </c>
      <c r="AA21" s="12">
        <v>158.1</v>
      </c>
      <c r="AB21" s="12">
        <v>17</v>
      </c>
      <c r="AC21" s="67">
        <v>99.7</v>
      </c>
      <c r="AE21" s="55" t="s">
        <v>178</v>
      </c>
      <c r="AF21" s="12">
        <v>12</v>
      </c>
      <c r="AG21" s="12">
        <v>70.38535985</v>
      </c>
      <c r="AH21" s="12">
        <v>16</v>
      </c>
      <c r="AI21" s="12">
        <v>93.704245970000002</v>
      </c>
      <c r="AJ21" s="12">
        <v>11</v>
      </c>
      <c r="AK21" s="12">
        <v>63.418852700000002</v>
      </c>
      <c r="AL21" s="12">
        <v>6</v>
      </c>
      <c r="AM21" s="12">
        <v>34.069615579999997</v>
      </c>
      <c r="AN21" s="12">
        <v>6</v>
      </c>
      <c r="AO21" s="12">
        <v>33.562678300000002</v>
      </c>
      <c r="AP21" s="12">
        <v>6</v>
      </c>
      <c r="AQ21" s="67">
        <v>33.1</v>
      </c>
      <c r="AS21" s="55" t="s">
        <v>212</v>
      </c>
      <c r="AT21" s="84">
        <v>1</v>
      </c>
      <c r="AU21" s="84">
        <v>5.8654466540000003</v>
      </c>
      <c r="AV21" s="84">
        <v>2</v>
      </c>
      <c r="AW21" s="84">
        <v>11.71303075</v>
      </c>
      <c r="AX21" s="84">
        <v>0</v>
      </c>
      <c r="AY21" s="84">
        <v>0</v>
      </c>
      <c r="AZ21" s="84">
        <v>1</v>
      </c>
      <c r="BA21" s="84">
        <v>5.6782692639999999</v>
      </c>
      <c r="BB21" s="84">
        <v>2</v>
      </c>
      <c r="BC21" s="84">
        <v>11.2</v>
      </c>
      <c r="BD21" s="84">
        <v>0</v>
      </c>
      <c r="BE21" s="85">
        <v>0</v>
      </c>
    </row>
    <row r="22" spans="5:57" ht="17.25" customHeight="1" x14ac:dyDescent="0.25">
      <c r="Q22" s="55" t="s">
        <v>179</v>
      </c>
      <c r="R22" s="12">
        <v>195</v>
      </c>
      <c r="S22" s="12">
        <v>50.4</v>
      </c>
      <c r="T22" s="12">
        <v>196</v>
      </c>
      <c r="U22" s="12">
        <v>51</v>
      </c>
      <c r="V22" s="12">
        <v>124</v>
      </c>
      <c r="W22" s="12">
        <v>32.6</v>
      </c>
      <c r="X22" s="12">
        <v>191</v>
      </c>
      <c r="Y22" s="12">
        <v>51.2</v>
      </c>
      <c r="Z22" s="12">
        <v>157</v>
      </c>
      <c r="AA22" s="12">
        <v>43.1</v>
      </c>
      <c r="AB22" s="12">
        <v>94</v>
      </c>
      <c r="AC22" s="67">
        <v>26</v>
      </c>
      <c r="AE22" s="55" t="s">
        <v>179</v>
      </c>
      <c r="AF22" s="12">
        <v>85</v>
      </c>
      <c r="AG22" s="12">
        <v>23.498708950000001</v>
      </c>
      <c r="AH22" s="12">
        <v>104</v>
      </c>
      <c r="AI22" s="12">
        <v>28.529731269999999</v>
      </c>
      <c r="AJ22" s="12">
        <v>103</v>
      </c>
      <c r="AK22" s="12">
        <v>27.615347700000001</v>
      </c>
      <c r="AL22" s="12">
        <v>77</v>
      </c>
      <c r="AM22" s="12">
        <v>20.259265979999999</v>
      </c>
      <c r="AN22" s="12">
        <v>113</v>
      </c>
      <c r="AO22" s="12">
        <v>29.430148970000001</v>
      </c>
      <c r="AP22" s="12">
        <v>83</v>
      </c>
      <c r="AQ22" s="67">
        <v>21.5</v>
      </c>
      <c r="AS22" s="55" t="s">
        <v>179</v>
      </c>
      <c r="AT22" s="84">
        <v>10</v>
      </c>
      <c r="AU22" s="84">
        <v>2.764553995</v>
      </c>
      <c r="AV22" s="84">
        <v>14</v>
      </c>
      <c r="AW22" s="84">
        <v>3.840540748</v>
      </c>
      <c r="AX22" s="84">
        <v>17</v>
      </c>
      <c r="AY22" s="84">
        <v>4.5578729210000004</v>
      </c>
      <c r="AZ22" s="84">
        <v>6</v>
      </c>
      <c r="BA22" s="84">
        <v>1.578644103</v>
      </c>
      <c r="BB22" s="84">
        <v>7</v>
      </c>
      <c r="BC22" s="84">
        <v>1.8</v>
      </c>
      <c r="BD22" s="84">
        <v>17</v>
      </c>
      <c r="BE22" s="85">
        <v>4.4000000000000004</v>
      </c>
    </row>
    <row r="23" spans="5:57" ht="17.25" customHeight="1" x14ac:dyDescent="0.25">
      <c r="Q23" s="55" t="s">
        <v>180</v>
      </c>
      <c r="R23" s="12">
        <v>285</v>
      </c>
      <c r="S23" s="12">
        <v>43.4</v>
      </c>
      <c r="T23" s="12">
        <v>316</v>
      </c>
      <c r="U23" s="12">
        <v>48.6</v>
      </c>
      <c r="V23" s="12">
        <v>206</v>
      </c>
      <c r="W23" s="12">
        <v>32.1</v>
      </c>
      <c r="X23" s="12">
        <v>250</v>
      </c>
      <c r="Y23" s="12">
        <v>39.799999999999997</v>
      </c>
      <c r="Z23" s="12">
        <v>220</v>
      </c>
      <c r="AA23" s="12">
        <v>35.9</v>
      </c>
      <c r="AB23" s="12">
        <v>176</v>
      </c>
      <c r="AC23" s="67">
        <v>29</v>
      </c>
      <c r="AE23" s="55" t="s">
        <v>213</v>
      </c>
      <c r="AF23" s="12">
        <v>109</v>
      </c>
      <c r="AG23" s="12">
        <v>17.963114640000001</v>
      </c>
      <c r="AH23" s="12">
        <v>91</v>
      </c>
      <c r="AI23" s="12">
        <v>14.841949550000001</v>
      </c>
      <c r="AJ23" s="12">
        <v>79</v>
      </c>
      <c r="AK23" s="12">
        <v>12.566211210000001</v>
      </c>
      <c r="AL23" s="12">
        <v>85</v>
      </c>
      <c r="AM23" s="12">
        <v>13.25420314</v>
      </c>
      <c r="AN23" s="12">
        <v>76</v>
      </c>
      <c r="AO23" s="12">
        <v>11.69529449</v>
      </c>
      <c r="AP23" s="12">
        <v>111</v>
      </c>
      <c r="AQ23" s="67">
        <v>16.899999999999999</v>
      </c>
      <c r="AS23" s="55" t="s">
        <v>180</v>
      </c>
      <c r="AT23" s="84">
        <v>5</v>
      </c>
      <c r="AU23" s="84">
        <v>0.82399608400000002</v>
      </c>
      <c r="AV23" s="84">
        <v>30</v>
      </c>
      <c r="AW23" s="84">
        <v>4.8929504000000001</v>
      </c>
      <c r="AX23" s="84">
        <v>19</v>
      </c>
      <c r="AY23" s="84">
        <v>3.0222533280000001</v>
      </c>
      <c r="AZ23" s="84">
        <v>6</v>
      </c>
      <c r="BA23" s="84">
        <v>0.93559080999999999</v>
      </c>
      <c r="BB23" s="84">
        <v>15</v>
      </c>
      <c r="BC23" s="84">
        <v>2.2999999999999998</v>
      </c>
      <c r="BD23" s="84">
        <v>23</v>
      </c>
      <c r="BE23" s="85">
        <v>3.5</v>
      </c>
    </row>
    <row r="24" spans="5:57" ht="17.25" customHeight="1" thickBot="1" x14ac:dyDescent="0.3">
      <c r="Q24" s="66" t="s">
        <v>181</v>
      </c>
      <c r="R24" s="69">
        <v>0</v>
      </c>
      <c r="S24" s="69">
        <v>0</v>
      </c>
      <c r="T24" s="69">
        <v>2</v>
      </c>
      <c r="U24" s="69">
        <v>55.8</v>
      </c>
      <c r="V24" s="69">
        <v>0</v>
      </c>
      <c r="W24" s="69">
        <v>0</v>
      </c>
      <c r="X24" s="69">
        <v>2</v>
      </c>
      <c r="Y24" s="69">
        <v>60.6</v>
      </c>
      <c r="Z24" s="69">
        <v>3</v>
      </c>
      <c r="AA24" s="69">
        <v>95.6</v>
      </c>
      <c r="AB24" s="69">
        <v>0</v>
      </c>
      <c r="AC24" s="70">
        <v>0</v>
      </c>
      <c r="AE24" s="55" t="s">
        <v>181</v>
      </c>
      <c r="AF24" s="12">
        <v>0</v>
      </c>
      <c r="AG24" s="12">
        <v>0</v>
      </c>
      <c r="AH24" s="12">
        <v>1</v>
      </c>
      <c r="AI24" s="12">
        <v>31.867431490000001</v>
      </c>
      <c r="AJ24" s="12">
        <v>1</v>
      </c>
      <c r="AK24" s="12">
        <v>30.32140691</v>
      </c>
      <c r="AL24" s="12">
        <v>1</v>
      </c>
      <c r="AM24" s="12">
        <v>28.993911279999999</v>
      </c>
      <c r="AN24" s="12">
        <v>0</v>
      </c>
      <c r="AO24" s="12">
        <v>0</v>
      </c>
      <c r="AP24" s="12">
        <v>1</v>
      </c>
      <c r="AQ24" s="67">
        <v>26.9</v>
      </c>
      <c r="AS24" s="55" t="s">
        <v>181</v>
      </c>
      <c r="AT24" s="84">
        <v>0</v>
      </c>
      <c r="AU24" s="84">
        <v>0</v>
      </c>
      <c r="AV24" s="84">
        <v>0</v>
      </c>
      <c r="AW24" s="84">
        <v>0</v>
      </c>
      <c r="AX24" s="84">
        <v>0</v>
      </c>
      <c r="AY24" s="84">
        <v>0</v>
      </c>
      <c r="AZ24" s="84">
        <v>0</v>
      </c>
      <c r="BA24" s="84">
        <v>0</v>
      </c>
      <c r="BB24" s="84">
        <v>0</v>
      </c>
      <c r="BC24" s="84">
        <v>0</v>
      </c>
      <c r="BD24" s="84">
        <v>0</v>
      </c>
      <c r="BE24" s="85">
        <v>0</v>
      </c>
    </row>
    <row r="25" spans="5:57" ht="17.25" customHeight="1" thickBot="1" x14ac:dyDescent="0.3">
      <c r="Q25" s="122" t="s">
        <v>182</v>
      </c>
      <c r="R25" s="123">
        <f>SUM(R5:R24)</f>
        <v>4118</v>
      </c>
      <c r="S25" s="123">
        <v>52.9</v>
      </c>
      <c r="T25" s="123">
        <f>SUM(T5:T24)</f>
        <v>4347</v>
      </c>
      <c r="U25" s="123">
        <v>56.5</v>
      </c>
      <c r="V25" s="123">
        <f>SUM(V5:V24)</f>
        <v>3211</v>
      </c>
      <c r="W25" s="123">
        <v>42.1</v>
      </c>
      <c r="X25" s="123">
        <f>SUM(X5:X24)</f>
        <v>3920</v>
      </c>
      <c r="Y25" s="123">
        <v>52.1</v>
      </c>
      <c r="Z25" s="123">
        <f>SUM(Z5:Z24)</f>
        <v>3361</v>
      </c>
      <c r="AA25" s="123">
        <v>45.8</v>
      </c>
      <c r="AB25" s="123">
        <f>SUM(AB5:AB24)</f>
        <v>2282</v>
      </c>
      <c r="AC25" s="124">
        <v>31.6</v>
      </c>
      <c r="AE25" s="120" t="s">
        <v>182</v>
      </c>
      <c r="AF25" s="109">
        <v>1090</v>
      </c>
      <c r="AG25" s="109">
        <v>14.85529916</v>
      </c>
      <c r="AH25" s="109">
        <v>1070</v>
      </c>
      <c r="AI25" s="109">
        <v>14.434947360000001</v>
      </c>
      <c r="AJ25" s="109">
        <v>1135</v>
      </c>
      <c r="AK25" s="109">
        <v>14.95</v>
      </c>
      <c r="AL25" s="109">
        <v>921</v>
      </c>
      <c r="AM25" s="109">
        <v>11.893147620000001</v>
      </c>
      <c r="AN25" s="109">
        <v>1066</v>
      </c>
      <c r="AO25" s="109">
        <v>13.6070625</v>
      </c>
      <c r="AP25" s="109">
        <v>1239</v>
      </c>
      <c r="AQ25" s="121">
        <v>15.7</v>
      </c>
      <c r="AS25" s="120" t="s">
        <v>182</v>
      </c>
      <c r="AT25" s="109">
        <v>152</v>
      </c>
      <c r="AU25" s="109">
        <v>2.0715646539999999</v>
      </c>
      <c r="AV25" s="109">
        <v>284</v>
      </c>
      <c r="AW25" s="109">
        <v>3.8313318220000001</v>
      </c>
      <c r="AX25" s="109">
        <v>257</v>
      </c>
      <c r="AY25" s="109">
        <v>3.3847539360000001</v>
      </c>
      <c r="AZ25" s="109">
        <v>142</v>
      </c>
      <c r="BA25" s="109">
        <v>1.833688341</v>
      </c>
      <c r="BB25" s="109">
        <v>194</v>
      </c>
      <c r="BC25" s="109">
        <v>2.5</v>
      </c>
      <c r="BD25" s="109">
        <v>288</v>
      </c>
      <c r="BE25" s="121">
        <v>3.6</v>
      </c>
    </row>
    <row r="26" spans="5:57" ht="14.25" thickBot="1" x14ac:dyDescent="0.3"/>
    <row r="27" spans="5:57" ht="19.5" thickBot="1" x14ac:dyDescent="0.3">
      <c r="Q27" s="235" t="s">
        <v>214</v>
      </c>
      <c r="R27" s="236"/>
      <c r="S27" s="236"/>
      <c r="T27" s="236"/>
      <c r="U27" s="236"/>
      <c r="V27" s="236"/>
      <c r="W27" s="236"/>
      <c r="X27" s="236"/>
      <c r="Y27" s="236"/>
      <c r="Z27" s="236"/>
      <c r="AA27" s="236"/>
      <c r="AB27" s="236"/>
      <c r="AC27" s="237"/>
      <c r="AE27" s="235" t="s">
        <v>215</v>
      </c>
      <c r="AF27" s="236"/>
      <c r="AG27" s="236"/>
      <c r="AH27" s="236"/>
      <c r="AI27" s="236"/>
      <c r="AJ27" s="236"/>
      <c r="AK27" s="236"/>
      <c r="AL27" s="236"/>
      <c r="AM27" s="236"/>
      <c r="AN27" s="236"/>
      <c r="AO27" s="236"/>
      <c r="AP27" s="236"/>
      <c r="AQ27" s="237"/>
      <c r="AS27" s="235" t="s">
        <v>201</v>
      </c>
      <c r="AT27" s="236"/>
      <c r="AU27" s="236"/>
      <c r="AV27" s="236"/>
      <c r="AW27" s="236"/>
      <c r="AX27" s="236"/>
      <c r="AY27" s="236"/>
      <c r="AZ27" s="236"/>
      <c r="BA27" s="236"/>
      <c r="BB27" s="236"/>
      <c r="BC27" s="236"/>
      <c r="BD27" s="236"/>
      <c r="BE27" s="237"/>
    </row>
    <row r="28" spans="5:57" ht="17.25" customHeight="1" x14ac:dyDescent="0.25">
      <c r="Q28" s="247" t="s">
        <v>187</v>
      </c>
      <c r="R28" s="249">
        <v>2022</v>
      </c>
      <c r="S28" s="250"/>
      <c r="T28" s="249">
        <v>2021</v>
      </c>
      <c r="U28" s="250"/>
      <c r="V28" s="249">
        <v>2020</v>
      </c>
      <c r="W28" s="250"/>
      <c r="X28" s="249">
        <v>2019</v>
      </c>
      <c r="Y28" s="250"/>
      <c r="Z28" s="249">
        <v>2018</v>
      </c>
      <c r="AA28" s="250"/>
      <c r="AB28" s="249">
        <v>2017</v>
      </c>
      <c r="AC28" s="251"/>
      <c r="AE28" s="238" t="s">
        <v>187</v>
      </c>
      <c r="AF28" s="242">
        <v>2017</v>
      </c>
      <c r="AG28" s="242"/>
      <c r="AH28" s="242">
        <v>2018</v>
      </c>
      <c r="AI28" s="242"/>
      <c r="AJ28" s="242">
        <v>2019</v>
      </c>
      <c r="AK28" s="242"/>
      <c r="AL28" s="242">
        <v>2020</v>
      </c>
      <c r="AM28" s="242"/>
      <c r="AN28" s="242">
        <v>2021</v>
      </c>
      <c r="AO28" s="242"/>
      <c r="AP28" s="242">
        <v>2022</v>
      </c>
      <c r="AQ28" s="243"/>
      <c r="AS28" s="238" t="s">
        <v>187</v>
      </c>
      <c r="AT28" s="233">
        <v>2017</v>
      </c>
      <c r="AU28" s="233"/>
      <c r="AV28" s="233">
        <v>2018</v>
      </c>
      <c r="AW28" s="233"/>
      <c r="AX28" s="233">
        <v>2019</v>
      </c>
      <c r="AY28" s="233"/>
      <c r="AZ28" s="233">
        <v>2020</v>
      </c>
      <c r="BA28" s="233"/>
      <c r="BB28" s="233">
        <v>2021</v>
      </c>
      <c r="BC28" s="233"/>
      <c r="BD28" s="233">
        <v>2022</v>
      </c>
      <c r="BE28" s="234"/>
    </row>
    <row r="29" spans="5:57" ht="17.25" customHeight="1" x14ac:dyDescent="0.25">
      <c r="Q29" s="248"/>
      <c r="R29" s="71" t="s">
        <v>216</v>
      </c>
      <c r="S29" s="71" t="s">
        <v>209</v>
      </c>
      <c r="T29" s="71" t="s">
        <v>216</v>
      </c>
      <c r="U29" s="71" t="s">
        <v>209</v>
      </c>
      <c r="V29" s="71" t="s">
        <v>216</v>
      </c>
      <c r="W29" s="71" t="s">
        <v>209</v>
      </c>
      <c r="X29" s="71" t="s">
        <v>216</v>
      </c>
      <c r="Y29" s="71" t="s">
        <v>209</v>
      </c>
      <c r="Z29" s="71" t="s">
        <v>216</v>
      </c>
      <c r="AA29" s="71" t="s">
        <v>209</v>
      </c>
      <c r="AB29" s="71" t="s">
        <v>216</v>
      </c>
      <c r="AC29" s="72" t="s">
        <v>209</v>
      </c>
      <c r="AE29" s="239"/>
      <c r="AF29" s="78" t="s">
        <v>205</v>
      </c>
      <c r="AG29" s="78" t="s">
        <v>217</v>
      </c>
      <c r="AH29" s="78" t="s">
        <v>205</v>
      </c>
      <c r="AI29" s="78" t="s">
        <v>217</v>
      </c>
      <c r="AJ29" s="78" t="s">
        <v>205</v>
      </c>
      <c r="AK29" s="78" t="s">
        <v>217</v>
      </c>
      <c r="AL29" s="78" t="s">
        <v>205</v>
      </c>
      <c r="AM29" s="78" t="s">
        <v>217</v>
      </c>
      <c r="AN29" s="78" t="s">
        <v>205</v>
      </c>
      <c r="AO29" s="78" t="s">
        <v>217</v>
      </c>
      <c r="AP29" s="78" t="s">
        <v>205</v>
      </c>
      <c r="AQ29" s="79" t="s">
        <v>217</v>
      </c>
      <c r="AS29" s="239"/>
      <c r="AT29" s="80" t="s">
        <v>218</v>
      </c>
      <c r="AU29" s="80" t="s">
        <v>219</v>
      </c>
      <c r="AV29" s="80" t="s">
        <v>218</v>
      </c>
      <c r="AW29" s="80" t="s">
        <v>219</v>
      </c>
      <c r="AX29" s="80" t="s">
        <v>218</v>
      </c>
      <c r="AY29" s="80" t="s">
        <v>219</v>
      </c>
      <c r="AZ29" s="80" t="s">
        <v>218</v>
      </c>
      <c r="BA29" s="80" t="s">
        <v>219</v>
      </c>
      <c r="BB29" s="80" t="s">
        <v>218</v>
      </c>
      <c r="BC29" s="80" t="s">
        <v>219</v>
      </c>
      <c r="BD29" s="80" t="s">
        <v>218</v>
      </c>
      <c r="BE29" s="81" t="s">
        <v>219</v>
      </c>
    </row>
    <row r="30" spans="5:57" ht="17.25" customHeight="1" x14ac:dyDescent="0.25">
      <c r="Q30" s="66" t="s">
        <v>160</v>
      </c>
      <c r="R30" s="69">
        <v>20</v>
      </c>
      <c r="S30" s="69">
        <v>3.5</v>
      </c>
      <c r="T30" s="69">
        <v>14</v>
      </c>
      <c r="U30" s="69">
        <v>2.5</v>
      </c>
      <c r="V30" s="69">
        <v>9</v>
      </c>
      <c r="W30" s="69">
        <v>1.6</v>
      </c>
      <c r="X30" s="69">
        <v>19</v>
      </c>
      <c r="Y30" s="69">
        <v>3.5</v>
      </c>
      <c r="Z30" s="69">
        <v>15</v>
      </c>
      <c r="AA30" s="69">
        <v>2.8</v>
      </c>
      <c r="AB30" s="69">
        <v>14</v>
      </c>
      <c r="AC30" s="70">
        <v>2.6</v>
      </c>
      <c r="AE30" s="55" t="s">
        <v>160</v>
      </c>
      <c r="AF30" s="14">
        <v>0</v>
      </c>
      <c r="AG30" s="82">
        <v>0</v>
      </c>
      <c r="AH30" s="14">
        <v>3</v>
      </c>
      <c r="AI30" s="82">
        <v>0.560022252</v>
      </c>
      <c r="AJ30" s="14">
        <v>3</v>
      </c>
      <c r="AK30" s="82">
        <v>0.54475527800000001</v>
      </c>
      <c r="AL30" s="14">
        <v>2</v>
      </c>
      <c r="AM30" s="14">
        <v>0.4</v>
      </c>
      <c r="AN30" s="14">
        <v>4</v>
      </c>
      <c r="AO30" s="14">
        <v>0.7</v>
      </c>
      <c r="AP30" s="14">
        <v>4</v>
      </c>
      <c r="AQ30" s="54">
        <v>0.69</v>
      </c>
      <c r="AS30" s="55" t="s">
        <v>160</v>
      </c>
      <c r="AT30" s="19">
        <v>23</v>
      </c>
      <c r="AU30" s="86">
        <v>4.3484508169999998</v>
      </c>
      <c r="AV30" s="19">
        <v>30</v>
      </c>
      <c r="AW30" s="86">
        <v>5.6002225159999997</v>
      </c>
      <c r="AX30" s="19">
        <v>40</v>
      </c>
      <c r="AY30" s="86">
        <v>7.2634037039999999</v>
      </c>
      <c r="AZ30" s="19">
        <v>18</v>
      </c>
      <c r="BA30" s="86">
        <v>3.1884422510000001</v>
      </c>
      <c r="BB30" s="19">
        <v>23</v>
      </c>
      <c r="BC30" s="86">
        <v>4</v>
      </c>
      <c r="BD30" s="84">
        <v>23</v>
      </c>
      <c r="BE30" s="87">
        <v>4</v>
      </c>
    </row>
    <row r="31" spans="5:57" ht="17.25" customHeight="1" x14ac:dyDescent="0.25">
      <c r="Q31" s="66" t="s">
        <v>161</v>
      </c>
      <c r="R31" s="69">
        <v>3</v>
      </c>
      <c r="S31" s="69">
        <v>1.7</v>
      </c>
      <c r="T31" s="69">
        <v>3</v>
      </c>
      <c r="U31" s="69">
        <v>1.7</v>
      </c>
      <c r="V31" s="69">
        <v>9</v>
      </c>
      <c r="W31" s="69">
        <v>5.3</v>
      </c>
      <c r="X31" s="69">
        <v>4</v>
      </c>
      <c r="Y31" s="69">
        <v>2.5</v>
      </c>
      <c r="Z31" s="69">
        <v>7</v>
      </c>
      <c r="AA31" s="69">
        <v>4.5</v>
      </c>
      <c r="AB31" s="69">
        <v>8</v>
      </c>
      <c r="AC31" s="70">
        <v>5.2</v>
      </c>
      <c r="AE31" s="55" t="s">
        <v>161</v>
      </c>
      <c r="AF31" s="14">
        <v>0</v>
      </c>
      <c r="AG31" s="82">
        <v>0</v>
      </c>
      <c r="AH31" s="14">
        <v>1</v>
      </c>
      <c r="AI31" s="82">
        <v>0.63906338900000004</v>
      </c>
      <c r="AJ31" s="14">
        <v>1</v>
      </c>
      <c r="AK31" s="82">
        <v>0.612940398</v>
      </c>
      <c r="AL31" s="14">
        <v>2</v>
      </c>
      <c r="AM31" s="14">
        <v>1.2</v>
      </c>
      <c r="AN31" s="14">
        <v>1</v>
      </c>
      <c r="AO31" s="14">
        <v>0.6</v>
      </c>
      <c r="AP31" s="14">
        <v>0</v>
      </c>
      <c r="AQ31" s="54">
        <v>0</v>
      </c>
      <c r="AS31" s="83" t="s">
        <v>161</v>
      </c>
      <c r="AT31" s="19">
        <v>19</v>
      </c>
      <c r="AU31" s="86">
        <v>12.29725706</v>
      </c>
      <c r="AV31" s="19">
        <v>36</v>
      </c>
      <c r="AW31" s="86">
        <v>23.006281990000002</v>
      </c>
      <c r="AX31" s="19">
        <v>14</v>
      </c>
      <c r="AY31" s="86">
        <v>8.5811655669999993</v>
      </c>
      <c r="AZ31" s="19">
        <v>17</v>
      </c>
      <c r="BA31" s="89">
        <v>10.012604100000001</v>
      </c>
      <c r="BB31" s="19">
        <v>30</v>
      </c>
      <c r="BC31" s="89">
        <v>17.3</v>
      </c>
      <c r="BD31" s="84">
        <v>49</v>
      </c>
      <c r="BE31" s="91">
        <v>27.8</v>
      </c>
    </row>
    <row r="32" spans="5:57" ht="17.25" customHeight="1" x14ac:dyDescent="0.25">
      <c r="Q32" s="73" t="s">
        <v>163</v>
      </c>
      <c r="R32" s="69">
        <v>7</v>
      </c>
      <c r="S32" s="77">
        <v>6.5</v>
      </c>
      <c r="T32" s="69">
        <v>14</v>
      </c>
      <c r="U32" s="77">
        <v>13</v>
      </c>
      <c r="V32" s="69">
        <v>16</v>
      </c>
      <c r="W32" s="77">
        <v>14.9</v>
      </c>
      <c r="X32" s="69">
        <v>15</v>
      </c>
      <c r="Y32" s="69">
        <v>14.2</v>
      </c>
      <c r="Z32" s="69">
        <v>14</v>
      </c>
      <c r="AA32" s="69">
        <v>13.5</v>
      </c>
      <c r="AB32" s="69">
        <v>13</v>
      </c>
      <c r="AC32" s="70">
        <v>12.6</v>
      </c>
      <c r="AE32" s="83" t="s">
        <v>163</v>
      </c>
      <c r="AF32" s="14">
        <v>3</v>
      </c>
      <c r="AG32" s="82">
        <v>2.9130738759999999</v>
      </c>
      <c r="AH32" s="14">
        <v>3</v>
      </c>
      <c r="AI32" s="82">
        <v>2.8850314949999998</v>
      </c>
      <c r="AJ32" s="14">
        <v>3</v>
      </c>
      <c r="AK32" s="82">
        <v>2.8321658520000002</v>
      </c>
      <c r="AL32" s="14">
        <v>1</v>
      </c>
      <c r="AM32" s="14">
        <v>0.9</v>
      </c>
      <c r="AN32" s="14">
        <v>3</v>
      </c>
      <c r="AO32" s="59">
        <v>2.8</v>
      </c>
      <c r="AP32" s="14">
        <v>3</v>
      </c>
      <c r="AQ32" s="60">
        <v>2.79</v>
      </c>
      <c r="AS32" s="83" t="s">
        <v>163</v>
      </c>
      <c r="AT32" s="19">
        <v>7</v>
      </c>
      <c r="AU32" s="86">
        <v>6.7971723759999998</v>
      </c>
      <c r="AV32" s="19">
        <v>8</v>
      </c>
      <c r="AW32" s="86">
        <v>7.69341732</v>
      </c>
      <c r="AX32" s="19">
        <v>5</v>
      </c>
      <c r="AY32" s="86">
        <v>4.7202764190000002</v>
      </c>
      <c r="AZ32" s="19">
        <v>12</v>
      </c>
      <c r="BA32" s="89">
        <v>11.16715368</v>
      </c>
      <c r="BB32" s="19">
        <v>12</v>
      </c>
      <c r="BC32" s="89">
        <v>11.1</v>
      </c>
      <c r="BD32" s="84">
        <v>12</v>
      </c>
      <c r="BE32" s="91">
        <v>12.1</v>
      </c>
    </row>
    <row r="33" spans="17:57" ht="17.25" customHeight="1" x14ac:dyDescent="0.25">
      <c r="Q33" s="73" t="s">
        <v>164</v>
      </c>
      <c r="R33" s="69">
        <v>34</v>
      </c>
      <c r="S33" s="77">
        <v>8.4</v>
      </c>
      <c r="T33" s="69">
        <v>21</v>
      </c>
      <c r="U33" s="77">
        <v>5.2</v>
      </c>
      <c r="V33" s="69">
        <v>23</v>
      </c>
      <c r="W33" s="77">
        <v>5.8</v>
      </c>
      <c r="X33" s="69">
        <v>17</v>
      </c>
      <c r="Y33" s="69">
        <v>4.3</v>
      </c>
      <c r="Z33" s="69">
        <v>22</v>
      </c>
      <c r="AA33" s="69">
        <v>5.7</v>
      </c>
      <c r="AB33" s="69">
        <v>25</v>
      </c>
      <c r="AC33" s="70">
        <v>6.5</v>
      </c>
      <c r="AE33" s="55" t="s">
        <v>164</v>
      </c>
      <c r="AF33" s="14">
        <v>4</v>
      </c>
      <c r="AG33" s="82">
        <v>1.045216046</v>
      </c>
      <c r="AH33" s="14">
        <v>4</v>
      </c>
      <c r="AI33" s="82">
        <v>1.0375758079999999</v>
      </c>
      <c r="AJ33" s="14">
        <v>6</v>
      </c>
      <c r="AK33" s="82">
        <v>1.5293559880000001</v>
      </c>
      <c r="AL33" s="14">
        <v>2</v>
      </c>
      <c r="AM33" s="14">
        <v>0.5</v>
      </c>
      <c r="AN33" s="14">
        <v>5</v>
      </c>
      <c r="AO33" s="14">
        <v>1.2</v>
      </c>
      <c r="AP33" s="14">
        <v>2</v>
      </c>
      <c r="AQ33" s="54">
        <v>0.5</v>
      </c>
      <c r="AS33" s="55" t="s">
        <v>164</v>
      </c>
      <c r="AT33" s="19">
        <v>5</v>
      </c>
      <c r="AU33" s="86">
        <v>1.306520058</v>
      </c>
      <c r="AV33" s="19">
        <v>10</v>
      </c>
      <c r="AW33" s="86">
        <v>2.5939395200000002</v>
      </c>
      <c r="AX33" s="19">
        <v>1</v>
      </c>
      <c r="AY33" s="86">
        <v>0.25489266500000002</v>
      </c>
      <c r="AZ33" s="19">
        <v>7</v>
      </c>
      <c r="BA33" s="86">
        <v>1.761405098</v>
      </c>
      <c r="BB33" s="19">
        <v>10</v>
      </c>
      <c r="BC33" s="86">
        <v>2.5</v>
      </c>
      <c r="BD33" s="84">
        <v>10</v>
      </c>
      <c r="BE33" s="87">
        <v>2.5</v>
      </c>
    </row>
    <row r="34" spans="17:57" ht="17.25" customHeight="1" x14ac:dyDescent="0.25">
      <c r="Q34" s="66" t="s">
        <v>166</v>
      </c>
      <c r="R34" s="69">
        <v>10</v>
      </c>
      <c r="S34" s="69">
        <v>2.5</v>
      </c>
      <c r="T34" s="69">
        <v>9</v>
      </c>
      <c r="U34" s="69">
        <v>2.2999999999999998</v>
      </c>
      <c r="V34" s="69">
        <v>14</v>
      </c>
      <c r="W34" s="69">
        <v>3.6</v>
      </c>
      <c r="X34" s="69">
        <v>24</v>
      </c>
      <c r="Y34" s="69">
        <v>6.4</v>
      </c>
      <c r="Z34" s="69">
        <v>13</v>
      </c>
      <c r="AA34" s="69">
        <v>3.6</v>
      </c>
      <c r="AB34" s="69">
        <v>7</v>
      </c>
      <c r="AC34" s="70">
        <v>2</v>
      </c>
      <c r="AE34" s="83" t="s">
        <v>166</v>
      </c>
      <c r="AF34" s="14">
        <v>2</v>
      </c>
      <c r="AG34" s="82">
        <v>0.55739340500000001</v>
      </c>
      <c r="AH34" s="14">
        <v>1</v>
      </c>
      <c r="AI34" s="82">
        <v>0.27518341000000002</v>
      </c>
      <c r="AJ34" s="14">
        <v>3</v>
      </c>
      <c r="AK34" s="82">
        <v>0.80024113900000005</v>
      </c>
      <c r="AL34" s="14">
        <v>6</v>
      </c>
      <c r="AM34" s="14">
        <v>1.6</v>
      </c>
      <c r="AN34" s="14">
        <v>6</v>
      </c>
      <c r="AO34" s="59">
        <v>1.5</v>
      </c>
      <c r="AP34" s="14">
        <v>6</v>
      </c>
      <c r="AQ34" s="60">
        <v>1.5</v>
      </c>
      <c r="AS34" s="55" t="s">
        <v>166</v>
      </c>
      <c r="AT34" s="19">
        <v>0</v>
      </c>
      <c r="AU34" s="86">
        <v>0</v>
      </c>
      <c r="AV34" s="19">
        <v>4</v>
      </c>
      <c r="AW34" s="86">
        <v>1.100733639</v>
      </c>
      <c r="AX34" s="19">
        <v>0</v>
      </c>
      <c r="AY34" s="86">
        <v>0</v>
      </c>
      <c r="AZ34" s="19">
        <v>7</v>
      </c>
      <c r="BA34" s="86">
        <v>1.818451043</v>
      </c>
      <c r="BB34" s="19">
        <v>7</v>
      </c>
      <c r="BC34" s="86">
        <v>1.8</v>
      </c>
      <c r="BD34" s="84">
        <v>9</v>
      </c>
      <c r="BE34" s="87">
        <v>2.2000000000000002</v>
      </c>
    </row>
    <row r="35" spans="17:57" ht="17.25" customHeight="1" x14ac:dyDescent="0.25">
      <c r="Q35" s="66" t="s">
        <v>167</v>
      </c>
      <c r="R35" s="69">
        <v>9</v>
      </c>
      <c r="S35" s="69">
        <v>5</v>
      </c>
      <c r="T35" s="69">
        <v>5</v>
      </c>
      <c r="U35" s="69">
        <v>2.8</v>
      </c>
      <c r="V35" s="69">
        <v>8</v>
      </c>
      <c r="W35" s="69">
        <v>4.5</v>
      </c>
      <c r="X35" s="69">
        <v>5</v>
      </c>
      <c r="Y35" s="69">
        <v>2.8</v>
      </c>
      <c r="Z35" s="69">
        <v>11</v>
      </c>
      <c r="AA35" s="69">
        <v>6.4</v>
      </c>
      <c r="AB35" s="69">
        <v>9</v>
      </c>
      <c r="AC35" s="70">
        <v>5.3</v>
      </c>
      <c r="AE35" s="55" t="s">
        <v>167</v>
      </c>
      <c r="AF35" s="14">
        <v>2</v>
      </c>
      <c r="AG35" s="82">
        <v>1.1734334660000001</v>
      </c>
      <c r="AH35" s="14">
        <v>0</v>
      </c>
      <c r="AI35" s="82">
        <v>0</v>
      </c>
      <c r="AJ35" s="14">
        <v>1</v>
      </c>
      <c r="AK35" s="82">
        <v>0.56986226399999995</v>
      </c>
      <c r="AL35" s="14">
        <v>2</v>
      </c>
      <c r="AM35" s="14">
        <v>1.1000000000000001</v>
      </c>
      <c r="AN35" s="14">
        <v>3</v>
      </c>
      <c r="AO35" s="14">
        <v>1.7</v>
      </c>
      <c r="AP35" s="14">
        <v>2</v>
      </c>
      <c r="AQ35" s="54">
        <v>1.1000000000000001</v>
      </c>
      <c r="AS35" s="55" t="s">
        <v>167</v>
      </c>
      <c r="AT35" s="19">
        <v>2</v>
      </c>
      <c r="AU35" s="86">
        <v>1.1734334660000001</v>
      </c>
      <c r="AV35" s="19">
        <v>3</v>
      </c>
      <c r="AW35" s="86">
        <v>1.747925795</v>
      </c>
      <c r="AX35" s="19">
        <v>2</v>
      </c>
      <c r="AY35" s="86">
        <v>1.139724529</v>
      </c>
      <c r="AZ35" s="19">
        <v>1</v>
      </c>
      <c r="BA35" s="86">
        <v>0.55970044799999996</v>
      </c>
      <c r="BB35" s="19">
        <v>6</v>
      </c>
      <c r="BC35" s="86">
        <v>3.3</v>
      </c>
      <c r="BD35" s="84">
        <v>3</v>
      </c>
      <c r="BE35" s="87">
        <v>1.7</v>
      </c>
    </row>
    <row r="36" spans="17:57" ht="17.25" customHeight="1" x14ac:dyDescent="0.25">
      <c r="Q36" s="66" t="s">
        <v>168</v>
      </c>
      <c r="R36" s="69">
        <v>31</v>
      </c>
      <c r="S36" s="69">
        <v>4.3</v>
      </c>
      <c r="T36" s="69">
        <v>29</v>
      </c>
      <c r="U36" s="69">
        <v>4</v>
      </c>
      <c r="V36" s="69">
        <v>20</v>
      </c>
      <c r="W36" s="69">
        <v>2.8</v>
      </c>
      <c r="X36" s="69">
        <v>27</v>
      </c>
      <c r="Y36" s="69">
        <v>3.8</v>
      </c>
      <c r="Z36" s="69">
        <v>20</v>
      </c>
      <c r="AA36" s="69">
        <v>2.9</v>
      </c>
      <c r="AB36" s="69">
        <v>26</v>
      </c>
      <c r="AC36" s="70">
        <v>3.8</v>
      </c>
      <c r="AE36" s="55" t="s">
        <v>168</v>
      </c>
      <c r="AF36" s="14">
        <v>4</v>
      </c>
      <c r="AG36" s="82">
        <v>0.58430839800000001</v>
      </c>
      <c r="AH36" s="14">
        <v>2</v>
      </c>
      <c r="AI36" s="82">
        <v>0.288019678</v>
      </c>
      <c r="AJ36" s="14">
        <v>4</v>
      </c>
      <c r="AK36" s="82">
        <v>0.56563245500000003</v>
      </c>
      <c r="AL36" s="14">
        <v>7</v>
      </c>
      <c r="AM36" s="14">
        <v>1</v>
      </c>
      <c r="AN36" s="14">
        <v>6</v>
      </c>
      <c r="AO36" s="14">
        <v>0.8</v>
      </c>
      <c r="AP36" s="14">
        <v>4</v>
      </c>
      <c r="AQ36" s="54">
        <v>0.55000000000000004</v>
      </c>
      <c r="AS36" s="55" t="s">
        <v>168</v>
      </c>
      <c r="AT36" s="19">
        <v>7</v>
      </c>
      <c r="AU36" s="86">
        <v>1.0225396959999999</v>
      </c>
      <c r="AV36" s="19">
        <v>8</v>
      </c>
      <c r="AW36" s="86">
        <v>1.1520787100000001</v>
      </c>
      <c r="AX36" s="19">
        <v>0</v>
      </c>
      <c r="AY36" s="86">
        <v>0</v>
      </c>
      <c r="AZ36" s="19">
        <v>14</v>
      </c>
      <c r="BA36" s="86">
        <v>1.9506920780000001</v>
      </c>
      <c r="BB36" s="19">
        <v>5</v>
      </c>
      <c r="BC36" s="86">
        <v>0.7</v>
      </c>
      <c r="BD36" s="84">
        <v>12</v>
      </c>
      <c r="BE36" s="87">
        <v>1.7</v>
      </c>
    </row>
    <row r="37" spans="17:57" ht="17.25" customHeight="1" x14ac:dyDescent="0.25">
      <c r="Q37" s="66" t="s">
        <v>169</v>
      </c>
      <c r="R37" s="69">
        <v>36</v>
      </c>
      <c r="S37" s="69">
        <v>3.5</v>
      </c>
      <c r="T37" s="69">
        <v>25</v>
      </c>
      <c r="U37" s="69">
        <v>2.4</v>
      </c>
      <c r="V37" s="69">
        <v>39</v>
      </c>
      <c r="W37" s="69">
        <v>3.8</v>
      </c>
      <c r="X37" s="69">
        <v>37</v>
      </c>
      <c r="Y37" s="69">
        <v>3.6</v>
      </c>
      <c r="Z37" s="69">
        <v>44</v>
      </c>
      <c r="AA37" s="69">
        <v>4.3</v>
      </c>
      <c r="AB37" s="69">
        <v>38</v>
      </c>
      <c r="AC37" s="70">
        <v>3.8</v>
      </c>
      <c r="AE37" s="55" t="s">
        <v>169</v>
      </c>
      <c r="AF37" s="14">
        <v>5</v>
      </c>
      <c r="AG37" s="82">
        <v>0.49521375899999998</v>
      </c>
      <c r="AH37" s="14">
        <v>7</v>
      </c>
      <c r="AI37" s="82">
        <v>0.68644410199999994</v>
      </c>
      <c r="AJ37" s="14">
        <v>3</v>
      </c>
      <c r="AK37" s="82">
        <v>0.29200689499999999</v>
      </c>
      <c r="AL37" s="14">
        <v>9</v>
      </c>
      <c r="AM37" s="14">
        <v>0.9</v>
      </c>
      <c r="AN37" s="14">
        <v>10</v>
      </c>
      <c r="AO37" s="14">
        <v>1</v>
      </c>
      <c r="AP37" s="14">
        <v>11</v>
      </c>
      <c r="AQ37" s="54">
        <v>1.06</v>
      </c>
      <c r="AS37" s="55" t="s">
        <v>169</v>
      </c>
      <c r="AT37" s="19">
        <v>16</v>
      </c>
      <c r="AU37" s="86">
        <v>1.5846840289999999</v>
      </c>
      <c r="AV37" s="19">
        <v>41</v>
      </c>
      <c r="AW37" s="86">
        <v>4.0206011679999998</v>
      </c>
      <c r="AX37" s="19">
        <v>14</v>
      </c>
      <c r="AY37" s="86">
        <v>1.3626988449999999</v>
      </c>
      <c r="AZ37" s="19">
        <v>31</v>
      </c>
      <c r="BA37" s="86">
        <v>2.9969672620000001</v>
      </c>
      <c r="BB37" s="19">
        <v>28</v>
      </c>
      <c r="BC37" s="86">
        <v>2.7</v>
      </c>
      <c r="BD37" s="84">
        <v>39</v>
      </c>
      <c r="BE37" s="87">
        <v>3.8</v>
      </c>
    </row>
    <row r="38" spans="17:57" ht="17.25" customHeight="1" x14ac:dyDescent="0.25">
      <c r="Q38" s="66" t="s">
        <v>170</v>
      </c>
      <c r="R38" s="69">
        <v>7</v>
      </c>
      <c r="S38" s="69">
        <v>1.8</v>
      </c>
      <c r="T38" s="69">
        <v>12</v>
      </c>
      <c r="U38" s="69">
        <v>3</v>
      </c>
      <c r="V38" s="69">
        <v>7</v>
      </c>
      <c r="W38" s="69">
        <v>1.8</v>
      </c>
      <c r="X38" s="69">
        <v>9</v>
      </c>
      <c r="Y38" s="69">
        <v>2.4</v>
      </c>
      <c r="Z38" s="69">
        <v>10</v>
      </c>
      <c r="AA38" s="69">
        <v>2.7</v>
      </c>
      <c r="AB38" s="69">
        <v>7</v>
      </c>
      <c r="AC38" s="70">
        <v>1.9</v>
      </c>
      <c r="AE38" s="83" t="s">
        <v>170</v>
      </c>
      <c r="AF38" s="14">
        <v>1</v>
      </c>
      <c r="AG38" s="82">
        <v>0.27664506999999999</v>
      </c>
      <c r="AH38" s="14">
        <v>2</v>
      </c>
      <c r="AI38" s="82">
        <v>0.54662133400000001</v>
      </c>
      <c r="AJ38" s="14">
        <v>1</v>
      </c>
      <c r="AK38" s="82">
        <v>0.26516899199999999</v>
      </c>
      <c r="AL38" s="14">
        <v>1</v>
      </c>
      <c r="AM38" s="14">
        <v>0.3</v>
      </c>
      <c r="AN38" s="14">
        <v>4</v>
      </c>
      <c r="AO38" s="59">
        <v>1</v>
      </c>
      <c r="AP38" s="14">
        <v>9</v>
      </c>
      <c r="AQ38" s="60">
        <v>2.2599999999999998</v>
      </c>
      <c r="AS38" s="55" t="s">
        <v>170</v>
      </c>
      <c r="AT38" s="19">
        <v>7</v>
      </c>
      <c r="AU38" s="86">
        <v>1.936515489</v>
      </c>
      <c r="AV38" s="19">
        <v>22</v>
      </c>
      <c r="AW38" s="86">
        <v>6.0128346690000001</v>
      </c>
      <c r="AX38" s="19">
        <v>2</v>
      </c>
      <c r="AY38" s="86">
        <v>0.53033798399999998</v>
      </c>
      <c r="AZ38" s="19">
        <v>8</v>
      </c>
      <c r="BA38" s="86">
        <v>2.0679101700000002</v>
      </c>
      <c r="BB38" s="19">
        <v>12</v>
      </c>
      <c r="BC38" s="86">
        <v>3</v>
      </c>
      <c r="BD38" s="84">
        <v>15</v>
      </c>
      <c r="BE38" s="87">
        <v>3.8</v>
      </c>
    </row>
    <row r="39" spans="17:57" ht="17.25" customHeight="1" x14ac:dyDescent="0.25">
      <c r="Q39" s="66" t="s">
        <v>171</v>
      </c>
      <c r="R39" s="69">
        <v>26</v>
      </c>
      <c r="S39" s="69">
        <v>3.2</v>
      </c>
      <c r="T39" s="69">
        <v>21</v>
      </c>
      <c r="U39" s="69">
        <v>2.6</v>
      </c>
      <c r="V39" s="69">
        <v>11</v>
      </c>
      <c r="W39" s="69">
        <v>1.4</v>
      </c>
      <c r="X39" s="69">
        <v>27</v>
      </c>
      <c r="Y39" s="69">
        <v>3.4</v>
      </c>
      <c r="Z39" s="69">
        <v>25</v>
      </c>
      <c r="AA39" s="69">
        <v>3.2</v>
      </c>
      <c r="AB39" s="69">
        <v>26</v>
      </c>
      <c r="AC39" s="70">
        <v>3.3</v>
      </c>
      <c r="AE39" s="55" t="s">
        <v>171</v>
      </c>
      <c r="AF39" s="14">
        <v>7</v>
      </c>
      <c r="AG39" s="82">
        <v>0.89042777399999995</v>
      </c>
      <c r="AH39" s="14">
        <v>10</v>
      </c>
      <c r="AI39" s="82">
        <v>1.2618009939999999</v>
      </c>
      <c r="AJ39" s="14">
        <v>6</v>
      </c>
      <c r="AK39" s="82">
        <v>0.74740277499999996</v>
      </c>
      <c r="AL39" s="14">
        <v>6</v>
      </c>
      <c r="AM39" s="14">
        <v>0.7</v>
      </c>
      <c r="AN39" s="14">
        <v>5</v>
      </c>
      <c r="AO39" s="14">
        <v>0.6</v>
      </c>
      <c r="AP39" s="14">
        <v>8</v>
      </c>
      <c r="AQ39" s="54">
        <v>0.98</v>
      </c>
      <c r="AS39" s="55" t="s">
        <v>171</v>
      </c>
      <c r="AT39" s="19">
        <v>31</v>
      </c>
      <c r="AU39" s="86">
        <v>3.9433229999999999</v>
      </c>
      <c r="AV39" s="19">
        <v>32</v>
      </c>
      <c r="AW39" s="86">
        <v>4.0377631799999998</v>
      </c>
      <c r="AX39" s="19">
        <v>3</v>
      </c>
      <c r="AY39" s="86">
        <v>0.37370138800000002</v>
      </c>
      <c r="AZ39" s="19">
        <v>20</v>
      </c>
      <c r="BA39" s="86">
        <v>2.4646568210000002</v>
      </c>
      <c r="BB39" s="19">
        <v>50</v>
      </c>
      <c r="BC39" s="86">
        <v>6.1</v>
      </c>
      <c r="BD39" s="84">
        <v>39</v>
      </c>
      <c r="BE39" s="87">
        <v>4.8</v>
      </c>
    </row>
    <row r="40" spans="17:57" ht="17.25" customHeight="1" x14ac:dyDescent="0.25">
      <c r="Q40" s="66" t="s">
        <v>172</v>
      </c>
      <c r="R40" s="69">
        <v>35</v>
      </c>
      <c r="S40" s="69">
        <v>2.7</v>
      </c>
      <c r="T40" s="69">
        <v>29</v>
      </c>
      <c r="U40" s="69">
        <v>2.2999999999999998</v>
      </c>
      <c r="V40" s="69">
        <v>34</v>
      </c>
      <c r="W40" s="69">
        <v>2.8</v>
      </c>
      <c r="X40" s="69">
        <v>32</v>
      </c>
      <c r="Y40" s="69">
        <v>2.7</v>
      </c>
      <c r="Z40" s="69">
        <v>28</v>
      </c>
      <c r="AA40" s="69">
        <v>2.4</v>
      </c>
      <c r="AB40" s="69">
        <v>22</v>
      </c>
      <c r="AC40" s="70">
        <v>1.9</v>
      </c>
      <c r="AE40" s="55" t="s">
        <v>172</v>
      </c>
      <c r="AF40" s="14">
        <v>8</v>
      </c>
      <c r="AG40" s="82">
        <v>0.70306924900000001</v>
      </c>
      <c r="AH40" s="14">
        <v>6</v>
      </c>
      <c r="AI40" s="82">
        <v>0.52065842500000004</v>
      </c>
      <c r="AJ40" s="14">
        <v>13</v>
      </c>
      <c r="AK40" s="82">
        <v>1.0900151259999999</v>
      </c>
      <c r="AL40" s="14">
        <v>4</v>
      </c>
      <c r="AM40" s="14">
        <v>0.3</v>
      </c>
      <c r="AN40" s="14">
        <v>10</v>
      </c>
      <c r="AO40" s="14">
        <v>0.8</v>
      </c>
      <c r="AP40" s="14">
        <v>10</v>
      </c>
      <c r="AQ40" s="54">
        <v>0.78</v>
      </c>
      <c r="AS40" s="55" t="s">
        <v>172</v>
      </c>
      <c r="AT40" s="19">
        <v>23</v>
      </c>
      <c r="AU40" s="86">
        <v>2.0213240899999998</v>
      </c>
      <c r="AV40" s="19">
        <v>58</v>
      </c>
      <c r="AW40" s="86">
        <v>5.0330314380000001</v>
      </c>
      <c r="AX40" s="19">
        <v>78</v>
      </c>
      <c r="AY40" s="86">
        <v>6.5400907559999997</v>
      </c>
      <c r="AZ40" s="19">
        <v>39</v>
      </c>
      <c r="BA40" s="86">
        <v>3.1764467289999998</v>
      </c>
      <c r="BB40" s="19">
        <v>53</v>
      </c>
      <c r="BC40" s="86">
        <v>4.2</v>
      </c>
      <c r="BD40" s="84">
        <v>62</v>
      </c>
      <c r="BE40" s="87">
        <v>4.9000000000000004</v>
      </c>
    </row>
    <row r="41" spans="17:57" ht="17.25" customHeight="1" x14ac:dyDescent="0.25">
      <c r="Q41" s="66" t="s">
        <v>173</v>
      </c>
      <c r="R41" s="69">
        <v>5</v>
      </c>
      <c r="S41" s="69">
        <v>3.3</v>
      </c>
      <c r="T41" s="69">
        <v>5</v>
      </c>
      <c r="U41" s="69">
        <v>3.4</v>
      </c>
      <c r="V41" s="69">
        <v>7</v>
      </c>
      <c r="W41" s="69">
        <v>4.9000000000000004</v>
      </c>
      <c r="X41" s="69">
        <v>8</v>
      </c>
      <c r="Y41" s="69">
        <v>5.8</v>
      </c>
      <c r="Z41" s="69">
        <v>7</v>
      </c>
      <c r="AA41" s="69">
        <v>5.3</v>
      </c>
      <c r="AB41" s="69">
        <v>2</v>
      </c>
      <c r="AC41" s="70">
        <v>1.5</v>
      </c>
      <c r="AE41" s="83" t="s">
        <v>173</v>
      </c>
      <c r="AF41" s="14">
        <v>1</v>
      </c>
      <c r="AG41" s="82">
        <v>0.74688176900000003</v>
      </c>
      <c r="AH41" s="14">
        <v>0</v>
      </c>
      <c r="AI41" s="82">
        <v>0</v>
      </c>
      <c r="AJ41" s="14">
        <v>1</v>
      </c>
      <c r="AK41" s="82">
        <v>0.72298215700000001</v>
      </c>
      <c r="AL41" s="14">
        <v>1</v>
      </c>
      <c r="AM41" s="14">
        <v>0.7</v>
      </c>
      <c r="AN41" s="14">
        <v>3</v>
      </c>
      <c r="AO41" s="59">
        <v>2</v>
      </c>
      <c r="AP41" s="14">
        <v>2</v>
      </c>
      <c r="AQ41" s="60">
        <v>1.33</v>
      </c>
      <c r="AS41" s="83" t="s">
        <v>174</v>
      </c>
      <c r="AT41" s="19">
        <v>10</v>
      </c>
      <c r="AU41" s="86">
        <v>7.4688176860000004</v>
      </c>
      <c r="AV41" s="19">
        <v>8</v>
      </c>
      <c r="AW41" s="86">
        <v>6.009344531</v>
      </c>
      <c r="AX41" s="19">
        <v>40</v>
      </c>
      <c r="AY41" s="86">
        <v>28.919286270000001</v>
      </c>
      <c r="AZ41" s="19">
        <v>10</v>
      </c>
      <c r="BA41" s="89">
        <v>6.980071895</v>
      </c>
      <c r="BB41" s="19">
        <v>21</v>
      </c>
      <c r="BC41" s="89">
        <v>12.5</v>
      </c>
      <c r="BD41" s="84">
        <v>21</v>
      </c>
      <c r="BE41" s="91">
        <v>12.5</v>
      </c>
    </row>
    <row r="42" spans="17:57" ht="17.25" customHeight="1" x14ac:dyDescent="0.25">
      <c r="Q42" s="66" t="s">
        <v>174</v>
      </c>
      <c r="R42" s="69">
        <v>7</v>
      </c>
      <c r="S42" s="69">
        <v>4.2</v>
      </c>
      <c r="T42" s="69">
        <v>6</v>
      </c>
      <c r="U42" s="69">
        <v>3.6</v>
      </c>
      <c r="V42" s="69">
        <v>3</v>
      </c>
      <c r="W42" s="69">
        <v>1.9</v>
      </c>
      <c r="X42" s="69">
        <v>8</v>
      </c>
      <c r="Y42" s="69">
        <v>5.2</v>
      </c>
      <c r="Z42" s="69">
        <v>12</v>
      </c>
      <c r="AA42" s="69">
        <v>8.3000000000000007</v>
      </c>
      <c r="AB42" s="69">
        <v>2</v>
      </c>
      <c r="AC42" s="70">
        <v>1.4</v>
      </c>
      <c r="AE42" s="55" t="s">
        <v>174</v>
      </c>
      <c r="AF42" s="14">
        <v>0</v>
      </c>
      <c r="AG42" s="82">
        <v>0</v>
      </c>
      <c r="AH42" s="14">
        <v>1</v>
      </c>
      <c r="AI42" s="82">
        <v>0.69191702499999996</v>
      </c>
      <c r="AJ42" s="14">
        <v>1</v>
      </c>
      <c r="AK42" s="82">
        <v>0.65610770699999998</v>
      </c>
      <c r="AL42" s="14">
        <v>1</v>
      </c>
      <c r="AM42" s="14">
        <v>0.6</v>
      </c>
      <c r="AN42" s="14">
        <v>1</v>
      </c>
      <c r="AO42" s="14">
        <v>0.6</v>
      </c>
      <c r="AP42" s="14">
        <v>1</v>
      </c>
      <c r="AQ42" s="54">
        <v>0.6</v>
      </c>
      <c r="AS42" s="83" t="s">
        <v>173</v>
      </c>
      <c r="AT42" s="19">
        <v>12</v>
      </c>
      <c r="AU42" s="86">
        <v>8.3792446110000007</v>
      </c>
      <c r="AV42" s="19">
        <v>20</v>
      </c>
      <c r="AW42" s="86">
        <v>13.83834051</v>
      </c>
      <c r="AX42" s="19">
        <v>57</v>
      </c>
      <c r="AY42" s="86">
        <v>37.398139280000002</v>
      </c>
      <c r="AZ42" s="19">
        <v>13</v>
      </c>
      <c r="BA42" s="89">
        <v>8.0634156630000007</v>
      </c>
      <c r="BB42" s="19">
        <v>11</v>
      </c>
      <c r="BC42" s="89">
        <v>7.5</v>
      </c>
      <c r="BD42" s="84">
        <v>24</v>
      </c>
      <c r="BE42" s="91">
        <v>16</v>
      </c>
    </row>
    <row r="43" spans="17:57" ht="17.25" customHeight="1" x14ac:dyDescent="0.25">
      <c r="Q43" s="73" t="s">
        <v>175</v>
      </c>
      <c r="R43" s="69">
        <v>8</v>
      </c>
      <c r="S43" s="77">
        <v>9.6</v>
      </c>
      <c r="T43" s="69">
        <v>11</v>
      </c>
      <c r="U43" s="77">
        <v>13.2</v>
      </c>
      <c r="V43" s="69">
        <v>9</v>
      </c>
      <c r="W43" s="77">
        <v>10.8</v>
      </c>
      <c r="X43" s="69">
        <v>8</v>
      </c>
      <c r="Y43" s="69">
        <v>9.6</v>
      </c>
      <c r="Z43" s="69">
        <v>14</v>
      </c>
      <c r="AA43" s="69">
        <v>19.100000000000001</v>
      </c>
      <c r="AB43" s="69">
        <v>16</v>
      </c>
      <c r="AC43" s="70">
        <v>21.9</v>
      </c>
      <c r="AE43" s="55" t="s">
        <v>175</v>
      </c>
      <c r="AF43" s="14">
        <v>0</v>
      </c>
      <c r="AG43" s="82">
        <v>0</v>
      </c>
      <c r="AH43" s="14">
        <v>1</v>
      </c>
      <c r="AI43" s="82">
        <v>1.36468469</v>
      </c>
      <c r="AJ43" s="14">
        <v>1</v>
      </c>
      <c r="AK43" s="82">
        <v>1.2054437840000001</v>
      </c>
      <c r="AL43" s="14">
        <v>3</v>
      </c>
      <c r="AM43" s="14">
        <v>3.6</v>
      </c>
      <c r="AN43" s="14">
        <v>1</v>
      </c>
      <c r="AO43" s="14">
        <v>1.2</v>
      </c>
      <c r="AP43" s="14">
        <v>1</v>
      </c>
      <c r="AQ43" s="54">
        <v>1.2</v>
      </c>
      <c r="AS43" s="83" t="s">
        <v>175</v>
      </c>
      <c r="AT43" s="19">
        <v>3</v>
      </c>
      <c r="AU43" s="86">
        <v>4.1032935769999996</v>
      </c>
      <c r="AV43" s="19">
        <v>2</v>
      </c>
      <c r="AW43" s="86">
        <v>2.729369379</v>
      </c>
      <c r="AX43" s="19">
        <v>5</v>
      </c>
      <c r="AY43" s="86">
        <v>6.0272189210000002</v>
      </c>
      <c r="AZ43" s="19">
        <v>3</v>
      </c>
      <c r="BA43" s="89">
        <v>3.5889460459999998</v>
      </c>
      <c r="BB43" s="19">
        <v>7</v>
      </c>
      <c r="BC43" s="89">
        <v>8.4</v>
      </c>
      <c r="BD43" s="84">
        <v>8</v>
      </c>
      <c r="BE43" s="91">
        <v>9.6</v>
      </c>
    </row>
    <row r="44" spans="17:57" ht="17.25" customHeight="1" x14ac:dyDescent="0.25">
      <c r="Q44" s="73" t="s">
        <v>176</v>
      </c>
      <c r="R44" s="69">
        <v>6</v>
      </c>
      <c r="S44" s="77">
        <v>7.2</v>
      </c>
      <c r="T44" s="69">
        <v>6</v>
      </c>
      <c r="U44" s="77">
        <v>7.3</v>
      </c>
      <c r="V44" s="69">
        <v>1</v>
      </c>
      <c r="W44" s="77">
        <v>1.2</v>
      </c>
      <c r="X44" s="69">
        <v>5</v>
      </c>
      <c r="Y44" s="69">
        <v>6.2</v>
      </c>
      <c r="Z44" s="69">
        <v>8</v>
      </c>
      <c r="AA44" s="69">
        <v>10.1</v>
      </c>
      <c r="AB44" s="69">
        <v>5</v>
      </c>
      <c r="AC44" s="70">
        <v>6.3</v>
      </c>
      <c r="AE44" s="83" t="s">
        <v>176</v>
      </c>
      <c r="AF44" s="14">
        <v>1</v>
      </c>
      <c r="AG44" s="82">
        <v>1.2604618329999999</v>
      </c>
      <c r="AH44" s="14">
        <v>0</v>
      </c>
      <c r="AI44" s="82">
        <v>0</v>
      </c>
      <c r="AJ44" s="14">
        <v>3</v>
      </c>
      <c r="AK44" s="82">
        <v>3.7455521570000001</v>
      </c>
      <c r="AL44" s="14">
        <v>0</v>
      </c>
      <c r="AM44" s="14">
        <v>0</v>
      </c>
      <c r="AN44" s="14">
        <v>1</v>
      </c>
      <c r="AO44" s="59">
        <v>1.2</v>
      </c>
      <c r="AP44" s="14">
        <v>2</v>
      </c>
      <c r="AQ44" s="60">
        <v>2.41</v>
      </c>
      <c r="AS44" s="55" t="s">
        <v>176</v>
      </c>
      <c r="AT44" s="19">
        <v>2</v>
      </c>
      <c r="AU44" s="86">
        <v>2.5209236659999998</v>
      </c>
      <c r="AV44" s="19">
        <v>5</v>
      </c>
      <c r="AW44" s="86">
        <v>6.3108205330000002</v>
      </c>
      <c r="AX44" s="19">
        <v>3</v>
      </c>
      <c r="AY44" s="86">
        <v>3.7455521570000001</v>
      </c>
      <c r="AZ44" s="19">
        <v>2</v>
      </c>
      <c r="BA44" s="86">
        <v>2.454831108</v>
      </c>
      <c r="BB44" s="19">
        <v>3</v>
      </c>
      <c r="BC44" s="86">
        <v>3.6</v>
      </c>
      <c r="BD44" s="84">
        <v>9</v>
      </c>
      <c r="BE44" s="87">
        <v>10.8</v>
      </c>
    </row>
    <row r="45" spans="17:57" ht="17.25" customHeight="1" x14ac:dyDescent="0.25">
      <c r="Q45" s="66" t="s">
        <v>177</v>
      </c>
      <c r="R45" s="69">
        <v>10</v>
      </c>
      <c r="S45" s="69">
        <v>3.9</v>
      </c>
      <c r="T45" s="69">
        <v>6</v>
      </c>
      <c r="U45" s="69">
        <v>2.4</v>
      </c>
      <c r="V45" s="69">
        <v>13</v>
      </c>
      <c r="W45" s="69">
        <v>5.2</v>
      </c>
      <c r="X45" s="69">
        <v>11</v>
      </c>
      <c r="Y45" s="69">
        <v>4.4000000000000004</v>
      </c>
      <c r="Z45" s="69">
        <v>12</v>
      </c>
      <c r="AA45" s="69">
        <v>4.9000000000000004</v>
      </c>
      <c r="AB45" s="69">
        <v>14</v>
      </c>
      <c r="AC45" s="70">
        <v>5.8</v>
      </c>
      <c r="AE45" s="55" t="s">
        <v>177</v>
      </c>
      <c r="AF45" s="14">
        <v>2</v>
      </c>
      <c r="AG45" s="82">
        <v>0.82948314899999998</v>
      </c>
      <c r="AH45" s="14">
        <v>3</v>
      </c>
      <c r="AI45" s="82">
        <v>1.2350507399999999</v>
      </c>
      <c r="AJ45" s="14">
        <v>4</v>
      </c>
      <c r="AK45" s="82">
        <v>1.617880819</v>
      </c>
      <c r="AL45" s="14">
        <v>2</v>
      </c>
      <c r="AM45" s="14">
        <v>0.8</v>
      </c>
      <c r="AN45" s="14">
        <v>7</v>
      </c>
      <c r="AO45" s="14">
        <v>2.8</v>
      </c>
      <c r="AP45" s="14">
        <v>2</v>
      </c>
      <c r="AQ45" s="54">
        <v>0.78</v>
      </c>
      <c r="AS45" s="55" t="s">
        <v>177</v>
      </c>
      <c r="AT45" s="19">
        <v>10</v>
      </c>
      <c r="AU45" s="86">
        <v>4.147415745</v>
      </c>
      <c r="AV45" s="19">
        <v>13</v>
      </c>
      <c r="AW45" s="86">
        <v>5.3518865399999997</v>
      </c>
      <c r="AX45" s="19">
        <v>3</v>
      </c>
      <c r="AY45" s="86">
        <v>1.2134106140000001</v>
      </c>
      <c r="AZ45" s="19">
        <v>8</v>
      </c>
      <c r="BA45" s="86">
        <v>3.1876573910000001</v>
      </c>
      <c r="BB45" s="19">
        <v>11</v>
      </c>
      <c r="BC45" s="86">
        <v>4.3</v>
      </c>
      <c r="BD45" s="84">
        <v>16</v>
      </c>
      <c r="BE45" s="87">
        <v>6.3</v>
      </c>
    </row>
    <row r="46" spans="17:57" ht="17.25" customHeight="1" x14ac:dyDescent="0.25">
      <c r="Q46" s="73" t="s">
        <v>178</v>
      </c>
      <c r="R46" s="69">
        <v>4</v>
      </c>
      <c r="S46" s="77">
        <v>22</v>
      </c>
      <c r="T46" s="69">
        <v>1</v>
      </c>
      <c r="U46" s="77">
        <v>5.6</v>
      </c>
      <c r="V46" s="69">
        <v>0</v>
      </c>
      <c r="W46" s="77">
        <v>0</v>
      </c>
      <c r="X46" s="69">
        <v>2</v>
      </c>
      <c r="Y46" s="69">
        <v>11.5</v>
      </c>
      <c r="Z46" s="69">
        <v>1</v>
      </c>
      <c r="AA46" s="69">
        <v>5.9</v>
      </c>
      <c r="AB46" s="69">
        <v>7</v>
      </c>
      <c r="AC46" s="70">
        <v>41.1</v>
      </c>
      <c r="AE46" s="55" t="s">
        <v>178</v>
      </c>
      <c r="AF46" s="14">
        <v>0</v>
      </c>
      <c r="AG46" s="82">
        <v>0</v>
      </c>
      <c r="AH46" s="14">
        <v>0</v>
      </c>
      <c r="AI46" s="82">
        <v>0</v>
      </c>
      <c r="AJ46" s="14">
        <v>0</v>
      </c>
      <c r="AK46" s="82">
        <v>0</v>
      </c>
      <c r="AL46" s="14">
        <v>0</v>
      </c>
      <c r="AM46" s="14">
        <v>0</v>
      </c>
      <c r="AN46" s="14">
        <v>0</v>
      </c>
      <c r="AO46" s="14">
        <v>0</v>
      </c>
      <c r="AP46" s="14">
        <v>0</v>
      </c>
      <c r="AQ46" s="54">
        <v>0</v>
      </c>
      <c r="AS46" s="55" t="s">
        <v>212</v>
      </c>
      <c r="AT46" s="19">
        <v>0</v>
      </c>
      <c r="AU46" s="86">
        <v>0</v>
      </c>
      <c r="AV46" s="19">
        <v>1</v>
      </c>
      <c r="AW46" s="86">
        <v>5.8565153729999997</v>
      </c>
      <c r="AX46" s="19">
        <v>0</v>
      </c>
      <c r="AY46" s="86">
        <v>0</v>
      </c>
      <c r="AZ46" s="19">
        <v>4</v>
      </c>
      <c r="BA46" s="86">
        <v>22.713077049999999</v>
      </c>
      <c r="BB46" s="19">
        <v>2</v>
      </c>
      <c r="BC46" s="86">
        <v>11.2</v>
      </c>
      <c r="BD46" s="84">
        <v>2</v>
      </c>
      <c r="BE46" s="87">
        <v>11</v>
      </c>
    </row>
    <row r="47" spans="17:57" ht="17.25" customHeight="1" x14ac:dyDescent="0.25">
      <c r="Q47" s="66" t="s">
        <v>179</v>
      </c>
      <c r="R47" s="69">
        <v>22</v>
      </c>
      <c r="S47" s="69">
        <v>5.7</v>
      </c>
      <c r="T47" s="69">
        <v>15</v>
      </c>
      <c r="U47" s="69">
        <v>3.9</v>
      </c>
      <c r="V47" s="69">
        <v>16</v>
      </c>
      <c r="W47" s="69">
        <v>4.2</v>
      </c>
      <c r="X47" s="69">
        <v>20</v>
      </c>
      <c r="Y47" s="69">
        <v>5.4</v>
      </c>
      <c r="Z47" s="69">
        <v>14</v>
      </c>
      <c r="AA47" s="69">
        <v>3.8</v>
      </c>
      <c r="AB47" s="69">
        <v>19</v>
      </c>
      <c r="AC47" s="70">
        <v>5.3</v>
      </c>
      <c r="AE47" s="55" t="s">
        <v>179</v>
      </c>
      <c r="AF47" s="14">
        <v>2</v>
      </c>
      <c r="AG47" s="82">
        <v>0.55291079899999995</v>
      </c>
      <c r="AH47" s="14">
        <v>3</v>
      </c>
      <c r="AI47" s="82">
        <v>0.82297301700000003</v>
      </c>
      <c r="AJ47" s="14">
        <v>9</v>
      </c>
      <c r="AK47" s="82">
        <v>2.4129915460000002</v>
      </c>
      <c r="AL47" s="14">
        <v>7</v>
      </c>
      <c r="AM47" s="14">
        <v>1.8</v>
      </c>
      <c r="AN47" s="14">
        <v>7</v>
      </c>
      <c r="AO47" s="14">
        <v>1.8</v>
      </c>
      <c r="AP47" s="14">
        <v>3</v>
      </c>
      <c r="AQ47" s="54">
        <v>0.78</v>
      </c>
      <c r="AS47" s="55" t="s">
        <v>179</v>
      </c>
      <c r="AT47" s="19">
        <v>11</v>
      </c>
      <c r="AU47" s="86">
        <v>3.041009394</v>
      </c>
      <c r="AV47" s="19">
        <v>15</v>
      </c>
      <c r="AW47" s="86">
        <v>4.1148650870000001</v>
      </c>
      <c r="AX47" s="19">
        <v>16</v>
      </c>
      <c r="AY47" s="86">
        <v>4.2897627490000003</v>
      </c>
      <c r="AZ47" s="19">
        <v>7</v>
      </c>
      <c r="BA47" s="86">
        <v>1.8417514530000001</v>
      </c>
      <c r="BB47" s="19">
        <v>6</v>
      </c>
      <c r="BC47" s="86">
        <v>1.6</v>
      </c>
      <c r="BD47" s="84">
        <v>11</v>
      </c>
      <c r="BE47" s="87">
        <v>2.8</v>
      </c>
    </row>
    <row r="48" spans="17:57" ht="17.25" customHeight="1" x14ac:dyDescent="0.25">
      <c r="Q48" s="66" t="s">
        <v>180</v>
      </c>
      <c r="R48" s="69">
        <v>32</v>
      </c>
      <c r="S48" s="69">
        <v>4.9000000000000004</v>
      </c>
      <c r="T48" s="69">
        <v>30</v>
      </c>
      <c r="U48" s="69">
        <v>4.5999999999999996</v>
      </c>
      <c r="V48" s="69">
        <v>21</v>
      </c>
      <c r="W48" s="69">
        <v>3.3</v>
      </c>
      <c r="X48" s="69">
        <v>27</v>
      </c>
      <c r="Y48" s="69">
        <v>4.3</v>
      </c>
      <c r="Z48" s="69">
        <v>30</v>
      </c>
      <c r="AA48" s="69">
        <v>4.9000000000000004</v>
      </c>
      <c r="AB48" s="69">
        <v>23</v>
      </c>
      <c r="AC48" s="70">
        <v>3.8</v>
      </c>
      <c r="AE48" s="55" t="s">
        <v>213</v>
      </c>
      <c r="AF48" s="14">
        <v>8</v>
      </c>
      <c r="AG48" s="82">
        <v>1.3183937349999999</v>
      </c>
      <c r="AH48" s="14">
        <v>8</v>
      </c>
      <c r="AI48" s="82">
        <v>1.304786773</v>
      </c>
      <c r="AJ48" s="14">
        <v>2</v>
      </c>
      <c r="AK48" s="82">
        <v>0.31813192899999998</v>
      </c>
      <c r="AL48" s="14">
        <v>1</v>
      </c>
      <c r="AM48" s="14">
        <v>0.2</v>
      </c>
      <c r="AN48" s="14">
        <v>11</v>
      </c>
      <c r="AO48" s="14">
        <v>1.7</v>
      </c>
      <c r="AP48" s="14">
        <v>6</v>
      </c>
      <c r="AQ48" s="54">
        <v>0.91</v>
      </c>
      <c r="AS48" s="55" t="s">
        <v>180</v>
      </c>
      <c r="AT48" s="19">
        <v>7</v>
      </c>
      <c r="AU48" s="86">
        <v>1.153594518</v>
      </c>
      <c r="AV48" s="19">
        <v>13</v>
      </c>
      <c r="AW48" s="86">
        <v>2.1202785070000001</v>
      </c>
      <c r="AX48" s="19">
        <v>2</v>
      </c>
      <c r="AY48" s="86">
        <v>0.31813192899999998</v>
      </c>
      <c r="AZ48" s="19">
        <v>8</v>
      </c>
      <c r="BA48" s="86">
        <v>1.247454413</v>
      </c>
      <c r="BB48" s="19">
        <v>10</v>
      </c>
      <c r="BC48" s="86">
        <v>1.5</v>
      </c>
      <c r="BD48" s="84">
        <v>18</v>
      </c>
      <c r="BE48" s="87">
        <v>2.7</v>
      </c>
    </row>
    <row r="49" spans="5:57" ht="17.25" customHeight="1" x14ac:dyDescent="0.25">
      <c r="Q49" s="66" t="s">
        <v>181</v>
      </c>
      <c r="R49" s="69">
        <v>0</v>
      </c>
      <c r="S49" s="69">
        <v>0</v>
      </c>
      <c r="T49" s="69">
        <v>0</v>
      </c>
      <c r="U49" s="69">
        <v>0</v>
      </c>
      <c r="V49" s="69">
        <v>0</v>
      </c>
      <c r="W49" s="69">
        <v>0</v>
      </c>
      <c r="X49" s="69">
        <v>0</v>
      </c>
      <c r="Y49" s="69">
        <v>0</v>
      </c>
      <c r="Z49" s="69">
        <v>0</v>
      </c>
      <c r="AA49" s="69">
        <v>0</v>
      </c>
      <c r="AB49" s="69">
        <v>0</v>
      </c>
      <c r="AC49" s="70">
        <v>0</v>
      </c>
      <c r="AE49" s="55" t="s">
        <v>181</v>
      </c>
      <c r="AF49" s="14">
        <v>0</v>
      </c>
      <c r="AG49" s="82">
        <v>0</v>
      </c>
      <c r="AH49" s="14">
        <v>0</v>
      </c>
      <c r="AI49" s="82">
        <v>0</v>
      </c>
      <c r="AJ49" s="14">
        <v>0</v>
      </c>
      <c r="AK49" s="82">
        <v>0</v>
      </c>
      <c r="AL49" s="14">
        <v>0</v>
      </c>
      <c r="AM49" s="14">
        <v>0</v>
      </c>
      <c r="AN49" s="14">
        <v>0</v>
      </c>
      <c r="AO49" s="14">
        <v>0</v>
      </c>
      <c r="AP49" s="14">
        <v>0</v>
      </c>
      <c r="AQ49" s="54">
        <v>0</v>
      </c>
      <c r="AS49" s="55" t="s">
        <v>181</v>
      </c>
      <c r="AT49" s="19">
        <v>1</v>
      </c>
      <c r="AU49" s="86">
        <v>31.877590049999998</v>
      </c>
      <c r="AV49" s="19">
        <v>0</v>
      </c>
      <c r="AW49" s="86">
        <v>0</v>
      </c>
      <c r="AX49" s="19">
        <v>0</v>
      </c>
      <c r="AY49" s="86">
        <v>0</v>
      </c>
      <c r="AZ49" s="19">
        <v>0</v>
      </c>
      <c r="BA49" s="86">
        <v>0</v>
      </c>
      <c r="BB49" s="19">
        <v>0</v>
      </c>
      <c r="BC49" s="86">
        <v>0</v>
      </c>
      <c r="BD49" s="84">
        <v>1</v>
      </c>
      <c r="BE49" s="87">
        <v>26.9</v>
      </c>
    </row>
    <row r="50" spans="5:57" ht="17.25" customHeight="1" thickBot="1" x14ac:dyDescent="0.3">
      <c r="Q50" s="120" t="s">
        <v>182</v>
      </c>
      <c r="R50" s="109">
        <v>323</v>
      </c>
      <c r="S50" s="109">
        <v>4.0999999999999996</v>
      </c>
      <c r="T50" s="109">
        <v>269</v>
      </c>
      <c r="U50" s="109">
        <v>3.4</v>
      </c>
      <c r="V50" s="109">
        <v>266</v>
      </c>
      <c r="W50" s="109">
        <v>3.4</v>
      </c>
      <c r="X50" s="109">
        <v>315</v>
      </c>
      <c r="Y50" s="109">
        <v>4.0999999999999996</v>
      </c>
      <c r="Z50" s="109">
        <v>313</v>
      </c>
      <c r="AA50" s="109">
        <v>4.2</v>
      </c>
      <c r="AB50" s="109">
        <v>295</v>
      </c>
      <c r="AC50" s="121">
        <v>4</v>
      </c>
      <c r="AE50" s="120" t="s">
        <v>182</v>
      </c>
      <c r="AF50" s="110">
        <v>54</v>
      </c>
      <c r="AG50" s="125">
        <v>0.73595060099999998</v>
      </c>
      <c r="AH50" s="110">
        <v>58</v>
      </c>
      <c r="AI50" s="125">
        <v>0.78245509000000002</v>
      </c>
      <c r="AJ50" s="110">
        <v>68</v>
      </c>
      <c r="AK50" s="125">
        <v>0.89557691699999997</v>
      </c>
      <c r="AL50" s="110">
        <v>60</v>
      </c>
      <c r="AM50" s="110">
        <v>0.8</v>
      </c>
      <c r="AN50" s="110">
        <v>88</v>
      </c>
      <c r="AO50" s="110">
        <v>1.1000000000000001</v>
      </c>
      <c r="AP50" s="110">
        <v>79</v>
      </c>
      <c r="AQ50" s="111">
        <v>1</v>
      </c>
      <c r="AS50" s="120" t="s">
        <v>182</v>
      </c>
      <c r="AT50" s="126">
        <v>217</v>
      </c>
      <c r="AU50" s="127">
        <v>2.9574311180000001</v>
      </c>
      <c r="AV50" s="126">
        <v>334</v>
      </c>
      <c r="AW50" s="127">
        <v>4.5058620730000003</v>
      </c>
      <c r="AX50" s="126">
        <v>286</v>
      </c>
      <c r="AY50" s="127">
        <v>3.7666911500000002</v>
      </c>
      <c r="AZ50" s="126">
        <v>236</v>
      </c>
      <c r="BA50" s="127">
        <v>3.0475383699999998</v>
      </c>
      <c r="BB50" s="126">
        <v>315</v>
      </c>
      <c r="BC50" s="127">
        <v>4</v>
      </c>
      <c r="BD50" s="128">
        <v>385</v>
      </c>
      <c r="BE50" s="129">
        <v>4.9000000000000004</v>
      </c>
    </row>
    <row r="51" spans="5:57" s="142" customFormat="1" x14ac:dyDescent="0.25">
      <c r="E51" s="141"/>
      <c r="F51" s="141"/>
      <c r="G51" s="141"/>
      <c r="R51" s="141"/>
      <c r="S51" s="141">
        <f>(S50-U50)/U50</f>
        <v>0.20588235294117641</v>
      </c>
      <c r="T51" s="141"/>
      <c r="U51" s="141">
        <f>(U50-W50)/W50</f>
        <v>0</v>
      </c>
      <c r="V51" s="141"/>
      <c r="W51" s="141">
        <f>(W50-Y50)/Y50</f>
        <v>-0.17073170731707313</v>
      </c>
      <c r="X51" s="141"/>
      <c r="Y51" s="141">
        <f>(Y50-AA50)/AA50</f>
        <v>-2.3809523809523937E-2</v>
      </c>
      <c r="Z51" s="141"/>
      <c r="AA51" s="141">
        <f>(AA50-AC50)/AC50</f>
        <v>5.0000000000000044E-2</v>
      </c>
      <c r="AB51" s="141"/>
      <c r="AC51" s="141"/>
      <c r="AF51" s="141"/>
      <c r="AG51" s="141"/>
      <c r="AH51" s="141"/>
      <c r="AI51" s="148">
        <f>(AI50-AG50)/AF50</f>
        <v>8.6119424074074149E-4</v>
      </c>
      <c r="AJ51" s="141"/>
      <c r="AK51" s="148">
        <f>(AK50-AI50)/AH50</f>
        <v>1.9503763275862062E-3</v>
      </c>
      <c r="AL51" s="141"/>
      <c r="AM51" s="148">
        <f>(AM50-AK50)/AJ50</f>
        <v>-1.4055428970588225E-3</v>
      </c>
      <c r="AN51" s="141"/>
      <c r="AO51" s="148">
        <f>(AO50-AM50)/AL50</f>
        <v>5.000000000000001E-3</v>
      </c>
      <c r="AP51" s="141"/>
      <c r="AQ51" s="148">
        <f>(AQ50-AO50)/AN50</f>
        <v>-1.1363636363636374E-3</v>
      </c>
      <c r="AT51" s="141"/>
      <c r="AU51" s="148"/>
      <c r="AV51" s="141"/>
      <c r="AW51" s="148">
        <f>(AW50-AU50)/AU50</f>
        <v>0.52357295680554883</v>
      </c>
      <c r="AX51" s="141"/>
      <c r="AY51" s="148">
        <f>(AY50-AW50)/AW50</f>
        <v>-0.16404650453666916</v>
      </c>
      <c r="AZ51" s="141"/>
      <c r="BA51" s="148">
        <f>(BA50-AY50)/AY50</f>
        <v>-0.19092427580636664</v>
      </c>
      <c r="BB51" s="141"/>
      <c r="BC51" s="148">
        <f>(BC50-BA50)/BA50</f>
        <v>0.31253474587097657</v>
      </c>
      <c r="BD51" s="141"/>
      <c r="BE51" s="148">
        <f>(BE50-BC50)/BC50</f>
        <v>0.22500000000000009</v>
      </c>
    </row>
  </sheetData>
  <mergeCells count="61">
    <mergeCell ref="Q27:AC27"/>
    <mergeCell ref="Q28:Q29"/>
    <mergeCell ref="R28:S28"/>
    <mergeCell ref="T28:U28"/>
    <mergeCell ref="V28:W28"/>
    <mergeCell ref="X28:Y28"/>
    <mergeCell ref="Z28:AA28"/>
    <mergeCell ref="AB28:AC28"/>
    <mergeCell ref="Q2:AC2"/>
    <mergeCell ref="Q3:Q4"/>
    <mergeCell ref="R3:S3"/>
    <mergeCell ref="T3:U3"/>
    <mergeCell ref="V3:W3"/>
    <mergeCell ref="X3:Y3"/>
    <mergeCell ref="Z3:AA3"/>
    <mergeCell ref="AB3:AC3"/>
    <mergeCell ref="B2:C2"/>
    <mergeCell ref="B3:C7"/>
    <mergeCell ref="F3:G3"/>
    <mergeCell ref="B8:C8"/>
    <mergeCell ref="N2:O2"/>
    <mergeCell ref="N3:N4"/>
    <mergeCell ref="E2:G2"/>
    <mergeCell ref="F4:G4"/>
    <mergeCell ref="J4:K4"/>
    <mergeCell ref="I3:I5"/>
    <mergeCell ref="E3:E5"/>
    <mergeCell ref="I2:K2"/>
    <mergeCell ref="J3:K3"/>
    <mergeCell ref="AP3:AQ3"/>
    <mergeCell ref="AE2:AQ2"/>
    <mergeCell ref="AE3:AE4"/>
    <mergeCell ref="AF28:AG28"/>
    <mergeCell ref="AH28:AI28"/>
    <mergeCell ref="AJ28:AK28"/>
    <mergeCell ref="AL28:AM28"/>
    <mergeCell ref="AN28:AO28"/>
    <mergeCell ref="AP28:AQ28"/>
    <mergeCell ref="AE27:AQ27"/>
    <mergeCell ref="AE28:AE29"/>
    <mergeCell ref="AF3:AG3"/>
    <mergeCell ref="AH3:AI3"/>
    <mergeCell ref="AJ3:AK3"/>
    <mergeCell ref="AL3:AM3"/>
    <mergeCell ref="AN3:AO3"/>
    <mergeCell ref="BD3:BE3"/>
    <mergeCell ref="AS2:BE2"/>
    <mergeCell ref="AS3:AS4"/>
    <mergeCell ref="AT3:AU3"/>
    <mergeCell ref="AV3:AW3"/>
    <mergeCell ref="AX3:AY3"/>
    <mergeCell ref="AZ3:BA3"/>
    <mergeCell ref="BB3:BC3"/>
    <mergeCell ref="BD28:BE28"/>
    <mergeCell ref="AS27:BE27"/>
    <mergeCell ref="AS28:AS29"/>
    <mergeCell ref="AT28:AU28"/>
    <mergeCell ref="AV28:AW28"/>
    <mergeCell ref="AX28:AY28"/>
    <mergeCell ref="AZ28:BA28"/>
    <mergeCell ref="BB28:BC28"/>
  </mergeCells>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741DA-AD02-471E-A1A0-ADDBB0EE44F7}">
  <dimension ref="A1:Z50"/>
  <sheetViews>
    <sheetView showGridLines="0" topLeftCell="L21" zoomScale="70" zoomScaleNormal="70" workbookViewId="0">
      <selection activeCell="V25" sqref="V25"/>
    </sheetView>
  </sheetViews>
  <sheetFormatPr baseColWidth="10" defaultColWidth="11" defaultRowHeight="13.5" x14ac:dyDescent="0.25"/>
  <cols>
    <col min="2" max="2" width="4.75" customWidth="1"/>
    <col min="3" max="3" width="36.875" customWidth="1"/>
    <col min="4" max="4" width="2.25" customWidth="1"/>
    <col min="5" max="5" width="6.75" style="4" customWidth="1"/>
    <col min="6" max="6" width="11.125" style="4" customWidth="1"/>
    <col min="7" max="8" width="10.625" style="4" customWidth="1"/>
    <col min="9" max="9" width="2" customWidth="1"/>
    <col min="13" max="13" width="2.375" customWidth="1"/>
    <col min="14" max="14" width="14.625" customWidth="1"/>
    <col min="15" max="26" width="11" style="49"/>
  </cols>
  <sheetData>
    <row r="1" spans="1:26" ht="14.25" thickBot="1" x14ac:dyDescent="0.3"/>
    <row r="2" spans="1:26" s="1" customFormat="1" ht="17.25" customHeight="1" thickBot="1" x14ac:dyDescent="0.3">
      <c r="B2" s="203" t="s">
        <v>220</v>
      </c>
      <c r="C2" s="203"/>
      <c r="E2" s="209" t="s">
        <v>221</v>
      </c>
      <c r="F2" s="210"/>
      <c r="G2" s="210"/>
      <c r="H2" s="211"/>
      <c r="J2" s="202" t="s">
        <v>222</v>
      </c>
      <c r="K2" s="202"/>
      <c r="L2" s="202"/>
      <c r="N2" s="235" t="s">
        <v>223</v>
      </c>
      <c r="O2" s="236"/>
      <c r="P2" s="236"/>
      <c r="Q2" s="236"/>
      <c r="R2" s="236"/>
      <c r="S2" s="236"/>
      <c r="T2" s="236"/>
      <c r="U2" s="236"/>
      <c r="V2" s="236"/>
      <c r="W2" s="236"/>
      <c r="X2" s="236"/>
      <c r="Y2" s="236"/>
      <c r="Z2" s="237"/>
    </row>
    <row r="3" spans="1:26" s="1" customFormat="1" ht="15" customHeight="1" x14ac:dyDescent="0.25">
      <c r="B3" s="207" t="s">
        <v>15</v>
      </c>
      <c r="C3" s="207"/>
      <c r="E3" s="200" t="s">
        <v>151</v>
      </c>
      <c r="F3" s="18" t="s">
        <v>224</v>
      </c>
      <c r="G3" s="16" t="s">
        <v>225</v>
      </c>
      <c r="H3" s="16" t="s">
        <v>226</v>
      </c>
      <c r="J3" s="200" t="s">
        <v>151</v>
      </c>
      <c r="K3" s="201" t="s">
        <v>227</v>
      </c>
      <c r="L3" s="201"/>
      <c r="N3" s="238" t="s">
        <v>187</v>
      </c>
      <c r="O3" s="253">
        <v>2017</v>
      </c>
      <c r="P3" s="255"/>
      <c r="Q3" s="253">
        <v>2018</v>
      </c>
      <c r="R3" s="255"/>
      <c r="S3" s="253">
        <v>2019</v>
      </c>
      <c r="T3" s="255"/>
      <c r="U3" s="253">
        <v>2020</v>
      </c>
      <c r="V3" s="255"/>
      <c r="W3" s="253">
        <v>2021</v>
      </c>
      <c r="X3" s="255"/>
      <c r="Y3" s="253">
        <v>2022</v>
      </c>
      <c r="Z3" s="254"/>
    </row>
    <row r="4" spans="1:26" s="1" customFormat="1" ht="15" customHeight="1" x14ac:dyDescent="0.25">
      <c r="B4" s="207"/>
      <c r="C4" s="207"/>
      <c r="E4" s="200"/>
      <c r="F4" s="201" t="s">
        <v>228</v>
      </c>
      <c r="G4" s="201"/>
      <c r="H4" s="201"/>
      <c r="J4" s="200"/>
      <c r="K4" s="21" t="s">
        <v>216</v>
      </c>
      <c r="L4" s="21" t="s">
        <v>217</v>
      </c>
      <c r="N4" s="239"/>
      <c r="O4" s="78" t="s">
        <v>205</v>
      </c>
      <c r="P4" s="78" t="s">
        <v>217</v>
      </c>
      <c r="Q4" s="78" t="s">
        <v>205</v>
      </c>
      <c r="R4" s="78" t="s">
        <v>217</v>
      </c>
      <c r="S4" s="78" t="s">
        <v>205</v>
      </c>
      <c r="T4" s="78" t="s">
        <v>217</v>
      </c>
      <c r="U4" s="78" t="s">
        <v>205</v>
      </c>
      <c r="V4" s="78" t="s">
        <v>217</v>
      </c>
      <c r="W4" s="78" t="s">
        <v>205</v>
      </c>
      <c r="X4" s="78" t="s">
        <v>217</v>
      </c>
      <c r="Y4" s="78" t="s">
        <v>205</v>
      </c>
      <c r="Z4" s="79" t="s">
        <v>217</v>
      </c>
    </row>
    <row r="5" spans="1:26" s="1" customFormat="1" ht="15" customHeight="1" x14ac:dyDescent="0.25">
      <c r="B5" s="207"/>
      <c r="C5" s="207"/>
      <c r="E5" s="3">
        <v>2018</v>
      </c>
      <c r="F5" s="2">
        <v>4787</v>
      </c>
      <c r="G5" s="3">
        <v>365</v>
      </c>
      <c r="H5" s="3">
        <v>211</v>
      </c>
      <c r="J5" s="200"/>
      <c r="K5" s="201" t="s">
        <v>158</v>
      </c>
      <c r="L5" s="201"/>
      <c r="N5" s="55" t="s">
        <v>160</v>
      </c>
      <c r="O5" s="14">
        <v>26</v>
      </c>
      <c r="P5" s="14">
        <v>4.9000000000000004</v>
      </c>
      <c r="Q5" s="14">
        <v>28</v>
      </c>
      <c r="R5" s="14">
        <v>5.2</v>
      </c>
      <c r="S5" s="14">
        <v>43</v>
      </c>
      <c r="T5" s="14">
        <v>7.8</v>
      </c>
      <c r="U5" s="14">
        <v>38</v>
      </c>
      <c r="V5" s="14">
        <v>6.7</v>
      </c>
      <c r="W5" s="14">
        <v>32</v>
      </c>
      <c r="X5" s="14">
        <v>5.6</v>
      </c>
      <c r="Y5" s="14">
        <v>29</v>
      </c>
      <c r="Z5" s="54">
        <v>5</v>
      </c>
    </row>
    <row r="6" spans="1:26" s="1" customFormat="1" ht="15" customHeight="1" x14ac:dyDescent="0.25">
      <c r="B6" s="207"/>
      <c r="C6" s="207"/>
      <c r="E6" s="3">
        <v>2019</v>
      </c>
      <c r="F6" s="3">
        <v>4794</v>
      </c>
      <c r="G6" s="3">
        <v>341</v>
      </c>
      <c r="H6" s="3">
        <v>218</v>
      </c>
      <c r="J6" s="3">
        <v>2018</v>
      </c>
      <c r="K6" s="3">
        <v>387</v>
      </c>
      <c r="L6" s="3">
        <v>5.2</v>
      </c>
      <c r="N6" s="83" t="s">
        <v>161</v>
      </c>
      <c r="O6" s="14">
        <v>6</v>
      </c>
      <c r="P6" s="14">
        <v>3.9</v>
      </c>
      <c r="Q6" s="14">
        <v>22</v>
      </c>
      <c r="R6" s="14">
        <v>14.1</v>
      </c>
      <c r="S6" s="14">
        <v>25</v>
      </c>
      <c r="T6" s="14">
        <v>15.3</v>
      </c>
      <c r="U6" s="14">
        <v>10</v>
      </c>
      <c r="V6" s="59">
        <v>5.9</v>
      </c>
      <c r="W6" s="14">
        <v>11</v>
      </c>
      <c r="X6" s="59">
        <v>6.3</v>
      </c>
      <c r="Y6" s="14">
        <v>17</v>
      </c>
      <c r="Z6" s="60">
        <v>9.6</v>
      </c>
    </row>
    <row r="7" spans="1:26" ht="15" customHeight="1" x14ac:dyDescent="0.25">
      <c r="B7" s="207"/>
      <c r="C7" s="207"/>
      <c r="E7" s="3">
        <v>2020</v>
      </c>
      <c r="F7" s="3">
        <v>5047</v>
      </c>
      <c r="G7" s="12">
        <v>440</v>
      </c>
      <c r="H7" s="12">
        <v>178</v>
      </c>
      <c r="J7" s="3">
        <v>2019</v>
      </c>
      <c r="K7" s="4">
        <v>414</v>
      </c>
      <c r="L7" s="12">
        <v>5.5</v>
      </c>
      <c r="N7" s="83" t="s">
        <v>163</v>
      </c>
      <c r="O7" s="14">
        <v>14</v>
      </c>
      <c r="P7" s="14">
        <v>13.6</v>
      </c>
      <c r="Q7" s="14">
        <v>12</v>
      </c>
      <c r="R7" s="14">
        <v>11.5</v>
      </c>
      <c r="S7" s="14">
        <v>10</v>
      </c>
      <c r="T7" s="14">
        <v>9.4</v>
      </c>
      <c r="U7" s="14">
        <v>6</v>
      </c>
      <c r="V7" s="59">
        <v>5.6</v>
      </c>
      <c r="W7" s="14">
        <v>9</v>
      </c>
      <c r="X7" s="59">
        <v>8.4</v>
      </c>
      <c r="Y7" s="14">
        <v>10</v>
      </c>
      <c r="Z7" s="60">
        <v>9.3000000000000007</v>
      </c>
    </row>
    <row r="8" spans="1:26" ht="15" customHeight="1" x14ac:dyDescent="0.25">
      <c r="A8" t="s">
        <v>165</v>
      </c>
      <c r="B8" s="204" t="s">
        <v>162</v>
      </c>
      <c r="C8" s="204"/>
      <c r="E8" s="3">
        <v>2021</v>
      </c>
      <c r="F8" s="3">
        <v>5314</v>
      </c>
      <c r="G8" s="3">
        <v>421</v>
      </c>
      <c r="H8" s="12">
        <v>175</v>
      </c>
      <c r="J8" s="3">
        <v>2020</v>
      </c>
      <c r="K8" s="3">
        <v>319</v>
      </c>
      <c r="L8" s="12">
        <v>4.0999999999999996</v>
      </c>
      <c r="N8" s="83" t="s">
        <v>164</v>
      </c>
      <c r="O8" s="14">
        <v>20</v>
      </c>
      <c r="P8" s="14">
        <v>5.2</v>
      </c>
      <c r="Q8" s="14">
        <v>23</v>
      </c>
      <c r="R8" s="14">
        <v>6</v>
      </c>
      <c r="S8" s="14">
        <v>22</v>
      </c>
      <c r="T8" s="14">
        <v>5.6</v>
      </c>
      <c r="U8" s="14">
        <v>18</v>
      </c>
      <c r="V8" s="59">
        <v>4.5</v>
      </c>
      <c r="W8" s="14">
        <v>26</v>
      </c>
      <c r="X8" s="59">
        <v>6.5</v>
      </c>
      <c r="Y8" s="14">
        <v>31</v>
      </c>
      <c r="Z8" s="60">
        <v>7.7</v>
      </c>
    </row>
    <row r="9" spans="1:26" ht="15" customHeight="1" x14ac:dyDescent="0.25">
      <c r="B9" s="207" t="s">
        <v>81</v>
      </c>
      <c r="C9" s="208" t="s">
        <v>82</v>
      </c>
      <c r="J9" s="3">
        <v>2021</v>
      </c>
      <c r="K9" s="3">
        <v>374</v>
      </c>
      <c r="L9" s="12">
        <v>4.8</v>
      </c>
      <c r="N9" s="55" t="s">
        <v>166</v>
      </c>
      <c r="O9" s="14">
        <v>13</v>
      </c>
      <c r="P9" s="14">
        <v>3.6</v>
      </c>
      <c r="Q9" s="14">
        <v>17</v>
      </c>
      <c r="R9" s="14">
        <v>4.7</v>
      </c>
      <c r="S9" s="14">
        <v>14</v>
      </c>
      <c r="T9" s="14">
        <v>3.7</v>
      </c>
      <c r="U9" s="14">
        <v>16</v>
      </c>
      <c r="V9" s="14">
        <v>4.2</v>
      </c>
      <c r="W9" s="14">
        <v>20</v>
      </c>
      <c r="X9" s="14">
        <v>5.0999999999999996</v>
      </c>
      <c r="Y9" s="14">
        <v>15</v>
      </c>
      <c r="Z9" s="54">
        <v>3.7</v>
      </c>
    </row>
    <row r="10" spans="1:26" ht="15" customHeight="1" x14ac:dyDescent="0.25">
      <c r="B10" s="207"/>
      <c r="C10" s="208"/>
      <c r="J10" s="3">
        <v>2022</v>
      </c>
      <c r="K10" s="12">
        <v>399</v>
      </c>
      <c r="L10" s="12">
        <v>5</v>
      </c>
      <c r="N10" s="55" t="s">
        <v>167</v>
      </c>
      <c r="O10" s="14">
        <v>8</v>
      </c>
      <c r="P10" s="14">
        <v>4.7</v>
      </c>
      <c r="Q10" s="14">
        <v>10</v>
      </c>
      <c r="R10" s="14">
        <v>5.8</v>
      </c>
      <c r="S10" s="14">
        <v>13</v>
      </c>
      <c r="T10" s="14">
        <v>7.4</v>
      </c>
      <c r="U10" s="14">
        <v>11</v>
      </c>
      <c r="V10" s="14">
        <v>6.2</v>
      </c>
      <c r="W10" s="14">
        <v>12</v>
      </c>
      <c r="X10" s="14">
        <v>6.7</v>
      </c>
      <c r="Y10" s="14">
        <v>9</v>
      </c>
      <c r="Z10" s="54">
        <v>5</v>
      </c>
    </row>
    <row r="11" spans="1:26" ht="15" customHeight="1" x14ac:dyDescent="0.25">
      <c r="B11" s="3" t="s">
        <v>87</v>
      </c>
      <c r="C11" s="9" t="s">
        <v>88</v>
      </c>
      <c r="K11" s="10"/>
      <c r="N11" s="55" t="s">
        <v>168</v>
      </c>
      <c r="O11" s="14">
        <v>31</v>
      </c>
      <c r="P11" s="14">
        <v>4.5</v>
      </c>
      <c r="Q11" s="14">
        <v>32</v>
      </c>
      <c r="R11" s="14">
        <v>4.5999999999999996</v>
      </c>
      <c r="S11" s="14">
        <v>31</v>
      </c>
      <c r="T11" s="14">
        <v>4.4000000000000004</v>
      </c>
      <c r="U11" s="14">
        <v>31</v>
      </c>
      <c r="V11" s="14">
        <v>4.3</v>
      </c>
      <c r="W11" s="14">
        <v>40</v>
      </c>
      <c r="X11" s="14">
        <v>5.5</v>
      </c>
      <c r="Y11" s="14">
        <v>25</v>
      </c>
      <c r="Z11" s="54">
        <v>3.4</v>
      </c>
    </row>
    <row r="12" spans="1:26" ht="15" customHeight="1" x14ac:dyDescent="0.25">
      <c r="N12" s="55" t="s">
        <v>169</v>
      </c>
      <c r="O12" s="14">
        <v>33</v>
      </c>
      <c r="P12" s="14">
        <v>3.3</v>
      </c>
      <c r="Q12" s="14">
        <v>50</v>
      </c>
      <c r="R12" s="14">
        <v>4.9000000000000004</v>
      </c>
      <c r="S12" s="14">
        <v>45</v>
      </c>
      <c r="T12" s="14">
        <v>4.4000000000000004</v>
      </c>
      <c r="U12" s="14">
        <v>32</v>
      </c>
      <c r="V12" s="14">
        <v>3.1</v>
      </c>
      <c r="W12" s="14">
        <v>43</v>
      </c>
      <c r="X12" s="14">
        <v>4.2</v>
      </c>
      <c r="Y12" s="14">
        <v>49</v>
      </c>
      <c r="Z12" s="54">
        <v>4.7</v>
      </c>
    </row>
    <row r="13" spans="1:26" ht="15" customHeight="1" x14ac:dyDescent="0.25">
      <c r="B13" t="s">
        <v>229</v>
      </c>
      <c r="N13" s="83" t="s">
        <v>170</v>
      </c>
      <c r="O13" s="14">
        <v>16</v>
      </c>
      <c r="P13" s="14">
        <v>4.4000000000000004</v>
      </c>
      <c r="Q13" s="14">
        <v>17</v>
      </c>
      <c r="R13" s="14">
        <v>4.5999999999999996</v>
      </c>
      <c r="S13" s="14">
        <v>16</v>
      </c>
      <c r="T13" s="14">
        <v>4.2</v>
      </c>
      <c r="U13" s="14">
        <v>10</v>
      </c>
      <c r="V13" s="59">
        <v>2.6</v>
      </c>
      <c r="W13" s="14">
        <v>11</v>
      </c>
      <c r="X13" s="59">
        <v>2.8</v>
      </c>
      <c r="Y13" s="14">
        <v>27</v>
      </c>
      <c r="Z13" s="60">
        <v>6.8</v>
      </c>
    </row>
    <row r="14" spans="1:26" ht="15" customHeight="1" x14ac:dyDescent="0.25">
      <c r="N14" s="55" t="s">
        <v>171</v>
      </c>
      <c r="O14" s="14">
        <v>28</v>
      </c>
      <c r="P14" s="14">
        <v>3.6</v>
      </c>
      <c r="Q14" s="14">
        <v>33</v>
      </c>
      <c r="R14" s="14">
        <v>4.2</v>
      </c>
      <c r="S14" s="14">
        <v>40</v>
      </c>
      <c r="T14" s="14">
        <v>5</v>
      </c>
      <c r="U14" s="14">
        <v>29</v>
      </c>
      <c r="V14" s="14">
        <v>3.6</v>
      </c>
      <c r="W14" s="14">
        <v>41</v>
      </c>
      <c r="X14" s="14">
        <v>5</v>
      </c>
      <c r="Y14" s="14">
        <v>37</v>
      </c>
      <c r="Z14" s="54">
        <v>4.5</v>
      </c>
    </row>
    <row r="15" spans="1:26" ht="15" customHeight="1" x14ac:dyDescent="0.25">
      <c r="N15" s="55" t="s">
        <v>172</v>
      </c>
      <c r="O15" s="14">
        <v>36</v>
      </c>
      <c r="P15" s="14">
        <v>3.2</v>
      </c>
      <c r="Q15" s="14">
        <v>41</v>
      </c>
      <c r="R15" s="14">
        <v>3.6</v>
      </c>
      <c r="S15" s="14">
        <v>47</v>
      </c>
      <c r="T15" s="14">
        <v>3.9</v>
      </c>
      <c r="U15" s="14">
        <v>35</v>
      </c>
      <c r="V15" s="14">
        <v>2.9</v>
      </c>
      <c r="W15" s="14">
        <v>35</v>
      </c>
      <c r="X15" s="14">
        <v>2.8</v>
      </c>
      <c r="Y15" s="14">
        <v>44</v>
      </c>
      <c r="Z15" s="54">
        <v>3.5</v>
      </c>
    </row>
    <row r="16" spans="1:26" ht="15" customHeight="1" x14ac:dyDescent="0.25">
      <c r="N16" s="55" t="s">
        <v>173</v>
      </c>
      <c r="O16" s="14">
        <v>7</v>
      </c>
      <c r="P16" s="14">
        <v>5.2</v>
      </c>
      <c r="Q16" s="14">
        <v>4</v>
      </c>
      <c r="R16" s="14">
        <v>3</v>
      </c>
      <c r="S16" s="14">
        <v>11</v>
      </c>
      <c r="T16" s="14">
        <v>8</v>
      </c>
      <c r="U16" s="14">
        <v>8</v>
      </c>
      <c r="V16" s="14">
        <v>5.6</v>
      </c>
      <c r="W16" s="14">
        <v>8</v>
      </c>
      <c r="X16" s="14">
        <v>5.4</v>
      </c>
      <c r="Y16" s="14">
        <v>8</v>
      </c>
      <c r="Z16" s="54">
        <v>5.3</v>
      </c>
    </row>
    <row r="17" spans="14:26" ht="15" customHeight="1" x14ac:dyDescent="0.25">
      <c r="N17" s="55" t="s">
        <v>174</v>
      </c>
      <c r="O17" s="14">
        <v>9</v>
      </c>
      <c r="P17" s="14">
        <v>6.3</v>
      </c>
      <c r="Q17" s="14">
        <v>11</v>
      </c>
      <c r="R17" s="14">
        <v>7.6</v>
      </c>
      <c r="S17" s="14">
        <v>11</v>
      </c>
      <c r="T17" s="14">
        <v>7.2</v>
      </c>
      <c r="U17" s="14">
        <v>9</v>
      </c>
      <c r="V17" s="14">
        <v>5.6</v>
      </c>
      <c r="W17" s="14">
        <v>6</v>
      </c>
      <c r="X17" s="14">
        <v>3.6</v>
      </c>
      <c r="Y17" s="14">
        <v>10</v>
      </c>
      <c r="Z17" s="54">
        <v>6</v>
      </c>
    </row>
    <row r="18" spans="14:26" ht="15" customHeight="1" x14ac:dyDescent="0.25">
      <c r="N18" s="55" t="s">
        <v>175</v>
      </c>
      <c r="O18" s="14">
        <v>11</v>
      </c>
      <c r="P18" s="14">
        <v>15</v>
      </c>
      <c r="Q18" s="14">
        <v>6</v>
      </c>
      <c r="R18" s="14">
        <v>8.1999999999999993</v>
      </c>
      <c r="S18" s="14">
        <v>10</v>
      </c>
      <c r="T18" s="14">
        <v>12.1</v>
      </c>
      <c r="U18" s="14">
        <v>6</v>
      </c>
      <c r="V18" s="14">
        <v>7.2</v>
      </c>
      <c r="W18" s="14">
        <v>7</v>
      </c>
      <c r="X18" s="14">
        <v>8.4</v>
      </c>
      <c r="Y18" s="14">
        <v>3</v>
      </c>
      <c r="Z18" s="54">
        <v>3.6</v>
      </c>
    </row>
    <row r="19" spans="14:26" ht="15" customHeight="1" x14ac:dyDescent="0.25">
      <c r="N19" s="55" t="s">
        <v>176</v>
      </c>
      <c r="O19" s="14">
        <v>4</v>
      </c>
      <c r="P19" s="14">
        <v>5</v>
      </c>
      <c r="Q19" s="14">
        <v>3</v>
      </c>
      <c r="R19" s="14">
        <v>3.8</v>
      </c>
      <c r="S19" s="14">
        <v>4</v>
      </c>
      <c r="T19" s="14">
        <v>5</v>
      </c>
      <c r="U19" s="14">
        <v>1</v>
      </c>
      <c r="V19" s="14">
        <v>1.2</v>
      </c>
      <c r="W19" s="14">
        <v>7</v>
      </c>
      <c r="X19" s="14">
        <v>8.5</v>
      </c>
      <c r="Y19" s="14">
        <v>3</v>
      </c>
      <c r="Z19" s="54">
        <v>3.6</v>
      </c>
    </row>
    <row r="20" spans="14:26" ht="15" customHeight="1" x14ac:dyDescent="0.25">
      <c r="N20" s="55" t="s">
        <v>177</v>
      </c>
      <c r="O20" s="14">
        <v>14</v>
      </c>
      <c r="P20" s="14">
        <v>5.8</v>
      </c>
      <c r="Q20" s="14">
        <v>10</v>
      </c>
      <c r="R20" s="14">
        <v>4.0999999999999996</v>
      </c>
      <c r="S20" s="14">
        <v>12</v>
      </c>
      <c r="T20" s="14">
        <v>4.9000000000000004</v>
      </c>
      <c r="U20" s="14">
        <v>4</v>
      </c>
      <c r="V20" s="14">
        <v>1.6</v>
      </c>
      <c r="W20" s="14">
        <v>12</v>
      </c>
      <c r="X20" s="14">
        <v>4.7</v>
      </c>
      <c r="Y20" s="14">
        <v>12</v>
      </c>
      <c r="Z20" s="54">
        <v>4.7</v>
      </c>
    </row>
    <row r="21" spans="14:26" ht="15" customHeight="1" x14ac:dyDescent="0.25">
      <c r="N21" s="55" t="s">
        <v>178</v>
      </c>
      <c r="O21" s="14">
        <v>2</v>
      </c>
      <c r="P21" s="14">
        <v>11.7</v>
      </c>
      <c r="Q21" s="14">
        <v>2</v>
      </c>
      <c r="R21" s="14">
        <v>11.7</v>
      </c>
      <c r="S21" s="14">
        <v>1</v>
      </c>
      <c r="T21" s="14">
        <v>5.8</v>
      </c>
      <c r="U21" s="14">
        <v>1</v>
      </c>
      <c r="V21" s="14">
        <v>5.7</v>
      </c>
      <c r="W21" s="14">
        <v>3</v>
      </c>
      <c r="X21" s="14">
        <v>16.8</v>
      </c>
      <c r="Y21" s="14">
        <v>1</v>
      </c>
      <c r="Z21" s="54">
        <v>5.5</v>
      </c>
    </row>
    <row r="22" spans="14:26" ht="15" customHeight="1" x14ac:dyDescent="0.25">
      <c r="N22" s="55" t="s">
        <v>179</v>
      </c>
      <c r="O22" s="14">
        <v>17</v>
      </c>
      <c r="P22" s="14">
        <v>4.7</v>
      </c>
      <c r="Q22" s="14">
        <v>18</v>
      </c>
      <c r="R22" s="14">
        <v>4.9000000000000004</v>
      </c>
      <c r="S22" s="14">
        <v>20</v>
      </c>
      <c r="T22" s="14">
        <v>5.4</v>
      </c>
      <c r="U22" s="14">
        <v>15</v>
      </c>
      <c r="V22" s="14">
        <v>3.9</v>
      </c>
      <c r="W22" s="14">
        <v>15</v>
      </c>
      <c r="X22" s="14">
        <v>3.9</v>
      </c>
      <c r="Y22" s="14">
        <v>17</v>
      </c>
      <c r="Z22" s="54">
        <v>4.4000000000000004</v>
      </c>
    </row>
    <row r="23" spans="14:26" ht="15" customHeight="1" x14ac:dyDescent="0.25">
      <c r="N23" s="55" t="s">
        <v>180</v>
      </c>
      <c r="O23" s="14">
        <v>40</v>
      </c>
      <c r="P23" s="14">
        <v>6.6</v>
      </c>
      <c r="Q23" s="14">
        <v>37</v>
      </c>
      <c r="R23" s="14">
        <v>6</v>
      </c>
      <c r="S23" s="14">
        <v>31</v>
      </c>
      <c r="T23" s="14">
        <v>4.9000000000000004</v>
      </c>
      <c r="U23" s="14">
        <v>33</v>
      </c>
      <c r="V23" s="14">
        <v>5.0999999999999996</v>
      </c>
      <c r="W23" s="14">
        <v>30</v>
      </c>
      <c r="X23" s="14">
        <v>4.5999999999999996</v>
      </c>
      <c r="Y23" s="14">
        <v>43</v>
      </c>
      <c r="Z23" s="54">
        <v>6.6</v>
      </c>
    </row>
    <row r="24" spans="14:26" ht="15" customHeight="1" thickBot="1" x14ac:dyDescent="0.3">
      <c r="N24" s="120" t="s">
        <v>182</v>
      </c>
      <c r="O24" s="110">
        <v>347</v>
      </c>
      <c r="P24" s="110">
        <v>4.7</v>
      </c>
      <c r="Q24" s="110">
        <v>387</v>
      </c>
      <c r="R24" s="110">
        <v>5.2</v>
      </c>
      <c r="S24" s="110">
        <v>414</v>
      </c>
      <c r="T24" s="110">
        <v>5.5</v>
      </c>
      <c r="U24" s="110">
        <v>319</v>
      </c>
      <c r="V24" s="110">
        <v>4.0999999999999996</v>
      </c>
      <c r="W24" s="110">
        <v>374</v>
      </c>
      <c r="X24" s="110">
        <v>4.8</v>
      </c>
      <c r="Y24" s="110">
        <v>399</v>
      </c>
      <c r="Z24" s="111">
        <v>5</v>
      </c>
    </row>
    <row r="25" spans="14:26" ht="14.25" thickBot="1" x14ac:dyDescent="0.3">
      <c r="R25" s="141">
        <f>(R24-P24)/P24</f>
        <v>0.10638297872340426</v>
      </c>
      <c r="T25" s="141">
        <f>(T24-R24)/R24</f>
        <v>5.7692307692307654E-2</v>
      </c>
      <c r="V25" s="141">
        <f>(V24-T24)/T24</f>
        <v>-0.25454545454545463</v>
      </c>
      <c r="X25" s="141">
        <f>(X24-V24)/V24</f>
        <v>0.17073170731707324</v>
      </c>
      <c r="Z25" s="141">
        <f>(Z24-X24)/X24</f>
        <v>4.1666666666666706E-2</v>
      </c>
    </row>
    <row r="26" spans="14:26" ht="19.5" thickBot="1" x14ac:dyDescent="0.3">
      <c r="N26" s="235" t="s">
        <v>230</v>
      </c>
      <c r="O26" s="236"/>
      <c r="P26" s="236"/>
      <c r="Q26" s="236"/>
      <c r="R26" s="236"/>
      <c r="S26" s="236"/>
      <c r="T26" s="236"/>
      <c r="U26" s="236"/>
      <c r="V26" s="236"/>
      <c r="W26" s="236"/>
      <c r="X26" s="236"/>
      <c r="Y26" s="236"/>
      <c r="Z26" s="237"/>
    </row>
    <row r="27" spans="14:26" x14ac:dyDescent="0.25">
      <c r="N27" s="238" t="s">
        <v>187</v>
      </c>
      <c r="O27" s="242">
        <v>2017</v>
      </c>
      <c r="P27" s="242"/>
      <c r="Q27" s="242">
        <v>2018</v>
      </c>
      <c r="R27" s="242"/>
      <c r="S27" s="242">
        <v>2019</v>
      </c>
      <c r="T27" s="242"/>
      <c r="U27" s="242">
        <v>2020</v>
      </c>
      <c r="V27" s="242"/>
      <c r="W27" s="242">
        <v>2021</v>
      </c>
      <c r="X27" s="242"/>
      <c r="Y27" s="242">
        <v>2022</v>
      </c>
      <c r="Z27" s="243"/>
    </row>
    <row r="28" spans="14:26" ht="14.25" thickBot="1" x14ac:dyDescent="0.3">
      <c r="N28" s="252"/>
      <c r="O28" s="132" t="s">
        <v>231</v>
      </c>
      <c r="P28" s="132" t="s">
        <v>217</v>
      </c>
      <c r="Q28" s="132" t="s">
        <v>231</v>
      </c>
      <c r="R28" s="132" t="s">
        <v>217</v>
      </c>
      <c r="S28" s="132" t="s">
        <v>231</v>
      </c>
      <c r="T28" s="132" t="s">
        <v>217</v>
      </c>
      <c r="U28" s="132" t="s">
        <v>231</v>
      </c>
      <c r="V28" s="132" t="s">
        <v>217</v>
      </c>
      <c r="W28" s="132" t="s">
        <v>231</v>
      </c>
      <c r="X28" s="132" t="s">
        <v>217</v>
      </c>
      <c r="Y28" s="132" t="s">
        <v>231</v>
      </c>
      <c r="Z28" s="133" t="s">
        <v>217</v>
      </c>
    </row>
    <row r="29" spans="14:26" x14ac:dyDescent="0.25">
      <c r="N29" s="134" t="s">
        <v>160</v>
      </c>
      <c r="O29" s="135">
        <v>223</v>
      </c>
      <c r="P29" s="135">
        <v>4.2</v>
      </c>
      <c r="Q29" s="135">
        <v>226</v>
      </c>
      <c r="R29" s="135">
        <v>4.2</v>
      </c>
      <c r="S29" s="135">
        <v>150</v>
      </c>
      <c r="T29" s="135">
        <v>2.7</v>
      </c>
      <c r="U29" s="135">
        <v>177</v>
      </c>
      <c r="V29" s="135">
        <v>3.1</v>
      </c>
      <c r="W29" s="135">
        <v>460</v>
      </c>
      <c r="X29" s="135">
        <v>8.1</v>
      </c>
      <c r="Y29" s="135">
        <v>591</v>
      </c>
      <c r="Z29" s="136">
        <v>10.199999999999999</v>
      </c>
    </row>
    <row r="30" spans="14:26" x14ac:dyDescent="0.25">
      <c r="N30" s="55" t="s">
        <v>161</v>
      </c>
      <c r="O30" s="14">
        <v>68</v>
      </c>
      <c r="P30" s="14">
        <v>4.4000000000000004</v>
      </c>
      <c r="Q30" s="14">
        <v>64</v>
      </c>
      <c r="R30" s="14">
        <v>4.0999999999999996</v>
      </c>
      <c r="S30" s="14">
        <v>62</v>
      </c>
      <c r="T30" s="14">
        <v>3.8</v>
      </c>
      <c r="U30" s="14">
        <v>55</v>
      </c>
      <c r="V30" s="14">
        <v>3.2</v>
      </c>
      <c r="W30" s="14">
        <v>128</v>
      </c>
      <c r="X30" s="14">
        <v>7.4</v>
      </c>
      <c r="Y30" s="14">
        <v>178</v>
      </c>
      <c r="Z30" s="54">
        <v>10.1</v>
      </c>
    </row>
    <row r="31" spans="14:26" x14ac:dyDescent="0.25">
      <c r="N31" s="83" t="s">
        <v>163</v>
      </c>
      <c r="O31" s="14">
        <v>73</v>
      </c>
      <c r="P31" s="14">
        <v>7.1</v>
      </c>
      <c r="Q31" s="14">
        <v>81</v>
      </c>
      <c r="R31" s="14">
        <v>7.8</v>
      </c>
      <c r="S31" s="14">
        <v>97</v>
      </c>
      <c r="T31" s="14">
        <v>9.1999999999999993</v>
      </c>
      <c r="U31" s="14">
        <v>79</v>
      </c>
      <c r="V31" s="59">
        <v>7.4</v>
      </c>
      <c r="W31" s="14">
        <v>115</v>
      </c>
      <c r="X31" s="59">
        <v>10.7</v>
      </c>
      <c r="Y31" s="14">
        <v>168</v>
      </c>
      <c r="Z31" s="60">
        <v>15.6</v>
      </c>
    </row>
    <row r="32" spans="14:26" x14ac:dyDescent="0.25">
      <c r="N32" s="55" t="s">
        <v>164</v>
      </c>
      <c r="O32" s="14">
        <v>201</v>
      </c>
      <c r="P32" s="14">
        <v>5.3</v>
      </c>
      <c r="Q32" s="14">
        <v>241</v>
      </c>
      <c r="R32" s="14">
        <v>6.3</v>
      </c>
      <c r="S32" s="14">
        <v>385</v>
      </c>
      <c r="T32" s="14">
        <v>9.8000000000000007</v>
      </c>
      <c r="U32" s="14">
        <v>279</v>
      </c>
      <c r="V32" s="14">
        <v>7</v>
      </c>
      <c r="W32" s="14">
        <v>318</v>
      </c>
      <c r="X32" s="14">
        <v>7.9</v>
      </c>
      <c r="Y32" s="14">
        <v>472</v>
      </c>
      <c r="Z32" s="54">
        <v>11.7</v>
      </c>
    </row>
    <row r="33" spans="14:26" x14ac:dyDescent="0.25">
      <c r="N33" s="55" t="s">
        <v>166</v>
      </c>
      <c r="O33" s="14">
        <v>294</v>
      </c>
      <c r="P33" s="14">
        <v>8.1999999999999993</v>
      </c>
      <c r="Q33" s="14">
        <v>224</v>
      </c>
      <c r="R33" s="14">
        <v>6.2</v>
      </c>
      <c r="S33" s="14">
        <v>327</v>
      </c>
      <c r="T33" s="14">
        <v>8.6999999999999993</v>
      </c>
      <c r="U33" s="14">
        <v>296</v>
      </c>
      <c r="V33" s="14">
        <v>7.7</v>
      </c>
      <c r="W33" s="14">
        <v>312</v>
      </c>
      <c r="X33" s="14">
        <v>7.9</v>
      </c>
      <c r="Y33" s="14">
        <v>435</v>
      </c>
      <c r="Z33" s="54">
        <v>10.9</v>
      </c>
    </row>
    <row r="34" spans="14:26" x14ac:dyDescent="0.25">
      <c r="N34" s="55" t="s">
        <v>167</v>
      </c>
      <c r="O34" s="14">
        <v>161</v>
      </c>
      <c r="P34" s="14">
        <v>9.5</v>
      </c>
      <c r="Q34" s="14">
        <v>117</v>
      </c>
      <c r="R34" s="14">
        <v>6.8</v>
      </c>
      <c r="S34" s="14">
        <v>144</v>
      </c>
      <c r="T34" s="14">
        <v>8.1999999999999993</v>
      </c>
      <c r="U34" s="14">
        <v>144</v>
      </c>
      <c r="V34" s="14">
        <v>8.1</v>
      </c>
      <c r="W34" s="14">
        <v>174</v>
      </c>
      <c r="X34" s="14">
        <v>9.6999999999999993</v>
      </c>
      <c r="Y34" s="14">
        <v>206</v>
      </c>
      <c r="Z34" s="54">
        <v>11.4</v>
      </c>
    </row>
    <row r="35" spans="14:26" x14ac:dyDescent="0.25">
      <c r="N35" s="55" t="s">
        <v>168</v>
      </c>
      <c r="O35" s="14">
        <v>439</v>
      </c>
      <c r="P35" s="14">
        <v>6.4</v>
      </c>
      <c r="Q35" s="14">
        <v>354</v>
      </c>
      <c r="R35" s="14">
        <v>5.0999999999999996</v>
      </c>
      <c r="S35" s="14">
        <v>319</v>
      </c>
      <c r="T35" s="14">
        <v>4.5</v>
      </c>
      <c r="U35" s="14">
        <v>396</v>
      </c>
      <c r="V35" s="14">
        <v>5.5</v>
      </c>
      <c r="W35" s="14">
        <v>524</v>
      </c>
      <c r="X35" s="14">
        <v>7.3</v>
      </c>
      <c r="Y35" s="14">
        <v>784</v>
      </c>
      <c r="Z35" s="54">
        <v>10.8</v>
      </c>
    </row>
    <row r="36" spans="14:26" x14ac:dyDescent="0.25">
      <c r="N36" s="55" t="s">
        <v>169</v>
      </c>
      <c r="O36" s="14">
        <v>515</v>
      </c>
      <c r="P36" s="14">
        <v>5.0999999999999996</v>
      </c>
      <c r="Q36" s="14">
        <v>502</v>
      </c>
      <c r="R36" s="14">
        <v>4.9000000000000004</v>
      </c>
      <c r="S36" s="14">
        <v>517</v>
      </c>
      <c r="T36" s="14">
        <v>5</v>
      </c>
      <c r="U36" s="14">
        <v>551</v>
      </c>
      <c r="V36" s="14">
        <v>5.3</v>
      </c>
      <c r="W36" s="14">
        <v>675</v>
      </c>
      <c r="X36" s="14">
        <v>6.5</v>
      </c>
      <c r="Y36" s="14">
        <v>1010</v>
      </c>
      <c r="Z36" s="54">
        <v>9.8000000000000007</v>
      </c>
    </row>
    <row r="37" spans="14:26" x14ac:dyDescent="0.25">
      <c r="N37" s="55" t="s">
        <v>170</v>
      </c>
      <c r="O37" s="14">
        <v>232</v>
      </c>
      <c r="P37" s="14">
        <v>6.4</v>
      </c>
      <c r="Q37" s="14">
        <v>175</v>
      </c>
      <c r="R37" s="14">
        <v>4.8</v>
      </c>
      <c r="S37" s="14">
        <v>169</v>
      </c>
      <c r="T37" s="14">
        <v>4.5</v>
      </c>
      <c r="U37" s="14">
        <v>220</v>
      </c>
      <c r="V37" s="14">
        <v>5.7</v>
      </c>
      <c r="W37" s="14">
        <v>235</v>
      </c>
      <c r="X37" s="14">
        <v>6</v>
      </c>
      <c r="Y37" s="14">
        <v>323</v>
      </c>
      <c r="Z37" s="54">
        <v>8.1</v>
      </c>
    </row>
    <row r="38" spans="14:26" x14ac:dyDescent="0.25">
      <c r="N38" s="55" t="s">
        <v>171</v>
      </c>
      <c r="O38" s="14">
        <v>383</v>
      </c>
      <c r="P38" s="14">
        <v>4.9000000000000004</v>
      </c>
      <c r="Q38" s="14">
        <v>319</v>
      </c>
      <c r="R38" s="14">
        <v>4</v>
      </c>
      <c r="S38" s="14">
        <v>219</v>
      </c>
      <c r="T38" s="14">
        <v>2.7</v>
      </c>
      <c r="U38" s="14">
        <v>332</v>
      </c>
      <c r="V38" s="14">
        <v>4.0999999999999996</v>
      </c>
      <c r="W38" s="14">
        <v>608</v>
      </c>
      <c r="X38" s="14">
        <v>7.5</v>
      </c>
      <c r="Y38" s="14">
        <v>843</v>
      </c>
      <c r="Z38" s="54">
        <v>10.3</v>
      </c>
    </row>
    <row r="39" spans="14:26" x14ac:dyDescent="0.25">
      <c r="N39" s="55" t="s">
        <v>172</v>
      </c>
      <c r="O39" s="14">
        <v>530</v>
      </c>
      <c r="P39" s="14">
        <v>4.7</v>
      </c>
      <c r="Q39" s="14">
        <v>383</v>
      </c>
      <c r="R39" s="14">
        <v>3.3</v>
      </c>
      <c r="S39" s="14">
        <v>311</v>
      </c>
      <c r="T39" s="14">
        <v>2.6</v>
      </c>
      <c r="U39" s="14">
        <v>484</v>
      </c>
      <c r="V39" s="14">
        <v>3.9</v>
      </c>
      <c r="W39" s="14">
        <v>979</v>
      </c>
      <c r="X39" s="14">
        <v>7.8</v>
      </c>
      <c r="Y39" s="14">
        <v>1304</v>
      </c>
      <c r="Z39" s="54">
        <v>10.199999999999999</v>
      </c>
    </row>
    <row r="40" spans="14:26" x14ac:dyDescent="0.25">
      <c r="N40" s="55" t="s">
        <v>173</v>
      </c>
      <c r="O40" s="14">
        <v>98</v>
      </c>
      <c r="P40" s="14">
        <v>7.3</v>
      </c>
      <c r="Q40" s="14">
        <v>64</v>
      </c>
      <c r="R40" s="14">
        <v>4.8</v>
      </c>
      <c r="S40" s="14">
        <v>43</v>
      </c>
      <c r="T40" s="14">
        <v>3.1</v>
      </c>
      <c r="U40" s="14">
        <v>52</v>
      </c>
      <c r="V40" s="14">
        <v>3.6</v>
      </c>
      <c r="W40" s="14">
        <v>105</v>
      </c>
      <c r="X40" s="14">
        <v>7.2</v>
      </c>
      <c r="Y40" s="14">
        <v>183</v>
      </c>
      <c r="Z40" s="54">
        <v>12.2</v>
      </c>
    </row>
    <row r="41" spans="14:26" x14ac:dyDescent="0.25">
      <c r="N41" s="83" t="s">
        <v>174</v>
      </c>
      <c r="O41" s="14">
        <v>97</v>
      </c>
      <c r="P41" s="14">
        <v>6.8</v>
      </c>
      <c r="Q41" s="14">
        <v>77</v>
      </c>
      <c r="R41" s="14">
        <v>5.3</v>
      </c>
      <c r="S41" s="14">
        <v>52</v>
      </c>
      <c r="T41" s="14">
        <v>3.4</v>
      </c>
      <c r="U41" s="14">
        <v>67</v>
      </c>
      <c r="V41" s="59">
        <v>4.2</v>
      </c>
      <c r="W41" s="14">
        <v>158</v>
      </c>
      <c r="X41" s="59">
        <v>9.4</v>
      </c>
      <c r="Y41" s="14">
        <v>210</v>
      </c>
      <c r="Z41" s="60">
        <v>12.5</v>
      </c>
    </row>
    <row r="42" spans="14:26" x14ac:dyDescent="0.25">
      <c r="N42" s="83" t="s">
        <v>175</v>
      </c>
      <c r="O42" s="14">
        <v>71</v>
      </c>
      <c r="P42" s="14">
        <v>9.6999999999999993</v>
      </c>
      <c r="Q42" s="14">
        <v>57</v>
      </c>
      <c r="R42" s="14">
        <v>7.8</v>
      </c>
      <c r="S42" s="14">
        <v>65</v>
      </c>
      <c r="T42" s="14">
        <v>7.8</v>
      </c>
      <c r="U42" s="14">
        <v>56</v>
      </c>
      <c r="V42" s="59">
        <v>6.7</v>
      </c>
      <c r="W42" s="14">
        <v>77</v>
      </c>
      <c r="X42" s="59">
        <v>9.1999999999999993</v>
      </c>
      <c r="Y42" s="14">
        <v>106</v>
      </c>
      <c r="Z42" s="60">
        <v>12.8</v>
      </c>
    </row>
    <row r="43" spans="14:26" x14ac:dyDescent="0.25">
      <c r="N43" s="55" t="s">
        <v>176</v>
      </c>
      <c r="O43" s="14">
        <v>60</v>
      </c>
      <c r="P43" s="14">
        <v>7.6</v>
      </c>
      <c r="Q43" s="14">
        <v>69</v>
      </c>
      <c r="R43" s="14">
        <v>8.6999999999999993</v>
      </c>
      <c r="S43" s="14">
        <v>57</v>
      </c>
      <c r="T43" s="14">
        <v>7.1</v>
      </c>
      <c r="U43" s="14">
        <v>58</v>
      </c>
      <c r="V43" s="14">
        <v>7.1</v>
      </c>
      <c r="W43" s="14">
        <v>64</v>
      </c>
      <c r="X43" s="14">
        <v>7.8</v>
      </c>
      <c r="Y43" s="14">
        <v>98</v>
      </c>
      <c r="Z43" s="54">
        <v>11.8</v>
      </c>
    </row>
    <row r="44" spans="14:26" x14ac:dyDescent="0.25">
      <c r="N44" s="55" t="s">
        <v>177</v>
      </c>
      <c r="O44" s="14">
        <v>165</v>
      </c>
      <c r="P44" s="14">
        <v>6.8</v>
      </c>
      <c r="Q44" s="14">
        <v>119</v>
      </c>
      <c r="R44" s="14">
        <v>4.9000000000000004</v>
      </c>
      <c r="S44" s="14">
        <v>137</v>
      </c>
      <c r="T44" s="14">
        <v>5.5</v>
      </c>
      <c r="U44" s="14">
        <v>152</v>
      </c>
      <c r="V44" s="14">
        <v>6.1</v>
      </c>
      <c r="W44" s="14">
        <v>206</v>
      </c>
      <c r="X44" s="14">
        <v>8.1</v>
      </c>
      <c r="Y44" s="14">
        <v>226</v>
      </c>
      <c r="Z44" s="54">
        <v>8.9</v>
      </c>
    </row>
    <row r="45" spans="14:26" x14ac:dyDescent="0.25">
      <c r="N45" s="83" t="s">
        <v>178</v>
      </c>
      <c r="O45" s="14">
        <v>15</v>
      </c>
      <c r="P45" s="14">
        <v>8.8000000000000007</v>
      </c>
      <c r="Q45" s="14">
        <v>22</v>
      </c>
      <c r="R45" s="14">
        <v>12.9</v>
      </c>
      <c r="S45" s="14">
        <v>18</v>
      </c>
      <c r="T45" s="14">
        <v>10.4</v>
      </c>
      <c r="U45" s="14">
        <v>25</v>
      </c>
      <c r="V45" s="59">
        <v>14.2</v>
      </c>
      <c r="W45" s="14">
        <v>26</v>
      </c>
      <c r="X45" s="59">
        <v>14.5</v>
      </c>
      <c r="Y45" s="14">
        <v>35</v>
      </c>
      <c r="Z45" s="60">
        <v>19.3</v>
      </c>
    </row>
    <row r="46" spans="14:26" x14ac:dyDescent="0.25">
      <c r="N46" s="55" t="s">
        <v>179</v>
      </c>
      <c r="O46" s="14">
        <v>178</v>
      </c>
      <c r="P46" s="14">
        <v>4.9000000000000004</v>
      </c>
      <c r="Q46" s="14">
        <v>222</v>
      </c>
      <c r="R46" s="14">
        <v>6.1</v>
      </c>
      <c r="S46" s="14">
        <v>242</v>
      </c>
      <c r="T46" s="14">
        <v>6.5</v>
      </c>
      <c r="U46" s="14">
        <v>226</v>
      </c>
      <c r="V46" s="14">
        <v>6</v>
      </c>
      <c r="W46" s="14">
        <v>299</v>
      </c>
      <c r="X46" s="14">
        <v>7.8</v>
      </c>
      <c r="Y46" s="14">
        <v>417</v>
      </c>
      <c r="Z46" s="54">
        <v>10.8</v>
      </c>
    </row>
    <row r="47" spans="14:26" x14ac:dyDescent="0.25">
      <c r="N47" s="55" t="s">
        <v>213</v>
      </c>
      <c r="O47" s="14">
        <v>534</v>
      </c>
      <c r="P47" s="14">
        <v>8.8000000000000007</v>
      </c>
      <c r="Q47" s="14">
        <v>383</v>
      </c>
      <c r="R47" s="14">
        <v>6.3</v>
      </c>
      <c r="S47" s="14">
        <v>455</v>
      </c>
      <c r="T47" s="14">
        <v>7.2</v>
      </c>
      <c r="U47" s="14">
        <v>360</v>
      </c>
      <c r="V47" s="14">
        <v>5.6</v>
      </c>
      <c r="W47" s="14">
        <v>608</v>
      </c>
      <c r="X47" s="14">
        <v>9.4</v>
      </c>
      <c r="Y47" s="14">
        <v>743</v>
      </c>
      <c r="Z47" s="54">
        <v>11.3</v>
      </c>
    </row>
    <row r="48" spans="14:26" x14ac:dyDescent="0.25">
      <c r="N48" s="66" t="s">
        <v>181</v>
      </c>
      <c r="O48" s="130">
        <v>3</v>
      </c>
      <c r="P48" s="130">
        <v>9.6</v>
      </c>
      <c r="Q48" s="130">
        <v>2</v>
      </c>
      <c r="R48" s="130">
        <v>6.4</v>
      </c>
      <c r="S48" s="130">
        <v>3</v>
      </c>
      <c r="T48" s="130">
        <v>9.1</v>
      </c>
      <c r="U48" s="130">
        <v>2</v>
      </c>
      <c r="V48" s="130">
        <v>5.8</v>
      </c>
      <c r="W48" s="130">
        <v>3</v>
      </c>
      <c r="X48" s="130">
        <v>8.4</v>
      </c>
      <c r="Y48" s="130"/>
      <c r="Z48" s="131"/>
    </row>
    <row r="49" spans="14:26" ht="14.25" thickBot="1" x14ac:dyDescent="0.3">
      <c r="N49" s="120" t="s">
        <v>182</v>
      </c>
      <c r="O49" s="110">
        <v>4373</v>
      </c>
      <c r="P49" s="110">
        <v>6</v>
      </c>
      <c r="Q49" s="110">
        <v>3709</v>
      </c>
      <c r="R49" s="110">
        <v>5</v>
      </c>
      <c r="S49" s="110">
        <v>3773</v>
      </c>
      <c r="T49" s="110">
        <v>5</v>
      </c>
      <c r="U49" s="110">
        <v>4012</v>
      </c>
      <c r="V49" s="110">
        <v>5.2</v>
      </c>
      <c r="W49" s="110">
        <v>6074</v>
      </c>
      <c r="X49" s="110">
        <v>7.8</v>
      </c>
      <c r="Y49" s="110">
        <v>8332</v>
      </c>
      <c r="Z49" s="111">
        <v>10.5</v>
      </c>
    </row>
    <row r="50" spans="14:26" x14ac:dyDescent="0.25">
      <c r="R50" s="141">
        <f>(R49-P49)/P49</f>
        <v>-0.16666666666666666</v>
      </c>
      <c r="T50" s="141">
        <f>(T49-R49)/R49</f>
        <v>0</v>
      </c>
      <c r="V50" s="141">
        <f>(V49-T49)/T49</f>
        <v>4.0000000000000036E-2</v>
      </c>
      <c r="X50" s="141">
        <f>(X49-V49)/V49</f>
        <v>0.49999999999999989</v>
      </c>
      <c r="Z50" s="141">
        <f>(Z49-X49)/X49</f>
        <v>0.3461538461538462</v>
      </c>
    </row>
  </sheetData>
  <mergeCells count="28">
    <mergeCell ref="N2:Z2"/>
    <mergeCell ref="N3:N4"/>
    <mergeCell ref="N26:Z26"/>
    <mergeCell ref="O27:P27"/>
    <mergeCell ref="Q27:R27"/>
    <mergeCell ref="S27:T27"/>
    <mergeCell ref="U27:V27"/>
    <mergeCell ref="W27:X27"/>
    <mergeCell ref="Y27:Z27"/>
    <mergeCell ref="N27:N28"/>
    <mergeCell ref="Y3:Z3"/>
    <mergeCell ref="W3:X3"/>
    <mergeCell ref="U3:V3"/>
    <mergeCell ref="S3:T3"/>
    <mergeCell ref="Q3:R3"/>
    <mergeCell ref="O3:P3"/>
    <mergeCell ref="B8:C8"/>
    <mergeCell ref="B3:C7"/>
    <mergeCell ref="C9:C10"/>
    <mergeCell ref="B9:B10"/>
    <mergeCell ref="F4:H4"/>
    <mergeCell ref="J2:L2"/>
    <mergeCell ref="K3:L3"/>
    <mergeCell ref="K5:L5"/>
    <mergeCell ref="J3:J5"/>
    <mergeCell ref="B2:C2"/>
    <mergeCell ref="E2:H2"/>
    <mergeCell ref="E3:E4"/>
  </mergeCells>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FB486-0F1F-4E93-9E89-5C8DC9B25B2E}">
  <dimension ref="A2:C11"/>
  <sheetViews>
    <sheetView workbookViewId="0">
      <selection activeCell="B12" sqref="B12"/>
    </sheetView>
  </sheetViews>
  <sheetFormatPr baseColWidth="10" defaultColWidth="11" defaultRowHeight="13.5" x14ac:dyDescent="0.25"/>
  <cols>
    <col min="2" max="2" width="4.75" customWidth="1"/>
    <col min="3" max="3" width="36.875" customWidth="1"/>
    <col min="4" max="4" width="2.25" customWidth="1"/>
  </cols>
  <sheetData>
    <row r="2" spans="1:3" s="1" customFormat="1" ht="17.25" customHeight="1" x14ac:dyDescent="0.25">
      <c r="B2" s="203" t="s">
        <v>232</v>
      </c>
      <c r="C2" s="203"/>
    </row>
    <row r="3" spans="1:3" s="1" customFormat="1" ht="16.5" customHeight="1" x14ac:dyDescent="0.25">
      <c r="B3" s="207" t="s">
        <v>233</v>
      </c>
      <c r="C3" s="207"/>
    </row>
    <row r="4" spans="1:3" s="1" customFormat="1" ht="16.5" customHeight="1" x14ac:dyDescent="0.25">
      <c r="B4" s="207"/>
      <c r="C4" s="207"/>
    </row>
    <row r="5" spans="1:3" s="1" customFormat="1" ht="16.5" customHeight="1" x14ac:dyDescent="0.25">
      <c r="B5" s="207"/>
      <c r="C5" s="207"/>
    </row>
    <row r="6" spans="1:3" s="1" customFormat="1" ht="16.5" customHeight="1" x14ac:dyDescent="0.25">
      <c r="B6" s="204" t="s">
        <v>162</v>
      </c>
      <c r="C6" s="204"/>
    </row>
    <row r="7" spans="1:3" ht="16.5" customHeight="1" x14ac:dyDescent="0.25">
      <c r="B7" s="207" t="s">
        <v>93</v>
      </c>
      <c r="C7" s="208" t="s">
        <v>234</v>
      </c>
    </row>
    <row r="8" spans="1:3" ht="16.5" customHeight="1" x14ac:dyDescent="0.25">
      <c r="A8" t="s">
        <v>165</v>
      </c>
      <c r="B8" s="207"/>
      <c r="C8" s="208"/>
    </row>
    <row r="9" spans="1:3" x14ac:dyDescent="0.25">
      <c r="B9" s="207"/>
      <c r="C9" s="208"/>
    </row>
    <row r="10" spans="1:3" ht="15" customHeight="1" x14ac:dyDescent="0.25">
      <c r="B10" s="207"/>
      <c r="C10" s="208"/>
    </row>
    <row r="11" spans="1:3" ht="54" x14ac:dyDescent="0.25">
      <c r="B11" s="9" t="s">
        <v>98</v>
      </c>
      <c r="C11" s="9" t="s">
        <v>235</v>
      </c>
    </row>
  </sheetData>
  <mergeCells count="5">
    <mergeCell ref="C7:C10"/>
    <mergeCell ref="B7:B10"/>
    <mergeCell ref="B6:C6"/>
    <mergeCell ref="B2:C2"/>
    <mergeCell ref="B3:C5"/>
  </mergeCells>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18681-0348-4D81-9A95-EB20928E1473}">
  <dimension ref="A2:F12"/>
  <sheetViews>
    <sheetView workbookViewId="0">
      <selection activeCell="F17" sqref="F17"/>
    </sheetView>
  </sheetViews>
  <sheetFormatPr baseColWidth="10" defaultColWidth="11" defaultRowHeight="13.5" x14ac:dyDescent="0.25"/>
  <cols>
    <col min="2" max="2" width="4.75" customWidth="1"/>
    <col min="3" max="3" width="36.875" customWidth="1"/>
    <col min="4" max="4" width="2.25" customWidth="1"/>
    <col min="5" max="5" width="6.75" style="4" customWidth="1"/>
    <col min="6" max="6" width="16" style="4" customWidth="1"/>
    <col min="7" max="7" width="2.75" customWidth="1"/>
  </cols>
  <sheetData>
    <row r="2" spans="1:6" s="1" customFormat="1" ht="17.25" customHeight="1" x14ac:dyDescent="0.25">
      <c r="B2" s="203" t="s">
        <v>236</v>
      </c>
      <c r="C2" s="203"/>
      <c r="E2" s="202" t="s">
        <v>237</v>
      </c>
      <c r="F2" s="202"/>
    </row>
    <row r="3" spans="1:6" s="1" customFormat="1" ht="16.5" customHeight="1" x14ac:dyDescent="0.25">
      <c r="B3" s="207" t="s">
        <v>238</v>
      </c>
      <c r="C3" s="207"/>
      <c r="E3" s="200" t="s">
        <v>151</v>
      </c>
      <c r="F3" s="16" t="s">
        <v>239</v>
      </c>
    </row>
    <row r="4" spans="1:6" s="1" customFormat="1" ht="16.5" customHeight="1" x14ac:dyDescent="0.25">
      <c r="B4" s="207"/>
      <c r="C4" s="207"/>
      <c r="E4" s="200"/>
      <c r="F4" s="16" t="s">
        <v>240</v>
      </c>
    </row>
    <row r="5" spans="1:6" s="1" customFormat="1" ht="16.5" customHeight="1" x14ac:dyDescent="0.25">
      <c r="B5" s="207"/>
      <c r="C5" s="207"/>
      <c r="E5" s="3">
        <v>2015</v>
      </c>
      <c r="F5" s="2">
        <v>530</v>
      </c>
    </row>
    <row r="6" spans="1:6" s="1" customFormat="1" ht="16.5" customHeight="1" x14ac:dyDescent="0.25">
      <c r="B6" s="204" t="s">
        <v>162</v>
      </c>
      <c r="C6" s="204"/>
      <c r="E6" s="3">
        <v>2016</v>
      </c>
      <c r="F6" s="3">
        <v>563</v>
      </c>
    </row>
    <row r="7" spans="1:6" ht="16.5" customHeight="1" x14ac:dyDescent="0.25">
      <c r="B7" s="207" t="s">
        <v>103</v>
      </c>
      <c r="C7" s="207" t="s">
        <v>104</v>
      </c>
      <c r="E7" s="12">
        <v>2017</v>
      </c>
      <c r="F7" s="3">
        <v>532</v>
      </c>
    </row>
    <row r="8" spans="1:6" ht="16.5" customHeight="1" x14ac:dyDescent="0.25">
      <c r="A8" t="s">
        <v>165</v>
      </c>
      <c r="B8" s="207"/>
      <c r="C8" s="207"/>
      <c r="E8" s="3">
        <v>2018</v>
      </c>
      <c r="F8" s="3">
        <v>500</v>
      </c>
    </row>
    <row r="9" spans="1:6" ht="15.75" customHeight="1" x14ac:dyDescent="0.25">
      <c r="B9" s="256" t="s">
        <v>293</v>
      </c>
      <c r="C9" s="256"/>
      <c r="E9" s="3">
        <v>2019</v>
      </c>
      <c r="F9" s="3">
        <v>482</v>
      </c>
    </row>
    <row r="10" spans="1:6" ht="15" customHeight="1" x14ac:dyDescent="0.25">
      <c r="B10" s="13"/>
      <c r="C10" s="13"/>
      <c r="E10" s="3">
        <v>2020</v>
      </c>
      <c r="F10" s="12">
        <v>364</v>
      </c>
    </row>
    <row r="11" spans="1:6" x14ac:dyDescent="0.25">
      <c r="E11" s="3">
        <v>2021</v>
      </c>
      <c r="F11" s="12">
        <v>460</v>
      </c>
    </row>
    <row r="12" spans="1:6" x14ac:dyDescent="0.25">
      <c r="E12" s="4" t="s">
        <v>309</v>
      </c>
    </row>
  </sheetData>
  <mergeCells count="8">
    <mergeCell ref="E2:F2"/>
    <mergeCell ref="B3:C5"/>
    <mergeCell ref="E3:E4"/>
    <mergeCell ref="B9:C9"/>
    <mergeCell ref="B6:C6"/>
    <mergeCell ref="C7:C8"/>
    <mergeCell ref="B7:B8"/>
    <mergeCell ref="B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66A9BE360441D4AADB74BD42BBBF591" ma:contentTypeVersion="3" ma:contentTypeDescription="Crear nuevo documento." ma:contentTypeScope="" ma:versionID="65f4ca36c9fc335b57b33d5145d4eeaf">
  <xsd:schema xmlns:xsd="http://www.w3.org/2001/XMLSchema" xmlns:xs="http://www.w3.org/2001/XMLSchema" xmlns:p="http://schemas.microsoft.com/office/2006/metadata/properties" xmlns:ns2="f6c8b6e0-7455-456b-a8c3-42c41b1d8c79" targetNamespace="http://schemas.microsoft.com/office/2006/metadata/properties" ma:root="true" ma:fieldsID="63430d8fcfd6d8fb983dd40f7bf80da9" ns2:_="">
    <xsd:import namespace="f6c8b6e0-7455-456b-a8c3-42c41b1d8c79"/>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c8b6e0-7455-456b-a8c3-42c41b1d8c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12846F-FA9F-4C28-BD52-2A6CD09740A5}">
  <ds:schemaRefs>
    <ds:schemaRef ds:uri="http://www.w3.org/XML/1998/namespace"/>
    <ds:schemaRef ds:uri="http://purl.org/dc/dcmitype/"/>
    <ds:schemaRef ds:uri="http://schemas.microsoft.com/office/2006/documentManagement/types"/>
    <ds:schemaRef ds:uri="http://schemas.microsoft.com/office/infopath/2007/PartnerControls"/>
    <ds:schemaRef ds:uri="http://purl.org/dc/terms/"/>
    <ds:schemaRef ds:uri="http://purl.org/dc/elements/1.1/"/>
    <ds:schemaRef ds:uri="http://schemas.openxmlformats.org/package/2006/metadata/core-properties"/>
    <ds:schemaRef ds:uri="f6c8b6e0-7455-456b-a8c3-42c41b1d8c79"/>
    <ds:schemaRef ds:uri="http://schemas.microsoft.com/office/2006/metadata/properties"/>
  </ds:schemaRefs>
</ds:datastoreItem>
</file>

<file path=customXml/itemProps2.xml><?xml version="1.0" encoding="utf-8"?>
<ds:datastoreItem xmlns:ds="http://schemas.openxmlformats.org/officeDocument/2006/customXml" ds:itemID="{7E9BEFB2-B902-4477-A40E-7F107F7EAEA8}">
  <ds:schemaRefs>
    <ds:schemaRef ds:uri="http://schemas.microsoft.com/sharepoint/v3/contenttype/forms"/>
  </ds:schemaRefs>
</ds:datastoreItem>
</file>

<file path=customXml/itemProps3.xml><?xml version="1.0" encoding="utf-8"?>
<ds:datastoreItem xmlns:ds="http://schemas.openxmlformats.org/officeDocument/2006/customXml" ds:itemID="{741F0000-4E87-4171-826F-DE269E8717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c8b6e0-7455-456b-a8c3-42c41b1d8c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vt:i4>
      </vt:variant>
    </vt:vector>
  </HeadingPairs>
  <TitlesOfParts>
    <vt:vector size="14" baseType="lpstr">
      <vt:lpstr>PORTADA</vt:lpstr>
      <vt:lpstr>ODS 3</vt:lpstr>
      <vt:lpstr>DO_Variables</vt:lpstr>
      <vt:lpstr>3.1</vt:lpstr>
      <vt:lpstr>3.2</vt:lpstr>
      <vt:lpstr>3.3</vt:lpstr>
      <vt:lpstr>3.4</vt:lpstr>
      <vt:lpstr>3.5</vt:lpstr>
      <vt:lpstr>3.6</vt:lpstr>
      <vt:lpstr>3.7</vt:lpstr>
      <vt:lpstr>3.8</vt:lpstr>
      <vt:lpstr>3.9</vt:lpstr>
      <vt:lpstr>Conclusión</vt:lpstr>
      <vt:lpstr>Conclusión!Área_de_impresión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Eliana Guerrero Sanchez</dc:creator>
  <cp:keywords/>
  <dc:description/>
  <cp:lastModifiedBy>ELIANA  GUERRERO SANCHEZ</cp:lastModifiedBy>
  <cp:revision/>
  <dcterms:created xsi:type="dcterms:W3CDTF">2023-09-09T14:06:22Z</dcterms:created>
  <dcterms:modified xsi:type="dcterms:W3CDTF">2023-11-26T16:03:24Z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0x010100166A9BE360441D4AADB74BD42BBBF591</vt:lpwstr>
  </property>
</Properties>
</file>