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brytec-my.sharepoint.com/personal/analistacomercial2_hybrytec_com/Documents/Proyecto de Grado/Diseño/Configuración/"/>
    </mc:Choice>
  </mc:AlternateContent>
  <xr:revisionPtr revIDLastSave="10" documentId="8_{B7688C19-0FDE-4201-9161-8A59E6C735A0}" xr6:coauthVersionLast="47" xr6:coauthVersionMax="47" xr10:uidLastSave="{365E26F2-D3B4-4A70-A7DA-28DFFABDC9A2}"/>
  <bookViews>
    <workbookView xWindow="-108" yWindow="-108" windowWidth="23256" windowHeight="12456" xr2:uid="{8F496F5E-3249-44B4-A850-B01F1B536CA9}"/>
  </bookViews>
  <sheets>
    <sheet name="V0A" sheetId="1" r:id="rId1"/>
  </sheets>
  <definedNames>
    <definedName name="_xlnm.Print_Area" localSheetId="0">V0A!$A$1:$U$71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I12" i="1"/>
  <c r="P31" i="1" l="1"/>
  <c r="H12" i="1"/>
  <c r="P30" i="1"/>
  <c r="P23" i="1" l="1"/>
  <c r="E13" i="1"/>
  <c r="P19" i="1"/>
  <c r="E12" i="1" l="1"/>
  <c r="P17" i="1"/>
  <c r="P28" i="1" l="1"/>
  <c r="P32" i="1" s="1"/>
  <c r="P33" i="1" s="1"/>
  <c r="E14" i="1"/>
  <c r="F12" i="1" l="1"/>
  <c r="F13" i="1"/>
  <c r="F14" i="1" l="1"/>
  <c r="H13" i="1" l="1"/>
  <c r="G13" i="1" s="1"/>
  <c r="H14" i="1"/>
  <c r="G12" i="1"/>
  <c r="G14" i="1"/>
</calcChain>
</file>

<file path=xl/sharedStrings.xml><?xml version="1.0" encoding="utf-8"?>
<sst xmlns="http://schemas.openxmlformats.org/spreadsheetml/2006/main" count="48" uniqueCount="48">
  <si>
    <t>CARACTERISTICAS DE LOS MÓDULOS SOLARES</t>
  </si>
  <si>
    <t>Referencia</t>
  </si>
  <si>
    <t>Potencia Módulo Solar</t>
  </si>
  <si>
    <t>Inversor No. 1</t>
  </si>
  <si>
    <t>Paralelos</t>
  </si>
  <si>
    <t>Series</t>
  </si>
  <si>
    <t>Paneles</t>
  </si>
  <si>
    <t>Potencia (Wp)</t>
  </si>
  <si>
    <t>Potencia por MPPT (W)</t>
  </si>
  <si>
    <t>Voc (V DC)</t>
  </si>
  <si>
    <t>MPPT 1</t>
  </si>
  <si>
    <t>Vmp (V DC)</t>
  </si>
  <si>
    <t>MPPT 2</t>
  </si>
  <si>
    <t>Imp (A)</t>
  </si>
  <si>
    <t>TOTAL</t>
  </si>
  <si>
    <t>CARACTERISTICAS DE INVERSORES</t>
  </si>
  <si>
    <t>Voc max.</t>
  </si>
  <si>
    <t>Vmp max.</t>
  </si>
  <si>
    <t>Potencia máxima en DC (Wp)</t>
  </si>
  <si>
    <t>Potencia máxima en AC (Wp)</t>
  </si>
  <si>
    <t>CARACTERISTICAS DEL SISTEMA</t>
  </si>
  <si>
    <t>Numero de módulos a instalar</t>
  </si>
  <si>
    <t>Cantidad de inversores</t>
  </si>
  <si>
    <t>Ratio</t>
  </si>
  <si>
    <t>Relación</t>
  </si>
  <si>
    <t>Revisión</t>
  </si>
  <si>
    <t>Modificaciones</t>
  </si>
  <si>
    <t>Fecha</t>
  </si>
  <si>
    <t>Porcentaje del MPPT respecto al total</t>
  </si>
  <si>
    <t>Isc(A)</t>
  </si>
  <si>
    <t>Voc max/ Voc panel</t>
  </si>
  <si>
    <t>Emisión original</t>
  </si>
  <si>
    <t>Potencia total AC (kW)</t>
  </si>
  <si>
    <t>Potencia total DC (kWp)</t>
  </si>
  <si>
    <t>Potencia total AC (kVA)</t>
  </si>
  <si>
    <t>Vmp max/ Vmp panel</t>
  </si>
  <si>
    <t>0A</t>
  </si>
  <si>
    <t>Isc max. MPPT</t>
  </si>
  <si>
    <t>Imp max. MPPT</t>
  </si>
  <si>
    <t>String max/MPPT</t>
  </si>
  <si>
    <t>N/A</t>
  </si>
  <si>
    <t>Voc (17 °C)</t>
  </si>
  <si>
    <t>CONFIGURACIÓN</t>
  </si>
  <si>
    <t>Potencia Nominal @240V AC (W)</t>
  </si>
  <si>
    <t>Trafo del proyecto kVA</t>
  </si>
  <si>
    <t>SISTEMA SOLAR - CONJUNTO RESIDENCIAL MEDELLÍN</t>
  </si>
  <si>
    <t>MIN 10000TL-XH-US</t>
  </si>
  <si>
    <t>Relación de Potencia&lt; DC/AC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</si>
</sst>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#,##0\ \W\p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7499923703726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165" fontId="0" fillId="0" borderId="1" xfId="0" applyNumberFormat="1" applyBorder="1"/>
    <xf numFmtId="41" fontId="2" fillId="0" borderId="1" xfId="1" applyFont="1" applyBorder="1"/>
    <xf numFmtId="41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1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10" fontId="0" fillId="0" borderId="0" xfId="2" applyNumberFormat="1" applyFont="1" applyFill="1" applyBorder="1"/>
    <xf numFmtId="164" fontId="0" fillId="0" borderId="0" xfId="0" applyNumberFormat="1"/>
    <xf numFmtId="41" fontId="2" fillId="0" borderId="0" xfId="1" applyFont="1" applyFill="1" applyBorder="1"/>
    <xf numFmtId="165" fontId="2" fillId="0" borderId="0" xfId="0" applyNumberFormat="1" applyFont="1"/>
    <xf numFmtId="2" fontId="2" fillId="0" borderId="0" xfId="0" applyNumberFormat="1" applyFont="1"/>
    <xf numFmtId="10" fontId="2" fillId="0" borderId="0" xfId="0" applyNumberFormat="1" applyFont="1"/>
    <xf numFmtId="164" fontId="2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0" fontId="0" fillId="0" borderId="1" xfId="2" applyNumberFormat="1" applyFont="1" applyFill="1" applyBorder="1"/>
    <xf numFmtId="0" fontId="5" fillId="0" borderId="0" xfId="0" applyFont="1"/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0" fillId="0" borderId="3" xfId="0" applyNumberFormat="1" applyBorder="1" applyAlignment="1">
      <alignment horizontal="center"/>
    </xf>
    <xf numFmtId="4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right" vertical="center"/>
    </xf>
    <xf numFmtId="1" fontId="0" fillId="0" borderId="3" xfId="0" applyNumberFormat="1" applyBorder="1" applyAlignment="1">
      <alignment horizontal="center" vertical="center"/>
    </xf>
    <xf numFmtId="2" fontId="0" fillId="0" borderId="1" xfId="2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  <xf numFmtId="10" fontId="2" fillId="0" borderId="1" xfId="1" applyNumberFormat="1" applyFont="1" applyBorder="1"/>
    <xf numFmtId="165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/>
    </xf>
    <xf numFmtId="1" fontId="4" fillId="3" borderId="14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2" fontId="0" fillId="0" borderId="1" xfId="2" applyNumberFormat="1" applyFont="1" applyFill="1" applyBorder="1"/>
    <xf numFmtId="2" fontId="2" fillId="0" borderId="1" xfId="1" applyNumberFormat="1" applyFont="1" applyBorder="1"/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15</xdr:row>
      <xdr:rowOff>128228</xdr:rowOff>
    </xdr:from>
    <xdr:to>
      <xdr:col>5</xdr:col>
      <xdr:colOff>1641671</xdr:colOff>
      <xdr:row>31</xdr:row>
      <xdr:rowOff>97156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10F435-F5A1-9461-1ABF-4B1CF0FF0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4707848"/>
          <a:ext cx="5282126" cy="2940728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1809750</xdr:colOff>
      <xdr:row>15</xdr:row>
      <xdr:rowOff>97442</xdr:rowOff>
    </xdr:from>
    <xdr:to>
      <xdr:col>13</xdr:col>
      <xdr:colOff>80010</xdr:colOff>
      <xdr:row>37</xdr:row>
      <xdr:rowOff>84187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4A12A5-2CC2-134E-95B1-A4BB3BF19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48325" y="4659917"/>
          <a:ext cx="6638925" cy="4025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2388-8BA7-4EFD-BAD2-84A8F0FC1DFF}">
  <sheetPr>
    <pageSetUpPr fitToPage="1"/>
  </sheetPr>
  <dimension ref="B2:T240"/>
  <sheetViews>
    <sheetView showGridLines="0" tabSelected="1" zoomScaleNormal="100" zoomScaleSheetLayoutView="40" workbookViewId="0">
      <selection activeCell="J11" sqref="J11"/>
    </sheetView>
  </sheetViews>
  <sheetFormatPr baseColWidth="10" defaultColWidth="11.44140625" defaultRowHeight="14.4" x14ac:dyDescent="0.3"/>
  <cols>
    <col min="1" max="1" width="4" customWidth="1"/>
    <col min="2" max="2" width="16.21875" customWidth="1"/>
    <col min="4" max="4" width="12.88671875" bestFit="1" customWidth="1"/>
    <col min="6" max="6" width="29.21875" customWidth="1"/>
    <col min="7" max="7" width="14.44140625" customWidth="1"/>
    <col min="8" max="8" width="18.6640625" bestFit="1" customWidth="1"/>
    <col min="13" max="13" width="14.21875" customWidth="1"/>
    <col min="14" max="14" width="12.44140625" customWidth="1"/>
    <col min="15" max="15" width="35.5546875" style="32" customWidth="1"/>
    <col min="16" max="16" width="19" style="20" customWidth="1"/>
    <col min="17" max="17" width="10.5546875" customWidth="1"/>
    <col min="18" max="18" width="6.44140625" style="25" customWidth="1"/>
  </cols>
  <sheetData>
    <row r="2" spans="2:16" ht="15" thickBot="1" x14ac:dyDescent="0.35"/>
    <row r="3" spans="2:16" ht="119.25" customHeight="1" x14ac:dyDescent="0.3">
      <c r="B3" s="59" t="s">
        <v>45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1"/>
    </row>
    <row r="4" spans="2:16" ht="15" thickBot="1" x14ac:dyDescent="0.35">
      <c r="B4" s="62"/>
      <c r="C4" s="63"/>
      <c r="D4" s="63"/>
      <c r="E4" s="63"/>
      <c r="F4" s="63"/>
      <c r="G4" s="63"/>
      <c r="H4" s="63"/>
      <c r="I4" s="63"/>
      <c r="J4" s="63"/>
      <c r="K4" s="63"/>
      <c r="L4" s="63"/>
      <c r="M4" s="64"/>
    </row>
    <row r="5" spans="2:16" s="25" customFormat="1" ht="24" customHeight="1" thickBot="1" x14ac:dyDescent="0.35">
      <c r="B5" s="54" t="s">
        <v>42</v>
      </c>
      <c r="C5" s="55"/>
      <c r="D5" s="56"/>
      <c r="E5" s="30" t="s">
        <v>25</v>
      </c>
      <c r="F5" s="29" t="s">
        <v>26</v>
      </c>
      <c r="G5" s="29" t="s">
        <v>27</v>
      </c>
      <c r="H5" s="57"/>
      <c r="I5" s="57"/>
      <c r="J5" s="57"/>
      <c r="K5" s="57"/>
      <c r="L5" s="57"/>
      <c r="M5" s="58"/>
    </row>
    <row r="6" spans="2:16" ht="15" thickBot="1" x14ac:dyDescent="0.35">
      <c r="E6" s="30" t="s">
        <v>36</v>
      </c>
      <c r="F6" s="29" t="s">
        <v>31</v>
      </c>
      <c r="G6" s="31">
        <v>45782</v>
      </c>
      <c r="H6" s="57"/>
      <c r="I6" s="57"/>
      <c r="J6" s="57"/>
      <c r="K6" s="57"/>
      <c r="L6" s="57"/>
      <c r="M6" s="58"/>
    </row>
    <row r="8" spans="2:16" x14ac:dyDescent="0.3">
      <c r="O8" s="48" t="s">
        <v>0</v>
      </c>
      <c r="P8" s="49"/>
    </row>
    <row r="9" spans="2:16" x14ac:dyDescent="0.3">
      <c r="F9" s="52" t="s">
        <v>1</v>
      </c>
      <c r="G9" s="53"/>
      <c r="H9" s="67" t="s">
        <v>46</v>
      </c>
      <c r="I9" s="68"/>
      <c r="O9" s="8" t="s">
        <v>2</v>
      </c>
      <c r="P9" s="41">
        <v>425</v>
      </c>
    </row>
    <row r="10" spans="2:16" ht="15" customHeight="1" x14ac:dyDescent="0.3">
      <c r="B10" s="50" t="s">
        <v>3</v>
      </c>
      <c r="C10" s="50"/>
      <c r="D10" s="50"/>
      <c r="E10" s="51"/>
      <c r="F10" s="52" t="s">
        <v>43</v>
      </c>
      <c r="G10" s="53"/>
      <c r="H10" s="65">
        <v>10000</v>
      </c>
      <c r="I10" s="66"/>
      <c r="O10" s="8" t="s">
        <v>29</v>
      </c>
      <c r="P10" s="22">
        <v>14.33</v>
      </c>
    </row>
    <row r="11" spans="2:16" ht="42.6" customHeight="1" x14ac:dyDescent="0.3">
      <c r="B11" s="5"/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5" t="s">
        <v>28</v>
      </c>
      <c r="I11" s="5" t="s">
        <v>47</v>
      </c>
      <c r="O11" s="8" t="s">
        <v>9</v>
      </c>
      <c r="P11" s="6">
        <v>37.909999999999997</v>
      </c>
    </row>
    <row r="12" spans="2:16" x14ac:dyDescent="0.3">
      <c r="B12" s="1" t="s">
        <v>10</v>
      </c>
      <c r="C12" s="1">
        <v>1</v>
      </c>
      <c r="D12" s="1">
        <v>10</v>
      </c>
      <c r="E12" s="1">
        <f>C12*D12</f>
        <v>10</v>
      </c>
      <c r="F12" s="2">
        <f t="shared" ref="F12:F13" si="0">+D12*C12*$P$9</f>
        <v>4250</v>
      </c>
      <c r="G12" s="4">
        <f>$H$10*H12</f>
        <v>5000</v>
      </c>
      <c r="H12" s="27">
        <f>F12/$F$14</f>
        <v>0.5</v>
      </c>
      <c r="I12" s="69">
        <f>F12/G12</f>
        <v>0.85</v>
      </c>
      <c r="O12" s="8" t="s">
        <v>11</v>
      </c>
      <c r="P12" s="22">
        <v>31.3</v>
      </c>
    </row>
    <row r="13" spans="2:16" x14ac:dyDescent="0.3">
      <c r="B13" s="1" t="s">
        <v>12</v>
      </c>
      <c r="C13" s="1">
        <v>1</v>
      </c>
      <c r="D13" s="1">
        <v>10</v>
      </c>
      <c r="E13" s="1">
        <f t="shared" ref="E13" si="1">C13*D13</f>
        <v>10</v>
      </c>
      <c r="F13" s="2">
        <f t="shared" si="0"/>
        <v>4250</v>
      </c>
      <c r="G13" s="4">
        <f t="shared" ref="G13" si="2">$H$10*H13</f>
        <v>5000</v>
      </c>
      <c r="H13" s="27">
        <f>F13/$F$14</f>
        <v>0.5</v>
      </c>
      <c r="I13" s="69">
        <f>F13/G13</f>
        <v>0.85</v>
      </c>
      <c r="O13" s="8" t="s">
        <v>13</v>
      </c>
      <c r="P13" s="22">
        <v>13.58</v>
      </c>
    </row>
    <row r="14" spans="2:16" x14ac:dyDescent="0.3">
      <c r="B14" s="46" t="s">
        <v>14</v>
      </c>
      <c r="C14" s="46"/>
      <c r="D14" s="46"/>
      <c r="E14" s="3">
        <f>+SUM(E12:E13)</f>
        <v>20</v>
      </c>
      <c r="F14" s="3">
        <f>+SUM(F12:F13)</f>
        <v>8500</v>
      </c>
      <c r="G14" s="3">
        <f>+SUM(G12:G13)</f>
        <v>10000</v>
      </c>
      <c r="H14" s="40">
        <f>+SUM(H12:H13)</f>
        <v>1</v>
      </c>
      <c r="I14" s="70">
        <f>AVERAGE(I12:I13)</f>
        <v>0.85</v>
      </c>
    </row>
    <row r="15" spans="2:16" x14ac:dyDescent="0.3">
      <c r="O15" s="46" t="s">
        <v>15</v>
      </c>
      <c r="P15" s="46"/>
    </row>
    <row r="16" spans="2:16" x14ac:dyDescent="0.3">
      <c r="O16" s="6" t="s">
        <v>16</v>
      </c>
      <c r="P16" s="22">
        <v>600</v>
      </c>
    </row>
    <row r="17" spans="2:20" ht="14.4" customHeight="1" x14ac:dyDescent="0.3">
      <c r="O17" s="8" t="s">
        <v>30</v>
      </c>
      <c r="P17" s="9">
        <f>ROUNDDOWN(P16/P11,0)</f>
        <v>15</v>
      </c>
    </row>
    <row r="18" spans="2:20" x14ac:dyDescent="0.3">
      <c r="O18" s="6" t="s">
        <v>17</v>
      </c>
      <c r="P18" s="22">
        <v>500</v>
      </c>
    </row>
    <row r="19" spans="2:20" ht="15" customHeight="1" x14ac:dyDescent="0.3">
      <c r="O19" s="8" t="s">
        <v>35</v>
      </c>
      <c r="P19" s="33">
        <f>ROUNDDOWN(P18/P12,0)</f>
        <v>15</v>
      </c>
    </row>
    <row r="20" spans="2:20" s="25" customFormat="1" x14ac:dyDescent="0.3">
      <c r="B20"/>
      <c r="C20"/>
      <c r="D20"/>
      <c r="E20"/>
      <c r="F20"/>
      <c r="G20"/>
      <c r="H20"/>
      <c r="I20"/>
      <c r="J20"/>
      <c r="K20"/>
      <c r="L20"/>
      <c r="M20"/>
      <c r="N20"/>
      <c r="O20" s="8" t="s">
        <v>41</v>
      </c>
      <c r="P20" s="36">
        <v>15</v>
      </c>
      <c r="Q20"/>
      <c r="S20"/>
      <c r="T20"/>
    </row>
    <row r="21" spans="2:20" ht="15" customHeight="1" x14ac:dyDescent="0.3">
      <c r="O21" s="6" t="s">
        <v>37</v>
      </c>
      <c r="P21" s="22">
        <v>16.899999999999999</v>
      </c>
    </row>
    <row r="22" spans="2:20" ht="15" customHeight="1" x14ac:dyDescent="0.3">
      <c r="O22" s="6" t="s">
        <v>38</v>
      </c>
      <c r="P22" s="22">
        <v>13.5</v>
      </c>
    </row>
    <row r="23" spans="2:20" x14ac:dyDescent="0.3">
      <c r="O23" s="8" t="s">
        <v>39</v>
      </c>
      <c r="P23" s="23">
        <f>P21/P10</f>
        <v>1.1793440334961618</v>
      </c>
    </row>
    <row r="24" spans="2:20" s="25" customFormat="1" x14ac:dyDescent="0.3">
      <c r="B24"/>
      <c r="C24"/>
      <c r="D24"/>
      <c r="E24"/>
      <c r="F24"/>
      <c r="G24"/>
      <c r="H24"/>
      <c r="I24"/>
      <c r="J24"/>
      <c r="K24"/>
      <c r="L24"/>
      <c r="M24"/>
      <c r="N24"/>
      <c r="O24" s="8" t="s">
        <v>18</v>
      </c>
      <c r="P24" s="6">
        <v>8500</v>
      </c>
      <c r="Q24"/>
      <c r="S24"/>
      <c r="T24"/>
    </row>
    <row r="25" spans="2:20" x14ac:dyDescent="0.3">
      <c r="O25" s="8" t="s">
        <v>19</v>
      </c>
      <c r="P25" s="6">
        <v>8200</v>
      </c>
    </row>
    <row r="26" spans="2:20" ht="15" customHeight="1" x14ac:dyDescent="0.3"/>
    <row r="27" spans="2:20" ht="14.4" customHeight="1" x14ac:dyDescent="0.3">
      <c r="O27" s="46" t="s">
        <v>20</v>
      </c>
      <c r="P27" s="46"/>
      <c r="Q27" s="19"/>
    </row>
    <row r="28" spans="2:20" x14ac:dyDescent="0.3">
      <c r="O28" s="8" t="s">
        <v>21</v>
      </c>
      <c r="P28" s="26">
        <f>+E14</f>
        <v>20</v>
      </c>
      <c r="R28" s="34"/>
    </row>
    <row r="29" spans="2:20" x14ac:dyDescent="0.3">
      <c r="N29" s="28"/>
      <c r="O29" s="8" t="s">
        <v>22</v>
      </c>
      <c r="P29" s="26">
        <v>1</v>
      </c>
    </row>
    <row r="30" spans="2:20" ht="15" customHeight="1" x14ac:dyDescent="0.3">
      <c r="N30" s="28"/>
      <c r="O30" s="8" t="s">
        <v>32</v>
      </c>
      <c r="P30" s="38">
        <f>(H10)/1000</f>
        <v>10</v>
      </c>
      <c r="Q30" s="7"/>
    </row>
    <row r="31" spans="2:20" ht="15" customHeight="1" x14ac:dyDescent="0.3">
      <c r="N31" s="28"/>
      <c r="O31" s="8" t="s">
        <v>34</v>
      </c>
      <c r="P31" s="38">
        <f>(H10)/1000</f>
        <v>10</v>
      </c>
    </row>
    <row r="32" spans="2:20" x14ac:dyDescent="0.3">
      <c r="N32" s="28"/>
      <c r="O32" s="8" t="s">
        <v>33</v>
      </c>
      <c r="P32" s="39">
        <f>(P28*P9)/1000</f>
        <v>8.5</v>
      </c>
      <c r="T32" s="7"/>
    </row>
    <row r="33" spans="14:20" x14ac:dyDescent="0.3">
      <c r="N33" s="28"/>
      <c r="O33" s="8" t="s">
        <v>23</v>
      </c>
      <c r="P33" s="37">
        <f>+P32/P30</f>
        <v>0.85</v>
      </c>
    </row>
    <row r="34" spans="14:20" ht="14.4" customHeight="1" x14ac:dyDescent="0.3">
      <c r="N34" s="28"/>
      <c r="O34" s="8" t="s">
        <v>44</v>
      </c>
      <c r="P34" s="6">
        <v>25</v>
      </c>
    </row>
    <row r="35" spans="14:20" ht="14.4" customHeight="1" x14ac:dyDescent="0.3">
      <c r="N35" s="28"/>
      <c r="O35" s="8" t="s">
        <v>24</v>
      </c>
      <c r="P35" s="6" t="s">
        <v>40</v>
      </c>
    </row>
    <row r="36" spans="14:20" x14ac:dyDescent="0.3">
      <c r="N36" s="28"/>
      <c r="P36" s="25"/>
      <c r="Q36" s="32"/>
    </row>
    <row r="37" spans="14:20" x14ac:dyDescent="0.3">
      <c r="N37" s="28"/>
      <c r="P37" s="25"/>
      <c r="Q37" s="32"/>
    </row>
    <row r="38" spans="14:20" x14ac:dyDescent="0.3">
      <c r="N38" s="28"/>
      <c r="O38" s="24"/>
      <c r="P38" s="25"/>
    </row>
    <row r="39" spans="14:20" x14ac:dyDescent="0.3">
      <c r="N39" s="28"/>
    </row>
    <row r="40" spans="14:20" x14ac:dyDescent="0.3">
      <c r="O40" s="35"/>
      <c r="P40" s="47"/>
      <c r="Q40" s="47"/>
      <c r="R40" s="47"/>
      <c r="S40" s="47"/>
      <c r="T40" s="47"/>
    </row>
    <row r="41" spans="14:20" x14ac:dyDescent="0.3">
      <c r="P41" s="47"/>
      <c r="Q41" s="47"/>
      <c r="R41" s="47"/>
      <c r="S41" s="47"/>
      <c r="T41" s="47"/>
    </row>
    <row r="42" spans="14:20" ht="14.4" customHeight="1" x14ac:dyDescent="0.3">
      <c r="P42" s="47"/>
      <c r="Q42" s="47"/>
      <c r="R42" s="47"/>
      <c r="S42" s="47"/>
      <c r="T42" s="47"/>
    </row>
    <row r="43" spans="14:20" x14ac:dyDescent="0.3">
      <c r="N43" s="28"/>
      <c r="P43" s="47"/>
      <c r="Q43" s="47"/>
      <c r="R43" s="47"/>
      <c r="S43" s="47"/>
      <c r="T43" s="47"/>
    </row>
    <row r="44" spans="14:20" x14ac:dyDescent="0.3">
      <c r="N44" s="28"/>
    </row>
    <row r="45" spans="14:20" x14ac:dyDescent="0.3">
      <c r="N45" s="28"/>
    </row>
    <row r="46" spans="14:20" x14ac:dyDescent="0.3">
      <c r="N46" s="28"/>
    </row>
    <row r="47" spans="14:20" x14ac:dyDescent="0.3">
      <c r="N47" s="28"/>
    </row>
    <row r="48" spans="14:20" x14ac:dyDescent="0.3">
      <c r="N48" s="28"/>
    </row>
    <row r="50" ht="14.4" customHeight="1" x14ac:dyDescent="0.3"/>
    <row r="58" ht="14.4" customHeight="1" x14ac:dyDescent="0.3"/>
    <row r="101" spans="2:13" x14ac:dyDescent="0.3">
      <c r="F101" s="11"/>
      <c r="G101" s="7"/>
      <c r="H101" s="12"/>
      <c r="I101" s="13"/>
      <c r="J101" s="13"/>
      <c r="K101" s="13"/>
      <c r="L101" s="13"/>
      <c r="M101" s="13"/>
    </row>
    <row r="102" spans="2:13" x14ac:dyDescent="0.3">
      <c r="F102" s="11"/>
      <c r="G102" s="7"/>
      <c r="H102" s="12"/>
      <c r="I102" s="13"/>
      <c r="J102" s="13"/>
      <c r="K102" s="13"/>
      <c r="L102" s="13"/>
      <c r="M102" s="13"/>
    </row>
    <row r="103" spans="2:13" x14ac:dyDescent="0.3">
      <c r="B103" s="42"/>
      <c r="C103" s="42"/>
      <c r="D103" s="42"/>
      <c r="E103" s="14"/>
      <c r="F103" s="15"/>
      <c r="G103" s="16"/>
      <c r="H103" s="17"/>
      <c r="I103" s="18"/>
      <c r="J103" s="18"/>
      <c r="K103" s="18"/>
      <c r="L103" s="18"/>
      <c r="M103" s="18"/>
    </row>
    <row r="106" spans="2:13" x14ac:dyDescent="0.3">
      <c r="F106" s="43"/>
      <c r="G106" s="43"/>
      <c r="H106" s="44"/>
      <c r="I106" s="44"/>
      <c r="J106" s="20"/>
      <c r="K106" s="20"/>
      <c r="L106" s="20"/>
      <c r="M106" s="20"/>
    </row>
    <row r="107" spans="2:13" x14ac:dyDescent="0.3">
      <c r="B107" s="42"/>
      <c r="C107" s="42"/>
      <c r="D107" s="42"/>
      <c r="E107" s="42"/>
      <c r="F107" s="43"/>
      <c r="G107" s="43"/>
      <c r="H107" s="45"/>
      <c r="I107" s="45"/>
      <c r="J107" s="21"/>
      <c r="K107" s="21"/>
      <c r="L107" s="21"/>
      <c r="M107" s="21"/>
    </row>
    <row r="108" spans="2:13" x14ac:dyDescent="0.3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2:13" x14ac:dyDescent="0.3">
      <c r="F109" s="11"/>
      <c r="G109" s="7"/>
      <c r="H109" s="12"/>
      <c r="I109" s="13"/>
      <c r="J109" s="13"/>
      <c r="K109" s="13"/>
      <c r="L109" s="13"/>
      <c r="M109" s="13"/>
    </row>
    <row r="110" spans="2:13" x14ac:dyDescent="0.3">
      <c r="F110" s="11"/>
      <c r="G110" s="7"/>
      <c r="H110" s="12"/>
      <c r="I110" s="13"/>
      <c r="J110" s="13"/>
      <c r="K110" s="13"/>
      <c r="L110" s="13"/>
      <c r="M110" s="13"/>
    </row>
    <row r="111" spans="2:13" x14ac:dyDescent="0.3">
      <c r="F111" s="11"/>
      <c r="G111" s="7"/>
      <c r="H111" s="12"/>
      <c r="I111" s="13"/>
      <c r="J111" s="13"/>
      <c r="K111" s="13"/>
      <c r="L111" s="13"/>
      <c r="M111" s="13"/>
    </row>
    <row r="112" spans="2:13" x14ac:dyDescent="0.3">
      <c r="F112" s="11"/>
      <c r="G112" s="7"/>
      <c r="H112" s="12"/>
      <c r="I112" s="13"/>
      <c r="J112" s="13"/>
      <c r="K112" s="13"/>
      <c r="L112" s="13"/>
      <c r="M112" s="13"/>
    </row>
    <row r="113" spans="2:13" x14ac:dyDescent="0.3">
      <c r="B113" s="42"/>
      <c r="C113" s="42"/>
      <c r="D113" s="42"/>
      <c r="E113" s="14"/>
      <c r="F113" s="15"/>
      <c r="G113" s="16"/>
      <c r="H113" s="17"/>
      <c r="I113" s="18"/>
      <c r="J113" s="18"/>
      <c r="K113" s="18"/>
      <c r="L113" s="18"/>
      <c r="M113" s="18"/>
    </row>
    <row r="114" spans="2:13" ht="15" customHeight="1" x14ac:dyDescent="0.3"/>
    <row r="116" spans="2:13" x14ac:dyDescent="0.3">
      <c r="F116" s="43"/>
      <c r="G116" s="43"/>
      <c r="H116" s="44"/>
      <c r="I116" s="44"/>
      <c r="J116" s="20"/>
      <c r="K116" s="20"/>
      <c r="L116" s="20"/>
      <c r="M116" s="20"/>
    </row>
    <row r="117" spans="2:13" x14ac:dyDescent="0.3">
      <c r="B117" s="42"/>
      <c r="C117" s="42"/>
      <c r="D117" s="42"/>
      <c r="E117" s="42"/>
      <c r="F117" s="43"/>
      <c r="G117" s="43"/>
      <c r="H117" s="45"/>
      <c r="I117" s="45"/>
      <c r="J117" s="21"/>
      <c r="K117" s="21"/>
      <c r="L117" s="21"/>
      <c r="M117" s="21"/>
    </row>
    <row r="118" spans="2:13" x14ac:dyDescent="0.3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</row>
    <row r="119" spans="2:13" x14ac:dyDescent="0.3">
      <c r="F119" s="11"/>
      <c r="G119" s="7"/>
      <c r="H119" s="12"/>
      <c r="I119" s="13"/>
      <c r="J119" s="13"/>
      <c r="K119" s="13"/>
      <c r="L119" s="13"/>
      <c r="M119" s="13"/>
    </row>
    <row r="120" spans="2:13" x14ac:dyDescent="0.3">
      <c r="F120" s="11"/>
      <c r="G120" s="7"/>
      <c r="H120" s="12"/>
      <c r="I120" s="13"/>
      <c r="J120" s="13"/>
      <c r="K120" s="13"/>
      <c r="L120" s="13"/>
      <c r="M120" s="13"/>
    </row>
    <row r="121" spans="2:13" x14ac:dyDescent="0.3">
      <c r="F121" s="11"/>
      <c r="G121" s="7"/>
      <c r="H121" s="12"/>
      <c r="I121" s="13"/>
      <c r="J121" s="13"/>
      <c r="K121" s="13"/>
      <c r="L121" s="13"/>
      <c r="M121" s="13"/>
    </row>
    <row r="122" spans="2:13" x14ac:dyDescent="0.3">
      <c r="F122" s="11"/>
      <c r="G122" s="7"/>
      <c r="H122" s="12"/>
      <c r="I122" s="13"/>
      <c r="J122" s="13"/>
      <c r="K122" s="13"/>
      <c r="L122" s="13"/>
      <c r="M122" s="13"/>
    </row>
    <row r="123" spans="2:13" ht="15" customHeight="1" x14ac:dyDescent="0.3">
      <c r="B123" s="42"/>
      <c r="C123" s="42"/>
      <c r="D123" s="42"/>
      <c r="E123" s="14"/>
      <c r="F123" s="15"/>
      <c r="G123" s="16"/>
      <c r="H123" s="17"/>
      <c r="I123" s="18"/>
      <c r="J123" s="18"/>
      <c r="K123" s="18"/>
      <c r="L123" s="18"/>
      <c r="M123" s="18"/>
    </row>
    <row r="132" ht="15" customHeight="1" x14ac:dyDescent="0.3"/>
    <row r="141" ht="15" customHeight="1" x14ac:dyDescent="0.3"/>
    <row r="150" ht="15" customHeight="1" x14ac:dyDescent="0.3"/>
    <row r="159" ht="15" customHeight="1" x14ac:dyDescent="0.3"/>
    <row r="168" ht="15" customHeight="1" x14ac:dyDescent="0.3"/>
    <row r="177" ht="15" customHeight="1" x14ac:dyDescent="0.3"/>
    <row r="186" ht="15" customHeight="1" x14ac:dyDescent="0.3"/>
    <row r="195" ht="15" customHeight="1" x14ac:dyDescent="0.3"/>
    <row r="204" ht="15" customHeight="1" x14ac:dyDescent="0.3"/>
    <row r="213" ht="15" customHeight="1" x14ac:dyDescent="0.3"/>
    <row r="222" ht="15" customHeight="1" x14ac:dyDescent="0.3"/>
    <row r="231" ht="15" customHeight="1" x14ac:dyDescent="0.3"/>
    <row r="240" ht="15" customHeight="1" x14ac:dyDescent="0.3"/>
  </sheetData>
  <mergeCells count="31">
    <mergeCell ref="B3:M4"/>
    <mergeCell ref="H10:I10"/>
    <mergeCell ref="H9:I9"/>
    <mergeCell ref="B5:D5"/>
    <mergeCell ref="H5:I5"/>
    <mergeCell ref="H6:I6"/>
    <mergeCell ref="L5:M5"/>
    <mergeCell ref="J5:K5"/>
    <mergeCell ref="J6:K6"/>
    <mergeCell ref="L6:M6"/>
    <mergeCell ref="O27:P27"/>
    <mergeCell ref="P40:T43"/>
    <mergeCell ref="O8:P8"/>
    <mergeCell ref="O15:P15"/>
    <mergeCell ref="B10:E10"/>
    <mergeCell ref="F10:G10"/>
    <mergeCell ref="F9:G9"/>
    <mergeCell ref="B14:D14"/>
    <mergeCell ref="B123:D123"/>
    <mergeCell ref="B113:D113"/>
    <mergeCell ref="F116:G116"/>
    <mergeCell ref="H116:I116"/>
    <mergeCell ref="B117:E117"/>
    <mergeCell ref="F117:G117"/>
    <mergeCell ref="H117:I117"/>
    <mergeCell ref="B103:D103"/>
    <mergeCell ref="F106:G106"/>
    <mergeCell ref="H106:I106"/>
    <mergeCell ref="B107:E107"/>
    <mergeCell ref="F107:G107"/>
    <mergeCell ref="H107:I107"/>
  </mergeCells>
  <phoneticPr fontId="3" type="noConversion"/>
  <printOptions horizontalCentered="1" verticalCentered="1"/>
  <pageMargins left="0.7" right="0.7" top="0.75" bottom="0.75" header="0.3" footer="0.3"/>
  <pageSetup scale="3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A87232BB04B54A861363E8F33E1DC0" ma:contentTypeVersion="18" ma:contentTypeDescription="Crear nuevo documento." ma:contentTypeScope="" ma:versionID="1d339f1559b59f613f5743a515fc4504">
  <xsd:schema xmlns:xsd="http://www.w3.org/2001/XMLSchema" xmlns:xs="http://www.w3.org/2001/XMLSchema" xmlns:p="http://schemas.microsoft.com/office/2006/metadata/properties" xmlns:ns2="86cf8fa1-d937-4c8e-abdd-6a06bfd41195" xmlns:ns3="c13f4762-fe97-47df-8aaf-84427e7c3f61" targetNamespace="http://schemas.microsoft.com/office/2006/metadata/properties" ma:root="true" ma:fieldsID="5a4213bdb8095e96763386b5b75b57ed" ns2:_="" ns3:_="">
    <xsd:import namespace="86cf8fa1-d937-4c8e-abdd-6a06bfd41195"/>
    <xsd:import namespace="c13f4762-fe97-47df-8aaf-84427e7c3f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f8fa1-d937-4c8e-abdd-6a06bfd41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828748c-095d-4c0c-bb0d-6870f9fc07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f4762-fe97-47df-8aaf-84427e7c3f6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293c91e-9c5c-4c47-9722-d56c98f3b48b}" ma:internalName="TaxCatchAll" ma:showField="CatchAllData" ma:web="c13f4762-fe97-47df-8aaf-84427e7c3f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cf8fa1-d937-4c8e-abdd-6a06bfd41195">
      <Terms xmlns="http://schemas.microsoft.com/office/infopath/2007/PartnerControls"/>
    </lcf76f155ced4ddcb4097134ff3c332f>
    <TaxCatchAll xmlns="c13f4762-fe97-47df-8aaf-84427e7c3f61" xsi:nil="true"/>
  </documentManagement>
</p:properties>
</file>

<file path=customXml/itemProps1.xml><?xml version="1.0" encoding="utf-8"?>
<ds:datastoreItem xmlns:ds="http://schemas.openxmlformats.org/officeDocument/2006/customXml" ds:itemID="{C961F6A9-CDA0-43A1-ADB9-B08D3FAF9B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EC2EC8-BFC5-40AD-A9A8-D72DD351FE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cf8fa1-d937-4c8e-abdd-6a06bfd41195"/>
    <ds:schemaRef ds:uri="c13f4762-fe97-47df-8aaf-84427e7c3f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152C111-8F76-4863-8FA5-8364702AED99}">
  <ds:schemaRefs>
    <ds:schemaRef ds:uri="http://schemas.microsoft.com/office/2006/documentManagement/types"/>
    <ds:schemaRef ds:uri="http://purl.org/dc/elements/1.1/"/>
    <ds:schemaRef ds:uri="86cf8fa1-d937-4c8e-abdd-6a06bfd41195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c13f4762-fe97-47df-8aaf-84427e7c3f61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V0A</vt:lpstr>
      <vt:lpstr>V0A!Área_de_impresión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Luisa Fernanda Duque Ballesteros</cp:lastModifiedBy>
  <cp:revision/>
  <cp:lastPrinted>2024-04-11T21:16:28Z</cp:lastPrinted>
  <dcterms:created xsi:type="dcterms:W3CDTF">2019-12-03T02:39:54Z</dcterms:created>
  <dcterms:modified xsi:type="dcterms:W3CDTF">2025-05-23T12:38:35Z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0x0101008FA87232BB04B54A861363E8F33E1DC0</vt:lpwstr>
  </property>
  <property fmtid="{D5CDD505-2E9C-101B-9397-08002B2CF9AE}" pid="3" name="Order">
    <vt:r8>22176200</vt:r8>
  </property>
  <property fmtid="{D5CDD505-2E9C-101B-9397-08002B2CF9AE}" pid="4" name="MediaServiceImageTags">
    <vt:lpwstr/>
  </property>
</Properties>
</file>