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1"/>
  <workbookPr/>
  <mc:AlternateContent xmlns:mc="http://schemas.openxmlformats.org/markup-compatibility/2006">
    <mc:Choice Requires="x15">
      <x15ac:absPath xmlns:x15ac="http://schemas.microsoft.com/office/spreadsheetml/2010/11/ac" url="C:\Users\jcami\Downloads\"/>
    </mc:Choice>
  </mc:AlternateContent>
  <xr:revisionPtr revIDLastSave="28" documentId="11_C6F2AB30C349302644E1A8BF77D7E420A8F87010" xr6:coauthVersionLast="47" xr6:coauthVersionMax="47" xr10:uidLastSave="{AB37490E-C74A-49BF-8C8D-4C545C2B0D48}"/>
  <bookViews>
    <workbookView xWindow="0" yWindow="0" windowWidth="20490" windowHeight="6735" xr2:uid="{00000000-000D-0000-FFFF-FFFF00000000}"/>
  </bookViews>
  <sheets>
    <sheet name="RIESGOS" sheetId="10" r:id="rId1"/>
    <sheet name="MAPA RIESGO" sheetId="13" r:id="rId2"/>
  </sheets>
  <definedNames>
    <definedName name="_xlnm._FilterDatabase" localSheetId="0" hidden="1">RIESGOS!$A$1:$J$19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0" l="1"/>
  <c r="G22" i="10"/>
  <c r="G3" i="10"/>
  <c r="G4" i="10"/>
  <c r="G5" i="10"/>
  <c r="G6" i="10"/>
  <c r="G7" i="10"/>
  <c r="G8" i="10"/>
  <c r="G9" i="10"/>
  <c r="G10" i="10"/>
  <c r="G11" i="10"/>
  <c r="G12" i="10"/>
  <c r="G14" i="10"/>
  <c r="G15" i="10"/>
  <c r="G16" i="10"/>
  <c r="G17" i="10"/>
  <c r="G18" i="10"/>
  <c r="G19" i="10"/>
  <c r="G20" i="10"/>
  <c r="G21" i="10"/>
  <c r="G2" i="10"/>
  <c r="E9" i="13" l="1"/>
  <c r="C7" i="13"/>
  <c r="E7" i="13"/>
  <c r="C5" i="13"/>
  <c r="C9" i="13"/>
  <c r="G5" i="13"/>
  <c r="E5" i="13"/>
  <c r="G7" i="13"/>
  <c r="G9" i="13"/>
</calcChain>
</file>

<file path=xl/sharedStrings.xml><?xml version="1.0" encoding="utf-8"?>
<sst xmlns="http://schemas.openxmlformats.org/spreadsheetml/2006/main" count="210" uniqueCount="128">
  <si>
    <t>Categoria</t>
  </si>
  <si>
    <t>ID RIESGO</t>
  </si>
  <si>
    <t>RIESGO</t>
  </si>
  <si>
    <t>IMPACTO ( consecuencia)</t>
  </si>
  <si>
    <t>PROBABILIDAD DE PRESENCIA (B, M, A)</t>
  </si>
  <si>
    <t>GRADO DE IMPACTO (B, M, A)</t>
  </si>
  <si>
    <t>NIVEL DE RIESGO</t>
  </si>
  <si>
    <t>ACCIÓN ANTE DISPARADOR</t>
  </si>
  <si>
    <t>RESPONSABILIDAD</t>
  </si>
  <si>
    <t>PLAN DE RESPUESTA</t>
  </si>
  <si>
    <t>Recursos humanos</t>
  </si>
  <si>
    <t>R-1</t>
  </si>
  <si>
    <t xml:space="preserve">Tiempo insuficiente para terminar las actividades </t>
  </si>
  <si>
    <t>Demora en actividades y modificación de cronograma y línea base.</t>
  </si>
  <si>
    <t>A</t>
  </si>
  <si>
    <t>Controlar y hacer seguimientos de avances de las actividades de manera constante</t>
  </si>
  <si>
    <t>Gerente</t>
  </si>
  <si>
    <t>1) trabajar horas extras 
2) Redistribución de tareas 
3) Asignar más personal 
4) Renegociar tiempos de entrega con cliente                                                                       5) Ajuste líneas bases</t>
  </si>
  <si>
    <t>Técnicos</t>
  </si>
  <si>
    <t>R-2</t>
  </si>
  <si>
    <t>Problemas técnicos en la infraestructura </t>
  </si>
  <si>
    <t>Demora en la ejecución y entrega de datos para la toma oportuna de decisiones.</t>
  </si>
  <si>
    <t>M</t>
  </si>
  <si>
    <t>Revisar y analizar los históricos de las fallas técnicas en la infraestructura,y ver tiempo que demora en ser solucionado</t>
  </si>
  <si>
    <t xml:space="preserve">1) Generar planes de contingencia con el analista de infraestructura TI.                   2) Ejecutar planes de contingencia.                        </t>
  </si>
  <si>
    <t>R-3</t>
  </si>
  <si>
    <t>Planeación deficiente </t>
  </si>
  <si>
    <t>Demora en el desarrollo de las tareas definidas en el proyecto</t>
  </si>
  <si>
    <t>B</t>
  </si>
  <si>
    <t>Estar atento al plan inicial y gestionar los cambios que se van presentando para ajustar tiempos y actividades de manera oportuna</t>
  </si>
  <si>
    <t>1) Restructturación de tareas .                                                                                          2) Recalculo de la linea base de presupuesto y cronograma.</t>
  </si>
  <si>
    <t>R-4</t>
  </si>
  <si>
    <t>Problemas inherentes al recurso humano por incapacidad o enfermedad</t>
  </si>
  <si>
    <t>Ausencias laborales que impiden que se logren las actividades propuestas</t>
  </si>
  <si>
    <t>Cubrimiento de la falta de personal o gestion de otras actividades transversales a dicha labor</t>
  </si>
  <si>
    <t>1)Reasignación de tareas/recursos.</t>
  </si>
  <si>
    <t>R-5</t>
  </si>
  <si>
    <t>Fuga de información sensible</t>
  </si>
  <si>
    <t>Exposición de información en el entrenamiento del modelo </t>
  </si>
  <si>
    <t>Políticas de seguridad de la información</t>
  </si>
  <si>
    <t>1) Auditoría de sistemas para la identificación de fugaz de la información.            2) Descargo de usuarios responsables.</t>
  </si>
  <si>
    <t>Organizacional</t>
  </si>
  <si>
    <t>R-6</t>
  </si>
  <si>
    <t xml:space="preserve">Repriorizaciones del roadmap de proyectos estratégicos y operativos de la compañía </t>
  </si>
  <si>
    <t>Suspensión temporal en la ejecución del proyecto</t>
  </si>
  <si>
    <t>Reunión con responsables</t>
  </si>
  <si>
    <t>Patrocinador del proyecto</t>
  </si>
  <si>
    <t>1)Aplicar clausulas contractuales</t>
  </si>
  <si>
    <t>R-8</t>
  </si>
  <si>
    <t>Caida de las fuentes de información</t>
  </si>
  <si>
    <t>Retrazos en el proyecto</t>
  </si>
  <si>
    <t>Seguimiento de las fallas de los sistemas para evitar colapso del mismo.</t>
  </si>
  <si>
    <t>1)Alerta de caidas.                                                                                                             2)Información de retrazos del proyecto.                                                                 3)Gestión del cambio en las lineas bases.</t>
  </si>
  <si>
    <t>R-9</t>
  </si>
  <si>
    <t>Malas practicas por parte del personal</t>
  </si>
  <si>
    <t>Reprocesos en las actividades del proyecto</t>
  </si>
  <si>
    <t>Generar capacitación</t>
  </si>
  <si>
    <t>RRHH</t>
  </si>
  <si>
    <t>1) Llamado de atención. 
2) Memorando .
3) Contratación de un nuevo personal.                                                                                4)Gestión de cambio en las lineas base</t>
  </si>
  <si>
    <t>R-10</t>
  </si>
  <si>
    <t>Fuga de talentos</t>
  </si>
  <si>
    <t>Plan de beneficios a lo largo del proyecto</t>
  </si>
  <si>
    <t>1) Contratación de un nuevo personal.                                                                         2)Gestión de cambio en las lineas base</t>
  </si>
  <si>
    <t>Externos</t>
  </si>
  <si>
    <t>R-11</t>
  </si>
  <si>
    <t>Finalización o suspensión del proyecto</t>
  </si>
  <si>
    <t>Comunicación constante con el patrocinador del proyecto y un plan de diferenciadores del proyecto.</t>
  </si>
  <si>
    <t>Gerente- Patrocinador del proyecto</t>
  </si>
  <si>
    <t>1)Aplicar clausulas contractuales.</t>
  </si>
  <si>
    <t>R-12</t>
  </si>
  <si>
    <t>Imposibilidad por conseguir toda la información requerida de las empresas para construir el sistema</t>
  </si>
  <si>
    <t>Reprocesos en las actividades del proyecto y cambio del alcance del mismo.</t>
  </si>
  <si>
    <t>Seguimiento a los alcances y supuestos mencionados en el proyecto.</t>
  </si>
  <si>
    <t>1) Gestion del cambio de la linea base.</t>
  </si>
  <si>
    <t>Costo</t>
  </si>
  <si>
    <t>R-13</t>
  </si>
  <si>
    <t>Costos de la infraestructura nube debido a la devaluación del dólar</t>
  </si>
  <si>
    <t>Mayores utilidades del proyecto</t>
  </si>
  <si>
    <t>N/A</t>
  </si>
  <si>
    <t>R-14</t>
  </si>
  <si>
    <t>Costos de la infraestructura nube debido al precio del dólar</t>
  </si>
  <si>
    <t>Sobrecosto del proyecto.</t>
  </si>
  <si>
    <t>Seguimiento y monitoreo a la variación del dolar</t>
  </si>
  <si>
    <t>1)Uso de la reserva de contingencia</t>
  </si>
  <si>
    <t>R-15</t>
  </si>
  <si>
    <t>Cambio de estructura organizacional debido a fusión con otra Caja de Compensación</t>
  </si>
  <si>
    <t>Finalización del proyecto o modificación de las lineas bases.</t>
  </si>
  <si>
    <t>Seguimiento del proceso de crecimiento de la empresa.</t>
  </si>
  <si>
    <t>1)Aplicar clausulas contractuales.                                                                                           2)Gestión del cambio para las lineas bases</t>
  </si>
  <si>
    <t>R-16</t>
  </si>
  <si>
    <t>Retraso en el desembolso de los pagos a proveedores del proyecto por parte del área de compras</t>
  </si>
  <si>
    <t>Reprocesos en las actividades del proyecto y cambio del alcance del mismo por posibles supenciones de las actividades.</t>
  </si>
  <si>
    <t>Auditorias continuas al area de compras y contratación.</t>
  </si>
  <si>
    <t>R-17</t>
  </si>
  <si>
    <t>Cambios en los servicios nube usados para la implementación del sistema analítico</t>
  </si>
  <si>
    <t>Reproceso en las actividades.</t>
  </si>
  <si>
    <t>Monitoreo de nuevas funcionalidades de la nube.</t>
  </si>
  <si>
    <t>1)Gestion del cambio para las lineas bases.</t>
  </si>
  <si>
    <t>R-18</t>
  </si>
  <si>
    <t>Falta de documentación de las fuentes de información</t>
  </si>
  <si>
    <t>Seguimiento a las fuentes de información.</t>
  </si>
  <si>
    <t>R-19</t>
  </si>
  <si>
    <t>Suspensión de actividades debido a sindicatos</t>
  </si>
  <si>
    <t>1)Cambio de las lineas bases.                                                                                                  2)Generación de actividades de forma virtual.</t>
  </si>
  <si>
    <t>Administración del Proyecto</t>
  </si>
  <si>
    <t>R-20</t>
  </si>
  <si>
    <t>Pérdida de repositorio con información del proyecto</t>
  </si>
  <si>
    <t>Retraso en las actividades.</t>
  </si>
  <si>
    <t>Generación backups</t>
  </si>
  <si>
    <t>1)Elaboración del proyecto.                                                                                                    2)Generación de cambios en las lineas.</t>
  </si>
  <si>
    <t>Bioseguridad</t>
  </si>
  <si>
    <t>R-21</t>
  </si>
  <si>
    <t>Cierre de presencialidad por pandemia.</t>
  </si>
  <si>
    <t>Trabajo remoto</t>
  </si>
  <si>
    <t>1)Modificación de las lineas bases.</t>
  </si>
  <si>
    <t>Naturales</t>
  </si>
  <si>
    <t>R-22</t>
  </si>
  <si>
    <t>terremoto, sismo, inundaciones, tormentas eléctricas</t>
  </si>
  <si>
    <t>Cierre provisional de las instalaciones, que impida continuar con la ejecución presencial</t>
  </si>
  <si>
    <t>Seguimiento de alertas sismicas, y de fenómenos climáticos</t>
  </si>
  <si>
    <t xml:space="preserve">Gerente </t>
  </si>
  <si>
    <t>Realizar plan de cambio, modificando  las líneas bases, adaptación a trabajo virtual, conseguir backup</t>
  </si>
  <si>
    <t>R-23</t>
  </si>
  <si>
    <t>Terrorismo</t>
  </si>
  <si>
    <t>Daños en los activos, restrasos en las actividades, perdidas economicas.</t>
  </si>
  <si>
    <t>BA</t>
  </si>
  <si>
    <t>1)Cambios de proveedor.                                                                                                2)Gestion del cambio para las lineas bases</t>
  </si>
  <si>
    <t>MAPA DE RIESGOS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</si>
</sst>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/>
    <xf numFmtId="0" fontId="3" fillId="0" borderId="0" xfId="0" applyFont="1"/>
    <xf numFmtId="0" fontId="4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0" fontId="4" fillId="5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7" fillId="4" borderId="4" xfId="0" applyNumberFormat="1" applyFont="1" applyFill="1" applyBorder="1" applyAlignment="1">
      <alignment horizontal="center" vertical="top"/>
    </xf>
    <xf numFmtId="0" fontId="7" fillId="4" borderId="5" xfId="0" applyFont="1" applyFill="1" applyBorder="1" applyAlignment="1">
      <alignment horizontal="center" vertical="top"/>
    </xf>
    <xf numFmtId="0" fontId="7" fillId="4" borderId="6" xfId="0" applyFont="1" applyFill="1" applyBorder="1" applyAlignment="1">
      <alignment horizontal="center" vertical="top"/>
    </xf>
    <xf numFmtId="0" fontId="7" fillId="4" borderId="3" xfId="0" applyFont="1" applyFill="1" applyBorder="1" applyAlignment="1">
      <alignment horizontal="center" vertical="top"/>
    </xf>
    <xf numFmtId="9" fontId="7" fillId="2" borderId="4" xfId="0" applyNumberFormat="1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9" fontId="7" fillId="3" borderId="4" xfId="0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0" fontId="7" fillId="3" borderId="6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6" fillId="0" borderId="0" xfId="0" applyFont="1" applyAlignment="1"/>
    <xf numFmtId="0" fontId="5" fillId="0" borderId="0" xfId="0" applyFont="1" applyAlignment="1"/>
  </cellXfs>
  <cellStyles count="1">
    <cellStyle name="Normal" xfId="0" builtinId="0"/>
  </cellStyles>
  <dxfs count="21"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16402</xdr:colOff>
      <xdr:row>12</xdr:row>
      <xdr:rowOff>100013</xdr:rowOff>
    </xdr:from>
    <xdr:to>
      <xdr:col>7</xdr:col>
      <xdr:colOff>321202</xdr:colOff>
      <xdr:row>14</xdr:row>
      <xdr:rowOff>25929</xdr:rowOff>
    </xdr:to>
    <xdr:sp macro="" textlink="">
      <xdr:nvSpPr>
        <xdr:cNvPr id="45" name="CuadroTexto 1">
          <a:extLst>
            <a:ext uri="{FF2B5EF4-FFF2-40B4-BE49-F238E27FC236}">
              <a16:creationId xmlns:a16="http://schemas.microsoft.com/office/drawing/2014/main" id="{791DC0D8-A725-4685-91F0-ED0771D7921D}"/>
            </a:ext>
          </a:extLst>
        </xdr:cNvPr>
        <xdr:cNvSpPr txBox="1"/>
      </xdr:nvSpPr>
      <xdr:spPr>
        <a:xfrm>
          <a:off x="1178452" y="4014788"/>
          <a:ext cx="3152775" cy="30691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 b="1"/>
            <a:t>IMPACTO</a:t>
          </a:r>
        </a:p>
      </xdr:txBody>
    </xdr:sp>
    <xdr:clientData/>
  </xdr:twoCellAnchor>
  <xdr:twoCellAnchor>
    <xdr:from>
      <xdr:col>0</xdr:col>
      <xdr:colOff>581025</xdr:colOff>
      <xdr:row>3</xdr:row>
      <xdr:rowOff>180975</xdr:rowOff>
    </xdr:from>
    <xdr:to>
      <xdr:col>1</xdr:col>
      <xdr:colOff>228600</xdr:colOff>
      <xdr:row>9</xdr:row>
      <xdr:rowOff>392112</xdr:rowOff>
    </xdr:to>
    <xdr:sp macro="" textlink="">
      <xdr:nvSpPr>
        <xdr:cNvPr id="46" name="CuadroTexto 2">
          <a:extLst>
            <a:ext uri="{FF2B5EF4-FFF2-40B4-BE49-F238E27FC236}">
              <a16:creationId xmlns:a16="http://schemas.microsoft.com/office/drawing/2014/main" id="{DC73F862-0698-4E4A-8B0D-4BD5893FB3AD}"/>
            </a:ext>
          </a:extLst>
        </xdr:cNvPr>
        <xdr:cNvSpPr txBox="1"/>
      </xdr:nvSpPr>
      <xdr:spPr>
        <a:xfrm rot="16200000">
          <a:off x="-838993" y="2220118"/>
          <a:ext cx="3097212" cy="2571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 b="1"/>
            <a:t>PROBABILIDAD</a:t>
          </a:r>
        </a:p>
      </xdr:txBody>
    </xdr:sp>
    <xdr:clientData/>
  </xdr:twoCellAnchor>
  <xdr:twoCellAnchor>
    <xdr:from>
      <xdr:col>2</xdr:col>
      <xdr:colOff>328610</xdr:colOff>
      <xdr:row>10</xdr:row>
      <xdr:rowOff>58737</xdr:rowOff>
    </xdr:from>
    <xdr:to>
      <xdr:col>3</xdr:col>
      <xdr:colOff>366710</xdr:colOff>
      <xdr:row>11</xdr:row>
      <xdr:rowOff>66675</xdr:rowOff>
    </xdr:to>
    <xdr:sp macro="" textlink="">
      <xdr:nvSpPr>
        <xdr:cNvPr id="47" name="CuadroTexto 3">
          <a:extLst>
            <a:ext uri="{FF2B5EF4-FFF2-40B4-BE49-F238E27FC236}">
              <a16:creationId xmlns:a16="http://schemas.microsoft.com/office/drawing/2014/main" id="{052ED1AC-E1BC-4D49-ACD2-FAA7AC301A0D}"/>
            </a:ext>
          </a:extLst>
        </xdr:cNvPr>
        <xdr:cNvSpPr txBox="1"/>
      </xdr:nvSpPr>
      <xdr:spPr>
        <a:xfrm>
          <a:off x="1490660" y="3592512"/>
          <a:ext cx="647700" cy="1984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000"/>
            <a:t>Bajo</a:t>
          </a:r>
          <a:endParaRPr lang="es-CO" sz="1100"/>
        </a:p>
      </xdr:txBody>
    </xdr:sp>
    <xdr:clientData/>
  </xdr:twoCellAnchor>
  <xdr:twoCellAnchor>
    <xdr:from>
      <xdr:col>4</xdr:col>
      <xdr:colOff>280985</xdr:colOff>
      <xdr:row>10</xdr:row>
      <xdr:rowOff>77787</xdr:rowOff>
    </xdr:from>
    <xdr:to>
      <xdr:col>5</xdr:col>
      <xdr:colOff>319085</xdr:colOff>
      <xdr:row>11</xdr:row>
      <xdr:rowOff>76200</xdr:rowOff>
    </xdr:to>
    <xdr:sp macro="" textlink="">
      <xdr:nvSpPr>
        <xdr:cNvPr id="48" name="CuadroTexto 4">
          <a:extLst>
            <a:ext uri="{FF2B5EF4-FFF2-40B4-BE49-F238E27FC236}">
              <a16:creationId xmlns:a16="http://schemas.microsoft.com/office/drawing/2014/main" id="{63250D15-3BBC-4F55-AB22-B42EBC1E5F1C}"/>
            </a:ext>
          </a:extLst>
        </xdr:cNvPr>
        <xdr:cNvSpPr txBox="1"/>
      </xdr:nvSpPr>
      <xdr:spPr>
        <a:xfrm>
          <a:off x="2576510" y="3611562"/>
          <a:ext cx="638175" cy="1889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000"/>
            <a:t>Medio</a:t>
          </a:r>
          <a:endParaRPr lang="es-CO" sz="1100"/>
        </a:p>
      </xdr:txBody>
    </xdr:sp>
    <xdr:clientData/>
  </xdr:twoCellAnchor>
  <xdr:twoCellAnchor>
    <xdr:from>
      <xdr:col>6</xdr:col>
      <xdr:colOff>285750</xdr:colOff>
      <xdr:row>10</xdr:row>
      <xdr:rowOff>77787</xdr:rowOff>
    </xdr:from>
    <xdr:to>
      <xdr:col>7</xdr:col>
      <xdr:colOff>166685</xdr:colOff>
      <xdr:row>12</xdr:row>
      <xdr:rowOff>9525</xdr:rowOff>
    </xdr:to>
    <xdr:sp macro="" textlink="">
      <xdr:nvSpPr>
        <xdr:cNvPr id="49" name="CuadroTexto 5">
          <a:extLst>
            <a:ext uri="{FF2B5EF4-FFF2-40B4-BE49-F238E27FC236}">
              <a16:creationId xmlns:a16="http://schemas.microsoft.com/office/drawing/2014/main" id="{1819E023-DC15-4BDF-BF73-86BDE7ED4531}"/>
            </a:ext>
          </a:extLst>
        </xdr:cNvPr>
        <xdr:cNvSpPr txBox="1"/>
      </xdr:nvSpPr>
      <xdr:spPr>
        <a:xfrm>
          <a:off x="3686175" y="3611562"/>
          <a:ext cx="490535" cy="3127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000"/>
            <a:t>Alto</a:t>
          </a:r>
          <a:endParaRPr lang="es-CO" sz="1100"/>
        </a:p>
      </xdr:txBody>
    </xdr:sp>
    <xdr:clientData/>
  </xdr:twoCellAnchor>
  <xdr:twoCellAnchor>
    <xdr:from>
      <xdr:col>1</xdr:col>
      <xdr:colOff>280985</xdr:colOff>
      <xdr:row>8</xdr:row>
      <xdr:rowOff>110595</xdr:rowOff>
    </xdr:from>
    <xdr:to>
      <xdr:col>1</xdr:col>
      <xdr:colOff>490535</xdr:colOff>
      <xdr:row>9</xdr:row>
      <xdr:rowOff>155045</xdr:rowOff>
    </xdr:to>
    <xdr:sp macro="" textlink="">
      <xdr:nvSpPr>
        <xdr:cNvPr id="50" name="CuadroTexto 6">
          <a:extLst>
            <a:ext uri="{FF2B5EF4-FFF2-40B4-BE49-F238E27FC236}">
              <a16:creationId xmlns:a16="http://schemas.microsoft.com/office/drawing/2014/main" id="{D5C718D7-2543-4091-B58C-C3300A8298D7}"/>
            </a:ext>
          </a:extLst>
        </xdr:cNvPr>
        <xdr:cNvSpPr txBox="1"/>
      </xdr:nvSpPr>
      <xdr:spPr>
        <a:xfrm rot="16200000">
          <a:off x="730247" y="3290358"/>
          <a:ext cx="530225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000"/>
            <a:t>Bajo</a:t>
          </a:r>
          <a:endParaRPr lang="es-CO" sz="1100"/>
        </a:p>
      </xdr:txBody>
    </xdr:sp>
    <xdr:clientData/>
  </xdr:twoCellAnchor>
  <xdr:twoCellAnchor>
    <xdr:from>
      <xdr:col>1</xdr:col>
      <xdr:colOff>300035</xdr:colOff>
      <xdr:row>6</xdr:row>
      <xdr:rowOff>252412</xdr:rowOff>
    </xdr:from>
    <xdr:to>
      <xdr:col>1</xdr:col>
      <xdr:colOff>509585</xdr:colOff>
      <xdr:row>7</xdr:row>
      <xdr:rowOff>467253</xdr:rowOff>
    </xdr:to>
    <xdr:sp macro="" textlink="">
      <xdr:nvSpPr>
        <xdr:cNvPr id="51" name="CuadroTexto 7">
          <a:extLst>
            <a:ext uri="{FF2B5EF4-FFF2-40B4-BE49-F238E27FC236}">
              <a16:creationId xmlns:a16="http://schemas.microsoft.com/office/drawing/2014/main" id="{6EA564D3-25FE-48A0-9931-97D13DB99B15}"/>
            </a:ext>
          </a:extLst>
        </xdr:cNvPr>
        <xdr:cNvSpPr txBox="1"/>
      </xdr:nvSpPr>
      <xdr:spPr>
        <a:xfrm rot="16200000">
          <a:off x="659339" y="2188633"/>
          <a:ext cx="710141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000"/>
            <a:t>Medio</a:t>
          </a:r>
          <a:endParaRPr lang="es-CO" sz="1100"/>
        </a:p>
      </xdr:txBody>
    </xdr:sp>
    <xdr:clientData/>
  </xdr:twoCellAnchor>
  <xdr:twoCellAnchor>
    <xdr:from>
      <xdr:col>1</xdr:col>
      <xdr:colOff>312377</xdr:colOff>
      <xdr:row>4</xdr:row>
      <xdr:rowOff>9644</xdr:rowOff>
    </xdr:from>
    <xdr:to>
      <xdr:col>1</xdr:col>
      <xdr:colOff>521927</xdr:colOff>
      <xdr:row>6</xdr:row>
      <xdr:rowOff>0</xdr:rowOff>
    </xdr:to>
    <xdr:sp macro="" textlink="">
      <xdr:nvSpPr>
        <xdr:cNvPr id="52" name="CuadroTexto 8">
          <a:extLst>
            <a:ext uri="{FF2B5EF4-FFF2-40B4-BE49-F238E27FC236}">
              <a16:creationId xmlns:a16="http://schemas.microsoft.com/office/drawing/2014/main" id="{BC746165-6625-4DCD-84CB-A5398FD194CA}"/>
            </a:ext>
          </a:extLst>
        </xdr:cNvPr>
        <xdr:cNvSpPr txBox="1"/>
      </xdr:nvSpPr>
      <xdr:spPr>
        <a:xfrm rot="16200000">
          <a:off x="592306" y="1148940"/>
          <a:ext cx="868891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000"/>
            <a:t>Alto</a:t>
          </a:r>
          <a:endParaRPr lang="es-CO" sz="1100"/>
        </a:p>
      </xdr:txBody>
    </xdr:sp>
    <xdr:clientData/>
  </xdr:twoCellAnchor>
  <xdr:twoCellAnchor>
    <xdr:from>
      <xdr:col>2</xdr:col>
      <xdr:colOff>71434</xdr:colOff>
      <xdr:row>8</xdr:row>
      <xdr:rowOff>167745</xdr:rowOff>
    </xdr:from>
    <xdr:to>
      <xdr:col>3</xdr:col>
      <xdr:colOff>457199</xdr:colOff>
      <xdr:row>9</xdr:row>
      <xdr:rowOff>161925</xdr:rowOff>
    </xdr:to>
    <xdr:sp macro="" textlink="">
      <xdr:nvSpPr>
        <xdr:cNvPr id="53" name="CuadroTexto 9">
          <a:extLst>
            <a:ext uri="{FF2B5EF4-FFF2-40B4-BE49-F238E27FC236}">
              <a16:creationId xmlns:a16="http://schemas.microsoft.com/office/drawing/2014/main" id="{FAECDAF7-BEC1-4019-B7D9-C3D097650D0A}"/>
            </a:ext>
          </a:extLst>
        </xdr:cNvPr>
        <xdr:cNvSpPr txBox="1"/>
      </xdr:nvSpPr>
      <xdr:spPr>
        <a:xfrm>
          <a:off x="1233484" y="2825220"/>
          <a:ext cx="995365" cy="4799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900" b="1"/>
            <a:t>Desatender pero monitorear</a:t>
          </a:r>
          <a:endParaRPr lang="es-CO" sz="1100" b="1"/>
        </a:p>
      </xdr:txBody>
    </xdr:sp>
    <xdr:clientData/>
  </xdr:twoCellAnchor>
  <xdr:twoCellAnchor>
    <xdr:from>
      <xdr:col>3</xdr:col>
      <xdr:colOff>514350</xdr:colOff>
      <xdr:row>8</xdr:row>
      <xdr:rowOff>224895</xdr:rowOff>
    </xdr:from>
    <xdr:to>
      <xdr:col>5</xdr:col>
      <xdr:colOff>438150</xdr:colOff>
      <xdr:row>9</xdr:row>
      <xdr:rowOff>171450</xdr:rowOff>
    </xdr:to>
    <xdr:sp macro="" textlink="">
      <xdr:nvSpPr>
        <xdr:cNvPr id="54" name="CuadroTexto 10">
          <a:extLst>
            <a:ext uri="{FF2B5EF4-FFF2-40B4-BE49-F238E27FC236}">
              <a16:creationId xmlns:a16="http://schemas.microsoft.com/office/drawing/2014/main" id="{4232090C-E8D6-4692-B3C2-DB3DBB33329F}"/>
            </a:ext>
          </a:extLst>
        </xdr:cNvPr>
        <xdr:cNvSpPr txBox="1"/>
      </xdr:nvSpPr>
      <xdr:spPr>
        <a:xfrm>
          <a:off x="2286000" y="2882370"/>
          <a:ext cx="1047750" cy="4323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900" b="1"/>
            <a:t>Desatender pero monitorear</a:t>
          </a:r>
          <a:endParaRPr lang="es-CO" sz="1100" b="1"/>
        </a:p>
      </xdr:txBody>
    </xdr:sp>
    <xdr:clientData/>
  </xdr:twoCellAnchor>
  <xdr:twoCellAnchor>
    <xdr:from>
      <xdr:col>2</xdr:col>
      <xdr:colOff>71434</xdr:colOff>
      <xdr:row>6</xdr:row>
      <xdr:rowOff>290512</xdr:rowOff>
    </xdr:from>
    <xdr:to>
      <xdr:col>3</xdr:col>
      <xdr:colOff>476249</xdr:colOff>
      <xdr:row>7</xdr:row>
      <xdr:rowOff>209550</xdr:rowOff>
    </xdr:to>
    <xdr:sp macro="" textlink="">
      <xdr:nvSpPr>
        <xdr:cNvPr id="55" name="CuadroTexto 11">
          <a:extLst>
            <a:ext uri="{FF2B5EF4-FFF2-40B4-BE49-F238E27FC236}">
              <a16:creationId xmlns:a16="http://schemas.microsoft.com/office/drawing/2014/main" id="{85EA4B80-E285-46DB-9767-5763BA16CA2C}"/>
            </a:ext>
          </a:extLst>
        </xdr:cNvPr>
        <xdr:cNvSpPr txBox="1"/>
      </xdr:nvSpPr>
      <xdr:spPr>
        <a:xfrm>
          <a:off x="1233484" y="1976437"/>
          <a:ext cx="1014415" cy="4143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900" b="1"/>
            <a:t>Desatender pero monitorear</a:t>
          </a:r>
          <a:endParaRPr lang="es-CO" sz="1100" b="1"/>
        </a:p>
      </xdr:txBody>
    </xdr:sp>
    <xdr:clientData/>
  </xdr:twoCellAnchor>
  <xdr:twoCellAnchor>
    <xdr:from>
      <xdr:col>4</xdr:col>
      <xdr:colOff>104775</xdr:colOff>
      <xdr:row>6</xdr:row>
      <xdr:rowOff>300037</xdr:rowOff>
    </xdr:from>
    <xdr:to>
      <xdr:col>5</xdr:col>
      <xdr:colOff>433385</xdr:colOff>
      <xdr:row>7</xdr:row>
      <xdr:rowOff>228600</xdr:rowOff>
    </xdr:to>
    <xdr:sp macro="" textlink="">
      <xdr:nvSpPr>
        <xdr:cNvPr id="56" name="CuadroTexto 12">
          <a:extLst>
            <a:ext uri="{FF2B5EF4-FFF2-40B4-BE49-F238E27FC236}">
              <a16:creationId xmlns:a16="http://schemas.microsoft.com/office/drawing/2014/main" id="{87387561-B992-425F-80B5-1CCE5A0D2CA0}"/>
            </a:ext>
          </a:extLst>
        </xdr:cNvPr>
        <xdr:cNvSpPr txBox="1"/>
      </xdr:nvSpPr>
      <xdr:spPr>
        <a:xfrm>
          <a:off x="2400300" y="1985962"/>
          <a:ext cx="928685" cy="4238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900" b="1"/>
            <a:t>Considerar</a:t>
          </a:r>
          <a:endParaRPr lang="es-CO" sz="1100" b="1"/>
        </a:p>
      </xdr:txBody>
    </xdr:sp>
    <xdr:clientData/>
  </xdr:twoCellAnchor>
  <xdr:twoCellAnchor>
    <xdr:from>
      <xdr:col>6</xdr:col>
      <xdr:colOff>171450</xdr:colOff>
      <xdr:row>8</xdr:row>
      <xdr:rowOff>282045</xdr:rowOff>
    </xdr:from>
    <xdr:to>
      <xdr:col>7</xdr:col>
      <xdr:colOff>323850</xdr:colOff>
      <xdr:row>9</xdr:row>
      <xdr:rowOff>116945</xdr:rowOff>
    </xdr:to>
    <xdr:sp macro="" textlink="">
      <xdr:nvSpPr>
        <xdr:cNvPr id="57" name="CuadroTexto 13">
          <a:extLst>
            <a:ext uri="{FF2B5EF4-FFF2-40B4-BE49-F238E27FC236}">
              <a16:creationId xmlns:a16="http://schemas.microsoft.com/office/drawing/2014/main" id="{43612E34-F88F-4D8F-878F-176D8DA2C2FD}"/>
            </a:ext>
          </a:extLst>
        </xdr:cNvPr>
        <xdr:cNvSpPr txBox="1"/>
      </xdr:nvSpPr>
      <xdr:spPr>
        <a:xfrm>
          <a:off x="3571875" y="2939520"/>
          <a:ext cx="762000" cy="320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900" b="1"/>
            <a:t>Considerar</a:t>
          </a:r>
          <a:endParaRPr lang="es-CO" sz="1100" b="1"/>
        </a:p>
      </xdr:txBody>
    </xdr:sp>
    <xdr:clientData/>
  </xdr:twoCellAnchor>
  <xdr:twoCellAnchor>
    <xdr:from>
      <xdr:col>2</xdr:col>
      <xdr:colOff>119060</xdr:colOff>
      <xdr:row>4</xdr:row>
      <xdr:rowOff>195262</xdr:rowOff>
    </xdr:from>
    <xdr:to>
      <xdr:col>3</xdr:col>
      <xdr:colOff>447675</xdr:colOff>
      <xdr:row>5</xdr:row>
      <xdr:rowOff>342900</xdr:rowOff>
    </xdr:to>
    <xdr:sp macro="" textlink="">
      <xdr:nvSpPr>
        <xdr:cNvPr id="58" name="CuadroTexto 14">
          <a:extLst>
            <a:ext uri="{FF2B5EF4-FFF2-40B4-BE49-F238E27FC236}">
              <a16:creationId xmlns:a16="http://schemas.microsoft.com/office/drawing/2014/main" id="{F54689BE-77DC-493E-BB16-6FBEDD8BB455}"/>
            </a:ext>
          </a:extLst>
        </xdr:cNvPr>
        <xdr:cNvSpPr txBox="1"/>
      </xdr:nvSpPr>
      <xdr:spPr>
        <a:xfrm>
          <a:off x="1281110" y="1004887"/>
          <a:ext cx="938215" cy="5191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900" b="1"/>
            <a:t>Considerar</a:t>
          </a:r>
          <a:endParaRPr lang="es-CO" sz="1100" b="1"/>
        </a:p>
      </xdr:txBody>
    </xdr:sp>
    <xdr:clientData/>
  </xdr:twoCellAnchor>
  <xdr:twoCellAnchor>
    <xdr:from>
      <xdr:col>4</xdr:col>
      <xdr:colOff>76200</xdr:colOff>
      <xdr:row>4</xdr:row>
      <xdr:rowOff>195262</xdr:rowOff>
    </xdr:from>
    <xdr:to>
      <xdr:col>5</xdr:col>
      <xdr:colOff>423860</xdr:colOff>
      <xdr:row>5</xdr:row>
      <xdr:rowOff>361950</xdr:rowOff>
    </xdr:to>
    <xdr:sp macro="" textlink="">
      <xdr:nvSpPr>
        <xdr:cNvPr id="59" name="CuadroTexto 15">
          <a:extLst>
            <a:ext uri="{FF2B5EF4-FFF2-40B4-BE49-F238E27FC236}">
              <a16:creationId xmlns:a16="http://schemas.microsoft.com/office/drawing/2014/main" id="{F86265D9-4285-45C9-9BA9-3F06E98E72A3}"/>
            </a:ext>
          </a:extLst>
        </xdr:cNvPr>
        <xdr:cNvSpPr txBox="1"/>
      </xdr:nvSpPr>
      <xdr:spPr>
        <a:xfrm>
          <a:off x="2371725" y="1004887"/>
          <a:ext cx="947735" cy="538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900" b="1"/>
            <a:t>Planificar Respuesta</a:t>
          </a:r>
          <a:endParaRPr lang="es-CO" sz="1100" b="1"/>
        </a:p>
      </xdr:txBody>
    </xdr:sp>
    <xdr:clientData/>
  </xdr:twoCellAnchor>
  <xdr:twoCellAnchor>
    <xdr:from>
      <xdr:col>6</xdr:col>
      <xdr:colOff>114299</xdr:colOff>
      <xdr:row>4</xdr:row>
      <xdr:rowOff>195262</xdr:rowOff>
    </xdr:from>
    <xdr:to>
      <xdr:col>7</xdr:col>
      <xdr:colOff>314324</xdr:colOff>
      <xdr:row>5</xdr:row>
      <xdr:rowOff>371475</xdr:rowOff>
    </xdr:to>
    <xdr:sp macro="" textlink="">
      <xdr:nvSpPr>
        <xdr:cNvPr id="60" name="CuadroTexto 16">
          <a:extLst>
            <a:ext uri="{FF2B5EF4-FFF2-40B4-BE49-F238E27FC236}">
              <a16:creationId xmlns:a16="http://schemas.microsoft.com/office/drawing/2014/main" id="{C8DDA931-154C-4501-9738-65BC7FA11323}"/>
            </a:ext>
          </a:extLst>
        </xdr:cNvPr>
        <xdr:cNvSpPr txBox="1"/>
      </xdr:nvSpPr>
      <xdr:spPr>
        <a:xfrm>
          <a:off x="3514724" y="1004887"/>
          <a:ext cx="809625" cy="547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900" b="1"/>
            <a:t>Planificar Respuesta</a:t>
          </a:r>
          <a:endParaRPr lang="es-CO" sz="1100" b="1"/>
        </a:p>
      </xdr:txBody>
    </xdr:sp>
    <xdr:clientData/>
  </xdr:twoCellAnchor>
  <xdr:twoCellAnchor>
    <xdr:from>
      <xdr:col>6</xdr:col>
      <xdr:colOff>180975</xdr:colOff>
      <xdr:row>6</xdr:row>
      <xdr:rowOff>271462</xdr:rowOff>
    </xdr:from>
    <xdr:to>
      <xdr:col>7</xdr:col>
      <xdr:colOff>333375</xdr:colOff>
      <xdr:row>7</xdr:row>
      <xdr:rowOff>228600</xdr:rowOff>
    </xdr:to>
    <xdr:sp macro="" textlink="">
      <xdr:nvSpPr>
        <xdr:cNvPr id="61" name="CuadroTexto 17">
          <a:extLst>
            <a:ext uri="{FF2B5EF4-FFF2-40B4-BE49-F238E27FC236}">
              <a16:creationId xmlns:a16="http://schemas.microsoft.com/office/drawing/2014/main" id="{C94BFE47-A503-47A0-BAAD-96F79F4D6A15}"/>
            </a:ext>
          </a:extLst>
        </xdr:cNvPr>
        <xdr:cNvSpPr txBox="1"/>
      </xdr:nvSpPr>
      <xdr:spPr>
        <a:xfrm>
          <a:off x="3581400" y="1957387"/>
          <a:ext cx="762000" cy="4524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900" b="1"/>
            <a:t>Planificar Respuesta</a:t>
          </a:r>
          <a:endParaRPr lang="es-CO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3"/>
  <sheetViews>
    <sheetView showGridLines="0" tabSelected="1" zoomScale="72" workbookViewId="0">
      <selection activeCell="D3" sqref="D3"/>
    </sheetView>
  </sheetViews>
  <sheetFormatPr defaultColWidth="8.85546875" defaultRowHeight="15"/>
  <cols>
    <col min="1" max="1" width="24.5703125" style="1" customWidth="1"/>
    <col min="2" max="2" width="8.85546875" style="1"/>
    <col min="3" max="3" width="47.5703125" style="1" customWidth="1"/>
    <col min="4" max="4" width="31.5703125" style="1" customWidth="1"/>
    <col min="5" max="5" width="21.5703125" style="15" customWidth="1"/>
    <col min="6" max="6" width="16.7109375" style="15" customWidth="1"/>
    <col min="7" max="7" width="25.28515625" style="1" customWidth="1"/>
    <col min="8" max="8" width="32.28515625" style="1" customWidth="1"/>
    <col min="9" max="9" width="22.140625" style="1" customWidth="1"/>
    <col min="10" max="10" width="69.140625" style="1" customWidth="1"/>
    <col min="11" max="16384" width="8.85546875" style="1"/>
  </cols>
  <sheetData>
    <row r="1" spans="1:10" ht="4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75">
      <c r="A2" s="2" t="s">
        <v>10</v>
      </c>
      <c r="B2" s="2" t="s">
        <v>11</v>
      </c>
      <c r="C2" s="2" t="s">
        <v>12</v>
      </c>
      <c r="D2" s="2" t="s">
        <v>13</v>
      </c>
      <c r="E2" s="13" t="s">
        <v>14</v>
      </c>
      <c r="F2" s="13" t="s">
        <v>14</v>
      </c>
      <c r="G2" s="10" t="str">
        <f>+IF(AND(E2="A",F2="A"),"AA",IF(AND(E2="A",F2="M"),"AM",IF(AND(E2="A",F2="B"),"AB",IF(AND(E2="M",F2="A"),"MA",IF(AND(E2="M",F2="M"),"MM",IF(AND(E2="M",F2="B"),"MB",IF(AND(E2="B",F2="A"),"BA",IF(AND(E2="B",F2="M"),"BM",IF(AND(E2="B",F2="B"),"BB",)))))))))</f>
        <v>AA</v>
      </c>
      <c r="H2" s="2" t="s">
        <v>15</v>
      </c>
      <c r="I2" s="2" t="s">
        <v>16</v>
      </c>
      <c r="J2" s="2" t="s">
        <v>17</v>
      </c>
    </row>
    <row r="3" spans="1:10" ht="60.75">
      <c r="A3" s="2" t="s">
        <v>18</v>
      </c>
      <c r="B3" s="2" t="s">
        <v>19</v>
      </c>
      <c r="C3" s="2" t="s">
        <v>20</v>
      </c>
      <c r="D3" s="2" t="s">
        <v>21</v>
      </c>
      <c r="E3" s="13" t="s">
        <v>22</v>
      </c>
      <c r="F3" s="13" t="s">
        <v>14</v>
      </c>
      <c r="G3" s="10" t="str">
        <f t="shared" ref="G3:G22" si="0">+IF(AND(E3="A",F3="A"),"AA",IF(AND(E3="A",F3="M"),"AM",IF(AND(E3="A",F3="B"),"AB",IF(AND(E3="M",F3="A"),"MA",IF(AND(E3="M",F3="M"),"MM",IF(AND(E3="M",F3="B"),"MB",IF(AND(E3="B",F3="A"),"BA",IF(AND(E3="B",F3="M"),"BM",IF(AND(E3="B",F3="B"),"BB",)))))))))</f>
        <v>MA</v>
      </c>
      <c r="H3" s="2" t="s">
        <v>23</v>
      </c>
      <c r="I3" s="2" t="s">
        <v>16</v>
      </c>
      <c r="J3" s="2" t="s">
        <v>24</v>
      </c>
    </row>
    <row r="4" spans="1:10" ht="60.75">
      <c r="A4" s="2" t="s">
        <v>10</v>
      </c>
      <c r="B4" s="2" t="s">
        <v>25</v>
      </c>
      <c r="C4" s="2" t="s">
        <v>26</v>
      </c>
      <c r="D4" s="2" t="s">
        <v>27</v>
      </c>
      <c r="E4" s="13" t="s">
        <v>28</v>
      </c>
      <c r="F4" s="13" t="s">
        <v>14</v>
      </c>
      <c r="G4" s="10" t="str">
        <f t="shared" si="0"/>
        <v>BA</v>
      </c>
      <c r="H4" s="2" t="s">
        <v>29</v>
      </c>
      <c r="I4" s="2" t="s">
        <v>16</v>
      </c>
      <c r="J4" s="2" t="s">
        <v>30</v>
      </c>
    </row>
    <row r="5" spans="1:10" ht="60">
      <c r="A5" s="2" t="s">
        <v>10</v>
      </c>
      <c r="B5" s="2" t="s">
        <v>31</v>
      </c>
      <c r="C5" s="2" t="s">
        <v>32</v>
      </c>
      <c r="D5" s="2" t="s">
        <v>33</v>
      </c>
      <c r="E5" s="13" t="s">
        <v>22</v>
      </c>
      <c r="F5" s="13" t="s">
        <v>14</v>
      </c>
      <c r="G5" s="10" t="str">
        <f t="shared" si="0"/>
        <v>MA</v>
      </c>
      <c r="H5" s="2" t="s">
        <v>34</v>
      </c>
      <c r="I5" s="2" t="s">
        <v>16</v>
      </c>
      <c r="J5" s="2" t="s">
        <v>35</v>
      </c>
    </row>
    <row r="6" spans="1:10" ht="30">
      <c r="A6" s="2" t="s">
        <v>18</v>
      </c>
      <c r="B6" s="2" t="s">
        <v>36</v>
      </c>
      <c r="C6" s="2" t="s">
        <v>37</v>
      </c>
      <c r="D6" s="2" t="s">
        <v>38</v>
      </c>
      <c r="E6" s="13" t="s">
        <v>14</v>
      </c>
      <c r="F6" s="13" t="s">
        <v>14</v>
      </c>
      <c r="G6" s="10" t="str">
        <f t="shared" si="0"/>
        <v>AA</v>
      </c>
      <c r="H6" s="2" t="s">
        <v>39</v>
      </c>
      <c r="I6" s="2" t="s">
        <v>16</v>
      </c>
      <c r="J6" s="2" t="s">
        <v>40</v>
      </c>
    </row>
    <row r="7" spans="1:10" ht="30">
      <c r="A7" s="2" t="s">
        <v>41</v>
      </c>
      <c r="B7" s="2" t="s">
        <v>42</v>
      </c>
      <c r="C7" s="2" t="s">
        <v>43</v>
      </c>
      <c r="D7" s="11" t="s">
        <v>44</v>
      </c>
      <c r="E7" s="13" t="s">
        <v>28</v>
      </c>
      <c r="F7" s="13" t="s">
        <v>14</v>
      </c>
      <c r="G7" s="10" t="str">
        <f t="shared" si="0"/>
        <v>BA</v>
      </c>
      <c r="H7" s="2" t="s">
        <v>45</v>
      </c>
      <c r="I7" s="2" t="s">
        <v>46</v>
      </c>
      <c r="J7" s="2" t="s">
        <v>47</v>
      </c>
    </row>
    <row r="8" spans="1:10" ht="43.15" customHeight="1">
      <c r="A8" s="2" t="s">
        <v>18</v>
      </c>
      <c r="B8" s="2" t="s">
        <v>48</v>
      </c>
      <c r="C8" s="2" t="s">
        <v>49</v>
      </c>
      <c r="D8" s="2" t="s">
        <v>50</v>
      </c>
      <c r="E8" s="13" t="s">
        <v>22</v>
      </c>
      <c r="F8" s="13" t="s">
        <v>14</v>
      </c>
      <c r="G8" s="10" t="str">
        <f t="shared" si="0"/>
        <v>MA</v>
      </c>
      <c r="H8" s="2" t="s">
        <v>51</v>
      </c>
      <c r="I8" s="2" t="s">
        <v>46</v>
      </c>
      <c r="J8" s="2" t="s">
        <v>52</v>
      </c>
    </row>
    <row r="9" spans="1:10" ht="62.25" customHeight="1">
      <c r="A9" s="2" t="s">
        <v>10</v>
      </c>
      <c r="B9" s="2" t="s">
        <v>53</v>
      </c>
      <c r="C9" s="2" t="s">
        <v>54</v>
      </c>
      <c r="D9" s="2" t="s">
        <v>55</v>
      </c>
      <c r="E9" s="13" t="s">
        <v>28</v>
      </c>
      <c r="F9" s="13" t="s">
        <v>22</v>
      </c>
      <c r="G9" s="10" t="str">
        <f t="shared" si="0"/>
        <v>BM</v>
      </c>
      <c r="H9" s="6" t="s">
        <v>56</v>
      </c>
      <c r="I9" s="2" t="s">
        <v>57</v>
      </c>
      <c r="J9" s="6" t="s">
        <v>58</v>
      </c>
    </row>
    <row r="10" spans="1:10" ht="30.75" customHeight="1">
      <c r="A10" s="2" t="s">
        <v>10</v>
      </c>
      <c r="B10" s="2" t="s">
        <v>59</v>
      </c>
      <c r="C10" s="2" t="s">
        <v>60</v>
      </c>
      <c r="D10" s="2" t="s">
        <v>55</v>
      </c>
      <c r="E10" s="13" t="s">
        <v>28</v>
      </c>
      <c r="F10" s="13" t="s">
        <v>28</v>
      </c>
      <c r="G10" s="10" t="str">
        <f t="shared" si="0"/>
        <v>BB</v>
      </c>
      <c r="H10" s="7" t="s">
        <v>61</v>
      </c>
      <c r="I10" s="2" t="s">
        <v>57</v>
      </c>
      <c r="J10" s="6" t="s">
        <v>62</v>
      </c>
    </row>
    <row r="11" spans="1:10" ht="57" customHeight="1">
      <c r="A11" s="2" t="s">
        <v>63</v>
      </c>
      <c r="B11" s="2" t="s">
        <v>64</v>
      </c>
      <c r="C11" s="2" t="s">
        <v>54</v>
      </c>
      <c r="D11" s="2" t="s">
        <v>65</v>
      </c>
      <c r="E11" s="13" t="s">
        <v>14</v>
      </c>
      <c r="F11" s="13" t="s">
        <v>14</v>
      </c>
      <c r="G11" s="10" t="str">
        <f t="shared" si="0"/>
        <v>AA</v>
      </c>
      <c r="H11" s="2" t="s">
        <v>66</v>
      </c>
      <c r="I11" s="2" t="s">
        <v>67</v>
      </c>
      <c r="J11" s="2" t="s">
        <v>68</v>
      </c>
    </row>
    <row r="12" spans="1:10" ht="57" customHeight="1">
      <c r="A12" s="2" t="s">
        <v>18</v>
      </c>
      <c r="B12" s="2" t="s">
        <v>69</v>
      </c>
      <c r="C12" s="2" t="s">
        <v>70</v>
      </c>
      <c r="D12" s="2" t="s">
        <v>71</v>
      </c>
      <c r="E12" s="13" t="s">
        <v>22</v>
      </c>
      <c r="F12" s="13" t="s">
        <v>14</v>
      </c>
      <c r="G12" s="10" t="str">
        <f t="shared" si="0"/>
        <v>MA</v>
      </c>
      <c r="H12" s="2" t="s">
        <v>72</v>
      </c>
      <c r="I12" s="2" t="s">
        <v>67</v>
      </c>
      <c r="J12" s="2" t="s">
        <v>73</v>
      </c>
    </row>
    <row r="13" spans="1:10" ht="57" customHeight="1">
      <c r="A13" s="2" t="s">
        <v>74</v>
      </c>
      <c r="B13" s="2" t="s">
        <v>75</v>
      </c>
      <c r="C13" s="2" t="s">
        <v>76</v>
      </c>
      <c r="D13" s="2" t="s">
        <v>77</v>
      </c>
      <c r="E13" s="13" t="s">
        <v>28</v>
      </c>
      <c r="F13" s="13" t="s">
        <v>28</v>
      </c>
      <c r="G13" s="10" t="str">
        <f>+IF(AND(E13="A",F13="A"),"AA",IF(AND(E13="A",F13="M"),"AM",IF(AND(E13="A",F13="B"),"AB",IF(AND(E13="M",F13="A"),"MA",IF(AND(E13="M",F13="M"),"MM",IF(AND(E13="M",F13="B"),"MB",IF(AND(E13="B",F13="A"),"BA",IF(AND(E13="B",F13="M"),"BM",IF(AND(E13="B",F13="B"),"BB",)))))))))</f>
        <v>BB</v>
      </c>
      <c r="H13" s="2" t="s">
        <v>78</v>
      </c>
      <c r="I13" s="2" t="s">
        <v>16</v>
      </c>
      <c r="J13" s="2" t="s">
        <v>78</v>
      </c>
    </row>
    <row r="14" spans="1:10" ht="57" customHeight="1">
      <c r="A14" s="2" t="s">
        <v>74</v>
      </c>
      <c r="B14" s="2" t="s">
        <v>79</v>
      </c>
      <c r="C14" s="2" t="s">
        <v>80</v>
      </c>
      <c r="D14" s="2" t="s">
        <v>81</v>
      </c>
      <c r="E14" s="13" t="s">
        <v>28</v>
      </c>
      <c r="F14" s="13" t="s">
        <v>28</v>
      </c>
      <c r="G14" s="10" t="str">
        <f t="shared" si="0"/>
        <v>BB</v>
      </c>
      <c r="H14" s="2" t="s">
        <v>82</v>
      </c>
      <c r="I14" s="2" t="s">
        <v>16</v>
      </c>
      <c r="J14" s="2" t="s">
        <v>83</v>
      </c>
    </row>
    <row r="15" spans="1:10" ht="45">
      <c r="A15" s="2" t="s">
        <v>41</v>
      </c>
      <c r="B15" s="2" t="s">
        <v>84</v>
      </c>
      <c r="C15" s="2" t="s">
        <v>85</v>
      </c>
      <c r="D15" s="2" t="s">
        <v>86</v>
      </c>
      <c r="E15" s="13" t="s">
        <v>28</v>
      </c>
      <c r="F15" s="13" t="s">
        <v>28</v>
      </c>
      <c r="G15" s="10" t="str">
        <f t="shared" si="0"/>
        <v>BB</v>
      </c>
      <c r="H15" s="2" t="s">
        <v>87</v>
      </c>
      <c r="I15" s="2" t="s">
        <v>67</v>
      </c>
      <c r="J15" s="2" t="s">
        <v>88</v>
      </c>
    </row>
    <row r="16" spans="1:10" ht="60">
      <c r="A16" s="2" t="s">
        <v>41</v>
      </c>
      <c r="B16" s="2" t="s">
        <v>89</v>
      </c>
      <c r="C16" s="2" t="s">
        <v>90</v>
      </c>
      <c r="D16" s="2" t="s">
        <v>91</v>
      </c>
      <c r="E16" s="13" t="s">
        <v>28</v>
      </c>
      <c r="F16" s="13" t="s">
        <v>14</v>
      </c>
      <c r="G16" s="10" t="str">
        <f t="shared" si="0"/>
        <v>BA</v>
      </c>
      <c r="H16" s="2" t="s">
        <v>92</v>
      </c>
      <c r="I16" s="2" t="s">
        <v>67</v>
      </c>
      <c r="J16" s="2" t="s">
        <v>88</v>
      </c>
    </row>
    <row r="17" spans="1:10" ht="45">
      <c r="A17" s="2" t="s">
        <v>18</v>
      </c>
      <c r="B17" s="2" t="s">
        <v>93</v>
      </c>
      <c r="C17" s="2" t="s">
        <v>94</v>
      </c>
      <c r="D17" s="2" t="s">
        <v>95</v>
      </c>
      <c r="E17" s="13" t="s">
        <v>22</v>
      </c>
      <c r="F17" s="13" t="s">
        <v>28</v>
      </c>
      <c r="G17" s="10" t="str">
        <f t="shared" si="0"/>
        <v>MB</v>
      </c>
      <c r="H17" s="2" t="s">
        <v>96</v>
      </c>
      <c r="I17" s="2" t="s">
        <v>67</v>
      </c>
      <c r="J17" s="2" t="s">
        <v>97</v>
      </c>
    </row>
    <row r="18" spans="1:10" ht="45">
      <c r="A18" s="2" t="s">
        <v>18</v>
      </c>
      <c r="B18" s="2" t="s">
        <v>98</v>
      </c>
      <c r="C18" s="2" t="s">
        <v>99</v>
      </c>
      <c r="D18" s="2" t="s">
        <v>95</v>
      </c>
      <c r="E18" s="13" t="s">
        <v>14</v>
      </c>
      <c r="F18" s="13" t="s">
        <v>22</v>
      </c>
      <c r="G18" s="10" t="str">
        <f t="shared" si="0"/>
        <v>AM</v>
      </c>
      <c r="H18" s="2" t="s">
        <v>100</v>
      </c>
      <c r="I18" s="2" t="s">
        <v>67</v>
      </c>
      <c r="J18" s="2" t="s">
        <v>97</v>
      </c>
    </row>
    <row r="19" spans="1:10" ht="30">
      <c r="A19" s="2" t="s">
        <v>41</v>
      </c>
      <c r="B19" s="2" t="s">
        <v>101</v>
      </c>
      <c r="C19" s="2" t="s">
        <v>102</v>
      </c>
      <c r="D19" s="2" t="s">
        <v>95</v>
      </c>
      <c r="E19" s="13" t="s">
        <v>28</v>
      </c>
      <c r="F19" s="13" t="s">
        <v>28</v>
      </c>
      <c r="G19" s="10" t="str">
        <f t="shared" si="0"/>
        <v>BB</v>
      </c>
      <c r="H19" s="2" t="s">
        <v>78</v>
      </c>
      <c r="I19" s="2" t="s">
        <v>46</v>
      </c>
      <c r="J19" s="2" t="s">
        <v>103</v>
      </c>
    </row>
    <row r="20" spans="1:10" ht="30">
      <c r="A20" s="2" t="s">
        <v>104</v>
      </c>
      <c r="B20" s="2" t="s">
        <v>105</v>
      </c>
      <c r="C20" s="2" t="s">
        <v>106</v>
      </c>
      <c r="D20" s="2" t="s">
        <v>107</v>
      </c>
      <c r="E20" s="13" t="s">
        <v>28</v>
      </c>
      <c r="F20" s="13" t="s">
        <v>14</v>
      </c>
      <c r="G20" s="10" t="str">
        <f t="shared" si="0"/>
        <v>BA</v>
      </c>
      <c r="H20" s="2" t="s">
        <v>108</v>
      </c>
      <c r="I20" s="2" t="s">
        <v>16</v>
      </c>
      <c r="J20" s="2" t="s">
        <v>109</v>
      </c>
    </row>
    <row r="21" spans="1:10" ht="45">
      <c r="A21" s="2" t="s">
        <v>110</v>
      </c>
      <c r="B21" s="2" t="s">
        <v>111</v>
      </c>
      <c r="C21" s="2" t="s">
        <v>112</v>
      </c>
      <c r="D21" s="2" t="s">
        <v>107</v>
      </c>
      <c r="E21" s="13" t="s">
        <v>22</v>
      </c>
      <c r="F21" s="13" t="s">
        <v>14</v>
      </c>
      <c r="G21" s="10" t="str">
        <f t="shared" si="0"/>
        <v>MA</v>
      </c>
      <c r="H21" s="2" t="s">
        <v>113</v>
      </c>
      <c r="I21" s="2" t="s">
        <v>67</v>
      </c>
      <c r="J21" s="2" t="s">
        <v>114</v>
      </c>
    </row>
    <row r="22" spans="1:10" ht="60">
      <c r="A22" s="5" t="s">
        <v>115</v>
      </c>
      <c r="B22" s="2" t="s">
        <v>116</v>
      </c>
      <c r="C22" s="5" t="s">
        <v>117</v>
      </c>
      <c r="D22" s="5" t="s">
        <v>118</v>
      </c>
      <c r="E22" s="14" t="s">
        <v>28</v>
      </c>
      <c r="F22" s="14" t="s">
        <v>14</v>
      </c>
      <c r="G22" s="12" t="str">
        <f t="shared" si="0"/>
        <v>BA</v>
      </c>
      <c r="H22" s="5" t="s">
        <v>119</v>
      </c>
      <c r="I22" s="5" t="s">
        <v>120</v>
      </c>
      <c r="J22" s="5" t="s">
        <v>121</v>
      </c>
    </row>
    <row r="23" spans="1:10" ht="48" customHeight="1">
      <c r="A23" s="5" t="s">
        <v>63</v>
      </c>
      <c r="B23" s="2" t="s">
        <v>122</v>
      </c>
      <c r="C23" s="5" t="s">
        <v>123</v>
      </c>
      <c r="D23" s="5" t="s">
        <v>124</v>
      </c>
      <c r="E23" s="14" t="s">
        <v>28</v>
      </c>
      <c r="F23" s="14" t="s">
        <v>14</v>
      </c>
      <c r="G23" s="12" t="s">
        <v>125</v>
      </c>
      <c r="H23" s="5" t="s">
        <v>78</v>
      </c>
      <c r="I23" s="5" t="s">
        <v>16</v>
      </c>
      <c r="J23" s="5" t="s">
        <v>126</v>
      </c>
    </row>
  </sheetData>
  <autoFilter ref="A1:J19" xr:uid="{00000000-0009-0000-0000-000008000000}"/>
  <phoneticPr fontId="2" type="noConversion"/>
  <conditionalFormatting sqref="E24:G1048576 E1:G1">
    <cfRule type="cellIs" dxfId="20" priority="34" operator="equal">
      <formula>"B"</formula>
    </cfRule>
    <cfRule type="cellIs" dxfId="19" priority="35" operator="equal">
      <formula>"M"</formula>
    </cfRule>
    <cfRule type="cellIs" dxfId="18" priority="36" operator="equal">
      <formula>"A"</formula>
    </cfRule>
  </conditionalFormatting>
  <conditionalFormatting sqref="G14:G23 G2:G12">
    <cfRule type="containsText" dxfId="17" priority="10" operator="containsText" text="AM">
      <formula>NOT(ISERROR(SEARCH("AM",G2)))</formula>
    </cfRule>
    <cfRule type="containsText" dxfId="16" priority="11" operator="containsText" text="AA">
      <formula>NOT(ISERROR(SEARCH("AA",G2)))</formula>
    </cfRule>
    <cfRule type="containsText" dxfId="15" priority="12" operator="containsText" text="MA">
      <formula>NOT(ISERROR(SEARCH("MA",G2)))</formula>
    </cfRule>
    <cfRule type="containsText" dxfId="14" priority="13" operator="containsText" text="AM">
      <formula>NOT(ISERROR(SEARCH("AM",G2)))</formula>
    </cfRule>
    <cfRule type="containsText" dxfId="13" priority="14" operator="containsText" text="MM">
      <formula>NOT(ISERROR(SEARCH("MM",G2)))</formula>
    </cfRule>
    <cfRule type="containsText" dxfId="12" priority="15" operator="containsText" text="BA">
      <formula>NOT(ISERROR(SEARCH("BA",G2)))</formula>
    </cfRule>
    <cfRule type="containsText" dxfId="11" priority="16" operator="containsText" text="BM">
      <formula>NOT(ISERROR(SEARCH("BM",G2)))</formula>
    </cfRule>
    <cfRule type="containsText" dxfId="10" priority="17" operator="containsText" text="MB">
      <formula>NOT(ISERROR(SEARCH("MB",G2)))</formula>
    </cfRule>
    <cfRule type="containsText" dxfId="9" priority="18" operator="containsText" text="BB">
      <formula>NOT(ISERROR(SEARCH("BB",G2)))</formula>
    </cfRule>
  </conditionalFormatting>
  <conditionalFormatting sqref="G13">
    <cfRule type="containsText" dxfId="8" priority="1" operator="containsText" text="AM">
      <formula>NOT(ISERROR(SEARCH("AM",G13)))</formula>
    </cfRule>
    <cfRule type="containsText" dxfId="7" priority="2" operator="containsText" text="AA">
      <formula>NOT(ISERROR(SEARCH("AA",G13)))</formula>
    </cfRule>
    <cfRule type="containsText" dxfId="6" priority="3" operator="containsText" text="MA">
      <formula>NOT(ISERROR(SEARCH("MA",G13)))</formula>
    </cfRule>
    <cfRule type="containsText" dxfId="5" priority="4" operator="containsText" text="AM">
      <formula>NOT(ISERROR(SEARCH("AM",G13)))</formula>
    </cfRule>
    <cfRule type="containsText" dxfId="4" priority="5" operator="containsText" text="MM">
      <formula>NOT(ISERROR(SEARCH("MM",G13)))</formula>
    </cfRule>
    <cfRule type="containsText" dxfId="3" priority="6" operator="containsText" text="BA">
      <formula>NOT(ISERROR(SEARCH("BA",G13)))</formula>
    </cfRule>
    <cfRule type="containsText" dxfId="2" priority="7" operator="containsText" text="BM">
      <formula>NOT(ISERROR(SEARCH("BM",G13)))</formula>
    </cfRule>
    <cfRule type="containsText" dxfId="1" priority="8" operator="containsText" text="MB">
      <formula>NOT(ISERROR(SEARCH("MB",G13)))</formula>
    </cfRule>
    <cfRule type="containsText" dxfId="0" priority="9" operator="containsText" text="BB">
      <formula>NOT(ISERROR(SEARCH("BB",G13)))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3:J12"/>
  <sheetViews>
    <sheetView showGridLines="0" topLeftCell="A5" workbookViewId="0">
      <selection activeCell="C5" sqref="C5:D6"/>
    </sheetView>
  </sheetViews>
  <sheetFormatPr defaultColWidth="8.85546875" defaultRowHeight="15"/>
  <cols>
    <col min="2" max="2" width="8.28515625" customWidth="1"/>
    <col min="4" max="4" width="7.85546875" customWidth="1"/>
    <col min="5" max="5" width="9" customWidth="1"/>
    <col min="6" max="6" width="7.5703125" customWidth="1"/>
    <col min="8" max="8" width="7.85546875" customWidth="1"/>
  </cols>
  <sheetData>
    <row r="3" spans="2:10" ht="18.75">
      <c r="B3" s="8"/>
      <c r="C3" s="28" t="s">
        <v>127</v>
      </c>
      <c r="D3" s="28"/>
      <c r="E3" s="28"/>
      <c r="F3" s="28"/>
      <c r="G3" s="28"/>
      <c r="H3" s="28"/>
      <c r="I3" s="28"/>
      <c r="J3" s="8"/>
    </row>
    <row r="4" spans="2:10">
      <c r="B4" s="8"/>
      <c r="C4" s="8"/>
      <c r="E4" s="8"/>
      <c r="G4" s="8"/>
      <c r="I4" s="8"/>
      <c r="J4" s="8"/>
    </row>
    <row r="5" spans="2:10" ht="29.25" customHeight="1">
      <c r="B5" s="9"/>
      <c r="C5" s="20">
        <f>+COUNTIF(RIESGOS!G2:G23,"BA")/COUNTA(RIESGOS!G2:G23)</f>
        <v>0.27272727272727271</v>
      </c>
      <c r="D5" s="21"/>
      <c r="E5" s="24">
        <f>+COUNTIF(RIESGOS!G2:G23,"MA")/COUNTA(RIESGOS!G2:G23)</f>
        <v>0.22727272727272727</v>
      </c>
      <c r="F5" s="25"/>
      <c r="G5" s="24">
        <f>+COUNTIF(RIESGOS!G2:G23,"AA")/COUNTA(RIESGOS!G2:G23)</f>
        <v>0.13636363636363635</v>
      </c>
      <c r="H5" s="25"/>
      <c r="J5" s="8"/>
    </row>
    <row r="6" spans="2:10" ht="39.75" customHeight="1">
      <c r="C6" s="22"/>
      <c r="D6" s="23"/>
      <c r="E6" s="26"/>
      <c r="F6" s="27"/>
      <c r="G6" s="26"/>
      <c r="H6" s="27"/>
    </row>
    <row r="7" spans="2:10" ht="39" customHeight="1">
      <c r="B7" s="8"/>
      <c r="C7" s="16">
        <f>+COUNTIF(RIESGOS!G2:G23,"BM")/COUNTA(RIESGOS!G2:G23)</f>
        <v>4.5454545454545456E-2</v>
      </c>
      <c r="D7" s="17"/>
      <c r="E7" s="20">
        <f>+COUNTIF(RIESGOS!G2:G23,"MM")/COUNTA(RIESGOS!G2:G23)</f>
        <v>0</v>
      </c>
      <c r="F7" s="21"/>
      <c r="G7" s="24">
        <f>+COUNTIF(RIESGOS!G2:G23,"AM")/COUNTA(RIESGOS!G2:G23)</f>
        <v>4.5454545454545456E-2</v>
      </c>
      <c r="H7" s="25"/>
      <c r="J7" s="8"/>
    </row>
    <row r="8" spans="2:10" ht="37.5" customHeight="1">
      <c r="C8" s="18"/>
      <c r="D8" s="19"/>
      <c r="E8" s="22"/>
      <c r="F8" s="23"/>
      <c r="G8" s="26"/>
      <c r="H8" s="27"/>
    </row>
    <row r="9" spans="2:10" ht="38.25" customHeight="1">
      <c r="B9" s="8"/>
      <c r="C9" s="16">
        <f>+COUNTIF(RIESGOS!G2:G23,"BB")/COUNTA(RIESGOS!G2:G23)</f>
        <v>0.22727272727272727</v>
      </c>
      <c r="D9" s="17"/>
      <c r="E9" s="16">
        <f>+COUNTIF(RIESGOS!G2:G23,"MB")/COUNTA(RIESGOS!G2:G23)</f>
        <v>4.5454545454545456E-2</v>
      </c>
      <c r="F9" s="17"/>
      <c r="G9" s="20">
        <f>+COUNTIF(RIESGOS!G2:G23,"AB")/COUNTA(RIESGOS!G2:G23)</f>
        <v>0</v>
      </c>
      <c r="H9" s="21"/>
      <c r="J9" s="8"/>
    </row>
    <row r="10" spans="2:10" ht="30.75" customHeight="1">
      <c r="C10" s="18"/>
      <c r="D10" s="19"/>
      <c r="E10" s="18"/>
      <c r="F10" s="19"/>
      <c r="G10" s="22"/>
      <c r="H10" s="23"/>
    </row>
    <row r="11" spans="2:10">
      <c r="B11" s="8"/>
      <c r="J11" s="8"/>
    </row>
    <row r="12" spans="2:10">
      <c r="B12" s="8"/>
      <c r="C12" s="29"/>
      <c r="D12" s="29"/>
      <c r="E12" s="29"/>
      <c r="F12" s="29"/>
      <c r="G12" s="29"/>
      <c r="H12" s="29"/>
      <c r="I12" s="29"/>
      <c r="J12" s="29"/>
    </row>
  </sheetData>
  <mergeCells count="11">
    <mergeCell ref="C9:D10"/>
    <mergeCell ref="E9:F10"/>
    <mergeCell ref="G9:H10"/>
    <mergeCell ref="C12:J12"/>
    <mergeCell ref="C3:I3"/>
    <mergeCell ref="C5:D6"/>
    <mergeCell ref="E5:F6"/>
    <mergeCell ref="G5:H6"/>
    <mergeCell ref="C7:D8"/>
    <mergeCell ref="E7:F8"/>
    <mergeCell ref="G7:H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4A83588DF0DBD40AA484EA83661005C" ma:contentTypeVersion="3" ma:contentTypeDescription="Crear nuevo documento." ma:contentTypeScope="" ma:versionID="e5aaa7ee643b29f2258f39571860c4a1">
  <xsd:schema xmlns:xsd="http://www.w3.org/2001/XMLSchema" xmlns:xs="http://www.w3.org/2001/XMLSchema" xmlns:p="http://schemas.microsoft.com/office/2006/metadata/properties" xmlns:ns2="34a33197-4b96-4764-b9e8-27a19e37bbb5" targetNamespace="http://schemas.microsoft.com/office/2006/metadata/properties" ma:root="true" ma:fieldsID="ace807f64ae45bbdc5f3af067eb9998d" ns2:_="">
    <xsd:import namespace="34a33197-4b96-4764-b9e8-27a19e37bb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33197-4b96-4764-b9e8-27a19e37bb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7E743A-43D6-4718-8B0B-3F878018345D}"/>
</file>

<file path=customXml/itemProps2.xml><?xml version="1.0" encoding="utf-8"?>
<ds:datastoreItem xmlns:ds="http://schemas.openxmlformats.org/officeDocument/2006/customXml" ds:itemID="{54794B08-696C-4972-A3FE-736DC9F34C30}"/>
</file>

<file path=customXml/itemProps3.xml><?xml version="1.0" encoding="utf-8"?>
<ds:datastoreItem xmlns:ds="http://schemas.openxmlformats.org/officeDocument/2006/customXml" ds:itemID="{1C4D1F74-570F-40E6-9E66-763B20731C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</dc:creator>
  <cp:keywords/>
  <dc:description/>
  <cp:lastModifiedBy>GIOVANNY ROBERTO GONZÁLEZ PEDRAZA</cp:lastModifiedBy>
  <cp:revision/>
  <dcterms:created xsi:type="dcterms:W3CDTF">2022-05-05T02:34:46Z</dcterms:created>
  <dcterms:modified xsi:type="dcterms:W3CDTF">2023-10-27T16:03:18Z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0x010100E4A83588DF0DBD40AA484EA83661005C</vt:lpwstr>
  </property>
  <property fmtid="{D5CDD505-2E9C-101B-9397-08002B2CF9AE}" pid="3" name="MediaServiceImageTags">
    <vt:lpwstr/>
  </property>
</Properties>
</file>