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4.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5.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6.xml" ContentType="application/vnd.openxmlformats-officedocument.drawing+xml"/>
  <Override PartName="/xl/charts/chart21.xml" ContentType="application/vnd.openxmlformats-officedocument.drawingml.chart+xml"/>
  <Override PartName="/xl/drawings/drawing7.xml" ContentType="application/vnd.openxmlformats-officedocument.drawing+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drawings/drawing9.xml" ContentType="application/vnd.openxmlformats-officedocument.drawing+xml"/>
  <Override PartName="/xl/charts/chart24.xml" ContentType="application/vnd.openxmlformats-officedocument.drawingml.chart+xml"/>
  <Override PartName="/xl/drawings/drawing10.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drawings/drawing11.xml" ContentType="application/vnd.openxmlformats-officedocument.drawing+xml"/>
  <Override PartName="/xl/charts/chart31.xml" ContentType="application/vnd.openxmlformats-officedocument.drawingml.chart+xml"/>
  <Override PartName="/xl/drawings/drawing12.xml" ContentType="application/vnd.openxmlformats-officedocument.drawing+xml"/>
  <Override PartName="/xl/charts/chart3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496" windowHeight="7752"/>
  </bookViews>
  <sheets>
    <sheet name="Caracterizacion" sheetId="17" r:id="rId1"/>
    <sheet name="Sistemas de Informacion" sheetId="1" r:id="rId2"/>
    <sheet name="Sheet2" sheetId="2" state="hidden" r:id="rId3"/>
    <sheet name="Niveles_Elementos_evaluación" sheetId="18" r:id="rId4"/>
    <sheet name="Nivel de Madurez" sheetId="3" r:id="rId5"/>
    <sheet name="PorcMadurez de TI" sheetId="23" r:id="rId6"/>
    <sheet name="Nivel de Madurez TI" sheetId="19" r:id="rId7"/>
    <sheet name="Hoja2" sheetId="20" r:id="rId8"/>
    <sheet name="Profesionales" sheetId="5" r:id="rId9"/>
    <sheet name="IGA CONSOLIDADO" sheetId="22" r:id="rId10"/>
    <sheet name="IGA - Alcaldías (2)" sheetId="8" r:id="rId11"/>
    <sheet name="Reporte_gestión_portal_sector" sheetId="9" r:id="rId12"/>
    <sheet name="Reporte_gestión_portal_sect (2" sheetId="10" r:id="rId13"/>
    <sheet name="servicios" sheetId="11" r:id="rId14"/>
    <sheet name="Usuarios" sheetId="12" r:id="rId15"/>
    <sheet name="PQRD" sheetId="15" r:id="rId16"/>
    <sheet name="Hoja1" sheetId="16" r:id="rId17"/>
    <sheet name="ANEXO D" sheetId="25" r:id="rId18"/>
  </sheets>
  <definedNames>
    <definedName name="_xlnm._FilterDatabase" localSheetId="17" hidden="1">'ANEXO D'!$A$1:$AB$168</definedName>
    <definedName name="_xlnm._FilterDatabase" localSheetId="10" hidden="1">'IGA - Alcaldías (2)'!$A$1:$AN$1103</definedName>
    <definedName name="_xlnm._FilterDatabase" localSheetId="4" hidden="1">'Nivel de Madurez'!$J$1:$X$21</definedName>
    <definedName name="_xlnm._FilterDatabase" localSheetId="6" hidden="1">'Nivel de Madurez TI'!$C$1:$R$21</definedName>
    <definedName name="_xlnm._FilterDatabase" localSheetId="5" hidden="1">'PorcMadurez de TI'!$C$1:$F$21</definedName>
    <definedName name="_xlnm._FilterDatabase" localSheetId="12" hidden="1">'Reporte_gestión_portal_sect (2'!$A$1:$F$20</definedName>
    <definedName name="_xlnm._FilterDatabase" localSheetId="11" hidden="1">Reporte_gestión_portal_sector!$A$1:$E$20</definedName>
    <definedName name="_xlnm._FilterDatabase" localSheetId="1" hidden="1">'Sistemas de Informacion'!$A$2:$G$35</definedName>
    <definedName name="_ftn1" localSheetId="4">'Nivel de Madurez'!$J$24</definedName>
    <definedName name="_ftn1" localSheetId="6">'Nivel de Madurez TI'!#REF!</definedName>
    <definedName name="_ftn1" localSheetId="5">'PorcMadurez de TI'!#REF!</definedName>
    <definedName name="_ftnref1" localSheetId="4">'Nivel de Madurez'!$J$1</definedName>
    <definedName name="_ftnref1" localSheetId="6">'Nivel de Madurez TI'!$C$1</definedName>
    <definedName name="_ftnref1" localSheetId="5">'PorcMadurez de TI'!$C$1</definedName>
    <definedName name="hija23">#REF!</definedName>
    <definedName name="Madurez">#REF!</definedName>
    <definedName name="Nombre1" localSheetId="6">#REF!</definedName>
    <definedName name="Nombre1" localSheetId="5">#REF!</definedName>
    <definedName name="Nombre1">#REF!</definedName>
    <definedName name="Nombre2" localSheetId="6">#REF!</definedName>
    <definedName name="Nombre2" localSheetId="5">#REF!</definedName>
    <definedName name="Nombre2">#REF!</definedName>
    <definedName name="Nombre3" localSheetId="6">#REF!</definedName>
    <definedName name="Nombre3" localSheetId="5">#REF!</definedName>
    <definedName name="Nombre3">#REF!</definedName>
    <definedName name="rolinv" localSheetId="6">#REF!</definedName>
    <definedName name="rolinv" localSheetId="5">#REF!</definedName>
    <definedName name="rolinv">#REF!</definedName>
    <definedName name="rolinv1" localSheetId="6">#REF!</definedName>
    <definedName name="rolinv1" localSheetId="5">#REF!</definedName>
    <definedName name="rolinv1">#REF!</definedName>
  </definedNames>
  <calcPr calcId="145621"/>
  <pivotCaches>
    <pivotCache cacheId="0" r:id="rId19"/>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3" l="1"/>
  <c r="D34" i="23"/>
  <c r="D33" i="23"/>
  <c r="D32" i="23"/>
  <c r="D31" i="23"/>
  <c r="D30" i="23"/>
  <c r="F5" i="23" l="1"/>
  <c r="G5" i="23" s="1"/>
  <c r="F6" i="23"/>
  <c r="G6" i="23" s="1"/>
  <c r="F7" i="23"/>
  <c r="G7" i="23" s="1"/>
  <c r="F8" i="23"/>
  <c r="G8" i="23" s="1"/>
  <c r="F9" i="23"/>
  <c r="G9" i="23" s="1"/>
  <c r="F10" i="23"/>
  <c r="G10" i="23" s="1"/>
  <c r="F11" i="23"/>
  <c r="G11" i="23" s="1"/>
  <c r="F12" i="23"/>
  <c r="G12" i="23" s="1"/>
  <c r="F13" i="23"/>
  <c r="G13" i="23" s="1"/>
  <c r="F14" i="23"/>
  <c r="G14" i="23" s="1"/>
  <c r="F15" i="23"/>
  <c r="G15" i="23" s="1"/>
  <c r="F16" i="23"/>
  <c r="G16" i="23" s="1"/>
  <c r="F17" i="23"/>
  <c r="G17" i="23" s="1"/>
  <c r="F18" i="23"/>
  <c r="G18" i="23" s="1"/>
  <c r="F19" i="23"/>
  <c r="G19" i="23" s="1"/>
  <c r="F20" i="23"/>
  <c r="G20" i="23" s="1"/>
  <c r="F21" i="23"/>
  <c r="G21" i="23" s="1"/>
  <c r="F22" i="23"/>
  <c r="G22" i="23" s="1"/>
  <c r="F23" i="23"/>
  <c r="G23" i="23" s="1"/>
  <c r="F24" i="23"/>
  <c r="G24" i="23" s="1"/>
  <c r="F25" i="23"/>
  <c r="G25" i="23" s="1"/>
  <c r="F26" i="23"/>
  <c r="G26" i="23" s="1"/>
  <c r="F27" i="23"/>
  <c r="G27" i="23" s="1"/>
  <c r="F4" i="23"/>
  <c r="G4" i="23" s="1"/>
  <c r="O5" i="20"/>
  <c r="P5" i="20" s="1"/>
  <c r="O6" i="20"/>
  <c r="P6" i="20" s="1"/>
  <c r="O7" i="20"/>
  <c r="P7" i="20" s="1"/>
  <c r="O8" i="20"/>
  <c r="P8" i="20" s="1"/>
  <c r="O9" i="20"/>
  <c r="P9" i="20" s="1"/>
  <c r="O10" i="20"/>
  <c r="P10" i="20" s="1"/>
  <c r="P4" i="20"/>
  <c r="O4" i="20"/>
  <c r="M4" i="19" l="1"/>
  <c r="H5" i="20" l="1"/>
  <c r="H6" i="20"/>
  <c r="H7" i="20"/>
  <c r="H8" i="20"/>
  <c r="H9" i="20"/>
  <c r="H10" i="20"/>
  <c r="H4" i="20"/>
  <c r="M16" i="19" l="1"/>
  <c r="M27" i="19"/>
  <c r="M26" i="19"/>
  <c r="M25" i="19"/>
  <c r="M24" i="19"/>
  <c r="M23" i="19"/>
  <c r="M22" i="19"/>
  <c r="M21" i="19"/>
  <c r="M20" i="19"/>
  <c r="M19" i="19"/>
  <c r="M18" i="19"/>
  <c r="M17" i="19"/>
  <c r="M15" i="19"/>
  <c r="M14" i="19"/>
  <c r="M13" i="19"/>
  <c r="M12" i="19"/>
  <c r="M11" i="19"/>
  <c r="M10" i="19"/>
  <c r="M9" i="19"/>
  <c r="M8" i="19"/>
  <c r="M7" i="19"/>
  <c r="M6" i="19"/>
  <c r="M5" i="19"/>
  <c r="T21" i="3" l="1"/>
  <c r="T20" i="3"/>
  <c r="T19" i="3"/>
  <c r="T18" i="3"/>
  <c r="T17" i="3"/>
  <c r="T16" i="3"/>
  <c r="T15" i="3"/>
  <c r="T14" i="3"/>
  <c r="T10" i="3"/>
  <c r="T9" i="3"/>
  <c r="T8" i="3" l="1"/>
  <c r="T7" i="3"/>
  <c r="T13" i="3"/>
  <c r="T12" i="3"/>
  <c r="T11" i="3"/>
  <c r="T6" i="3"/>
  <c r="T5" i="3"/>
  <c r="T4" i="3"/>
  <c r="C8" i="15" l="1"/>
  <c r="I3" i="11" l="1"/>
  <c r="H3" i="11"/>
  <c r="AM1106" i="8" l="1"/>
  <c r="AM1103" i="8"/>
  <c r="AM1107" i="8" s="1"/>
  <c r="AK1103" i="8"/>
  <c r="AJ1103" i="8"/>
  <c r="AI1103" i="8"/>
  <c r="AH1103" i="8"/>
  <c r="AG1103" i="8"/>
  <c r="AF1103" i="8"/>
  <c r="AD1103" i="8"/>
  <c r="AC1103" i="8"/>
  <c r="AB1103" i="8"/>
  <c r="AA1103" i="8"/>
  <c r="Z1103" i="8"/>
  <c r="W1103" i="8"/>
  <c r="V1103" i="8"/>
  <c r="U1103" i="8"/>
  <c r="T1103" i="8"/>
  <c r="S1103" i="8"/>
  <c r="Q1103" i="8"/>
  <c r="P1103" i="8"/>
  <c r="O1103" i="8"/>
  <c r="N1103" i="8"/>
  <c r="L1103" i="8"/>
  <c r="K1103" i="8"/>
  <c r="H1103" i="8"/>
  <c r="F1103" i="8"/>
  <c r="E1103" i="8"/>
  <c r="AL1102" i="8"/>
  <c r="AE1102" i="8"/>
  <c r="X1102" i="8"/>
  <c r="R1102" i="8"/>
  <c r="M1102" i="8"/>
  <c r="Y1102" i="8" s="1"/>
  <c r="I1102" i="8"/>
  <c r="G1102" i="8"/>
  <c r="J1102" i="8" s="1"/>
  <c r="AN1102" i="8" s="1"/>
  <c r="AL1101" i="8"/>
  <c r="AE1101" i="8"/>
  <c r="Y1101" i="8"/>
  <c r="X1101" i="8"/>
  <c r="R1101" i="8"/>
  <c r="M1101" i="8"/>
  <c r="J1101" i="8"/>
  <c r="AN1101" i="8" s="1"/>
  <c r="I1101" i="8"/>
  <c r="G1101" i="8"/>
  <c r="AL1100" i="8"/>
  <c r="AE1100" i="8"/>
  <c r="X1100" i="8"/>
  <c r="R1100" i="8"/>
  <c r="M1100" i="8"/>
  <c r="I1100" i="8"/>
  <c r="G1100" i="8"/>
  <c r="J1100" i="8" s="1"/>
  <c r="AL1099" i="8"/>
  <c r="AE1099" i="8"/>
  <c r="Y1099" i="8"/>
  <c r="X1099" i="8"/>
  <c r="R1099" i="8"/>
  <c r="M1099" i="8"/>
  <c r="J1099" i="8"/>
  <c r="AN1099" i="8" s="1"/>
  <c r="I1099" i="8"/>
  <c r="G1099" i="8"/>
  <c r="AL1098" i="8"/>
  <c r="AE1098" i="8"/>
  <c r="X1098" i="8"/>
  <c r="R1098" i="8"/>
  <c r="M1098" i="8"/>
  <c r="I1098" i="8"/>
  <c r="G1098" i="8"/>
  <c r="J1098" i="8" s="1"/>
  <c r="AL1097" i="8"/>
  <c r="AE1097" i="8"/>
  <c r="Y1097" i="8"/>
  <c r="X1097" i="8"/>
  <c r="R1097" i="8"/>
  <c r="M1097" i="8"/>
  <c r="J1097" i="8"/>
  <c r="AN1097" i="8" s="1"/>
  <c r="I1097" i="8"/>
  <c r="G1097" i="8"/>
  <c r="AL1096" i="8"/>
  <c r="AE1096" i="8"/>
  <c r="X1096" i="8"/>
  <c r="R1096" i="8"/>
  <c r="M1096" i="8"/>
  <c r="I1096" i="8"/>
  <c r="G1096" i="8"/>
  <c r="J1096" i="8" s="1"/>
  <c r="AL1095" i="8"/>
  <c r="AE1095" i="8"/>
  <c r="Y1095" i="8"/>
  <c r="X1095" i="8"/>
  <c r="R1095" i="8"/>
  <c r="M1095" i="8"/>
  <c r="J1095" i="8"/>
  <c r="AN1095" i="8" s="1"/>
  <c r="I1095" i="8"/>
  <c r="G1095" i="8"/>
  <c r="AL1094" i="8"/>
  <c r="AE1094" i="8"/>
  <c r="X1094" i="8"/>
  <c r="R1094" i="8"/>
  <c r="M1094" i="8"/>
  <c r="I1094" i="8"/>
  <c r="G1094" i="8"/>
  <c r="J1094" i="8" s="1"/>
  <c r="AL1093" i="8"/>
  <c r="AE1093" i="8"/>
  <c r="Y1093" i="8"/>
  <c r="X1093" i="8"/>
  <c r="R1093" i="8"/>
  <c r="M1093" i="8"/>
  <c r="J1093" i="8"/>
  <c r="AN1093" i="8" s="1"/>
  <c r="I1093" i="8"/>
  <c r="G1093" i="8"/>
  <c r="AL1092" i="8"/>
  <c r="AE1092" i="8"/>
  <c r="X1092" i="8"/>
  <c r="R1092" i="8"/>
  <c r="M1092" i="8"/>
  <c r="I1092" i="8"/>
  <c r="G1092" i="8"/>
  <c r="J1092" i="8" s="1"/>
  <c r="AL1091" i="8"/>
  <c r="AE1091" i="8"/>
  <c r="Y1091" i="8"/>
  <c r="X1091" i="8"/>
  <c r="R1091" i="8"/>
  <c r="M1091" i="8"/>
  <c r="J1091" i="8"/>
  <c r="AN1091" i="8" s="1"/>
  <c r="I1091" i="8"/>
  <c r="G1091" i="8"/>
  <c r="AL1090" i="8"/>
  <c r="AE1090" i="8"/>
  <c r="X1090" i="8"/>
  <c r="R1090" i="8"/>
  <c r="M1090" i="8"/>
  <c r="I1090" i="8"/>
  <c r="G1090" i="8"/>
  <c r="J1090" i="8" s="1"/>
  <c r="AL1089" i="8"/>
  <c r="AE1089" i="8"/>
  <c r="Y1089" i="8"/>
  <c r="X1089" i="8"/>
  <c r="R1089" i="8"/>
  <c r="M1089" i="8"/>
  <c r="J1089" i="8"/>
  <c r="AN1089" i="8" s="1"/>
  <c r="I1089" i="8"/>
  <c r="G1089" i="8"/>
  <c r="AL1088" i="8"/>
  <c r="AE1088" i="8"/>
  <c r="X1088" i="8"/>
  <c r="R1088" i="8"/>
  <c r="M1088" i="8"/>
  <c r="I1088" i="8"/>
  <c r="G1088" i="8"/>
  <c r="J1088" i="8" s="1"/>
  <c r="AL1087" i="8"/>
  <c r="AE1087" i="8"/>
  <c r="Y1087" i="8"/>
  <c r="X1087" i="8"/>
  <c r="R1087" i="8"/>
  <c r="M1087" i="8"/>
  <c r="J1087" i="8"/>
  <c r="AN1087" i="8" s="1"/>
  <c r="I1087" i="8"/>
  <c r="G1087" i="8"/>
  <c r="AL1086" i="8"/>
  <c r="AE1086" i="8"/>
  <c r="X1086" i="8"/>
  <c r="R1086" i="8"/>
  <c r="M1086" i="8"/>
  <c r="I1086" i="8"/>
  <c r="G1086" i="8"/>
  <c r="J1086" i="8" s="1"/>
  <c r="AL1085" i="8"/>
  <c r="AE1085" i="8"/>
  <c r="Y1085" i="8"/>
  <c r="X1085" i="8"/>
  <c r="R1085" i="8"/>
  <c r="M1085" i="8"/>
  <c r="J1085" i="8"/>
  <c r="AN1085" i="8" s="1"/>
  <c r="I1085" i="8"/>
  <c r="G1085" i="8"/>
  <c r="AL1084" i="8"/>
  <c r="AE1084" i="8"/>
  <c r="X1084" i="8"/>
  <c r="R1084" i="8"/>
  <c r="M1084" i="8"/>
  <c r="I1084" i="8"/>
  <c r="G1084" i="8"/>
  <c r="J1084" i="8" s="1"/>
  <c r="AL1083" i="8"/>
  <c r="AE1083" i="8"/>
  <c r="Y1083" i="8"/>
  <c r="X1083" i="8"/>
  <c r="R1083" i="8"/>
  <c r="M1083" i="8"/>
  <c r="J1083" i="8"/>
  <c r="AN1083" i="8" s="1"/>
  <c r="I1083" i="8"/>
  <c r="G1083" i="8"/>
  <c r="AL1082" i="8"/>
  <c r="AE1082" i="8"/>
  <c r="X1082" i="8"/>
  <c r="R1082" i="8"/>
  <c r="M1082" i="8"/>
  <c r="I1082" i="8"/>
  <c r="G1082" i="8"/>
  <c r="J1082" i="8" s="1"/>
  <c r="AL1081" i="8"/>
  <c r="AE1081" i="8"/>
  <c r="Y1081" i="8"/>
  <c r="X1081" i="8"/>
  <c r="R1081" i="8"/>
  <c r="M1081" i="8"/>
  <c r="J1081" i="8"/>
  <c r="AN1081" i="8" s="1"/>
  <c r="I1081" i="8"/>
  <c r="G1081" i="8"/>
  <c r="AL1080" i="8"/>
  <c r="AE1080" i="8"/>
  <c r="X1080" i="8"/>
  <c r="R1080" i="8"/>
  <c r="M1080" i="8"/>
  <c r="I1080" i="8"/>
  <c r="G1080" i="8"/>
  <c r="J1080" i="8" s="1"/>
  <c r="AL1079" i="8"/>
  <c r="AE1079" i="8"/>
  <c r="Y1079" i="8"/>
  <c r="X1079" i="8"/>
  <c r="R1079" i="8"/>
  <c r="M1079" i="8"/>
  <c r="J1079" i="8"/>
  <c r="AN1079" i="8" s="1"/>
  <c r="I1079" i="8"/>
  <c r="G1079" i="8"/>
  <c r="AL1078" i="8"/>
  <c r="AE1078" i="8"/>
  <c r="X1078" i="8"/>
  <c r="R1078" i="8"/>
  <c r="M1078" i="8"/>
  <c r="I1078" i="8"/>
  <c r="G1078" i="8"/>
  <c r="J1078" i="8" s="1"/>
  <c r="AL1077" i="8"/>
  <c r="AE1077" i="8"/>
  <c r="Y1077" i="8"/>
  <c r="X1077" i="8"/>
  <c r="R1077" i="8"/>
  <c r="M1077" i="8"/>
  <c r="J1077" i="8"/>
  <c r="AN1077" i="8" s="1"/>
  <c r="I1077" i="8"/>
  <c r="G1077" i="8"/>
  <c r="AL1076" i="8"/>
  <c r="AE1076" i="8"/>
  <c r="X1076" i="8"/>
  <c r="R1076" i="8"/>
  <c r="M1076" i="8"/>
  <c r="I1076" i="8"/>
  <c r="G1076" i="8"/>
  <c r="J1076" i="8" s="1"/>
  <c r="AL1075" i="8"/>
  <c r="AE1075" i="8"/>
  <c r="Y1075" i="8"/>
  <c r="X1075" i="8"/>
  <c r="R1075" i="8"/>
  <c r="M1075" i="8"/>
  <c r="J1075" i="8"/>
  <c r="AN1075" i="8" s="1"/>
  <c r="I1075" i="8"/>
  <c r="G1075" i="8"/>
  <c r="AL1074" i="8"/>
  <c r="AE1074" i="8"/>
  <c r="X1074" i="8"/>
  <c r="R1074" i="8"/>
  <c r="M1074" i="8"/>
  <c r="I1074" i="8"/>
  <c r="G1074" i="8"/>
  <c r="J1074" i="8" s="1"/>
  <c r="AL1073" i="8"/>
  <c r="AE1073" i="8"/>
  <c r="Y1073" i="8"/>
  <c r="X1073" i="8"/>
  <c r="R1073" i="8"/>
  <c r="M1073" i="8"/>
  <c r="J1073" i="8"/>
  <c r="AN1073" i="8" s="1"/>
  <c r="I1073" i="8"/>
  <c r="G1073" i="8"/>
  <c r="AL1072" i="8"/>
  <c r="AE1072" i="8"/>
  <c r="X1072" i="8"/>
  <c r="R1072" i="8"/>
  <c r="M1072" i="8"/>
  <c r="I1072" i="8"/>
  <c r="G1072" i="8"/>
  <c r="J1072" i="8" s="1"/>
  <c r="AL1071" i="8"/>
  <c r="AE1071" i="8"/>
  <c r="Y1071" i="8"/>
  <c r="X1071" i="8"/>
  <c r="R1071" i="8"/>
  <c r="M1071" i="8"/>
  <c r="J1071" i="8"/>
  <c r="AN1071" i="8" s="1"/>
  <c r="I1071" i="8"/>
  <c r="G1071" i="8"/>
  <c r="AL1070" i="8"/>
  <c r="AE1070" i="8"/>
  <c r="X1070" i="8"/>
  <c r="R1070" i="8"/>
  <c r="M1070" i="8"/>
  <c r="I1070" i="8"/>
  <c r="G1070" i="8"/>
  <c r="J1070" i="8" s="1"/>
  <c r="AL1069" i="8"/>
  <c r="AE1069" i="8"/>
  <c r="Y1069" i="8"/>
  <c r="X1069" i="8"/>
  <c r="R1069" i="8"/>
  <c r="M1069" i="8"/>
  <c r="J1069" i="8"/>
  <c r="AN1069" i="8" s="1"/>
  <c r="I1069" i="8"/>
  <c r="G1069" i="8"/>
  <c r="AL1068" i="8"/>
  <c r="AE1068" i="8"/>
  <c r="X1068" i="8"/>
  <c r="R1068" i="8"/>
  <c r="M1068" i="8"/>
  <c r="I1068" i="8"/>
  <c r="G1068" i="8"/>
  <c r="J1068" i="8" s="1"/>
  <c r="AL1067" i="8"/>
  <c r="AE1067" i="8"/>
  <c r="Y1067" i="8"/>
  <c r="X1067" i="8"/>
  <c r="R1067" i="8"/>
  <c r="M1067" i="8"/>
  <c r="J1067" i="8"/>
  <c r="AN1067" i="8" s="1"/>
  <c r="I1067" i="8"/>
  <c r="G1067" i="8"/>
  <c r="AL1066" i="8"/>
  <c r="AE1066" i="8"/>
  <c r="X1066" i="8"/>
  <c r="R1066" i="8"/>
  <c r="M1066" i="8"/>
  <c r="I1066" i="8"/>
  <c r="G1066" i="8"/>
  <c r="J1066" i="8" s="1"/>
  <c r="AL1065" i="8"/>
  <c r="AE1065" i="8"/>
  <c r="Y1065" i="8"/>
  <c r="X1065" i="8"/>
  <c r="R1065" i="8"/>
  <c r="M1065" i="8"/>
  <c r="J1065" i="8"/>
  <c r="AN1065" i="8" s="1"/>
  <c r="I1065" i="8"/>
  <c r="G1065" i="8"/>
  <c r="AL1064" i="8"/>
  <c r="AE1064" i="8"/>
  <c r="X1064" i="8"/>
  <c r="R1064" i="8"/>
  <c r="M1064" i="8"/>
  <c r="Y1064" i="8" s="1"/>
  <c r="I1064" i="8"/>
  <c r="G1064" i="8"/>
  <c r="J1064" i="8" s="1"/>
  <c r="AL1063" i="8"/>
  <c r="AE1063" i="8"/>
  <c r="Y1063" i="8"/>
  <c r="X1063" i="8"/>
  <c r="R1063" i="8"/>
  <c r="M1063" i="8"/>
  <c r="J1063" i="8"/>
  <c r="AN1063" i="8" s="1"/>
  <c r="I1063" i="8"/>
  <c r="G1063" i="8"/>
  <c r="AL1062" i="8"/>
  <c r="AE1062" i="8"/>
  <c r="X1062" i="8"/>
  <c r="R1062" i="8"/>
  <c r="M1062" i="8"/>
  <c r="I1062" i="8"/>
  <c r="G1062" i="8"/>
  <c r="J1062" i="8" s="1"/>
  <c r="AL1061" i="8"/>
  <c r="AE1061" i="8"/>
  <c r="X1061" i="8"/>
  <c r="Y1061" i="8" s="1"/>
  <c r="R1061" i="8"/>
  <c r="M1061" i="8"/>
  <c r="I1061" i="8"/>
  <c r="J1061" i="8" s="1"/>
  <c r="G1061" i="8"/>
  <c r="AL1060" i="8"/>
  <c r="AE1060" i="8"/>
  <c r="X1060" i="8"/>
  <c r="R1060" i="8"/>
  <c r="M1060" i="8"/>
  <c r="I1060" i="8"/>
  <c r="G1060" i="8"/>
  <c r="J1060" i="8" s="1"/>
  <c r="AL1059" i="8"/>
  <c r="AE1059" i="8"/>
  <c r="Y1059" i="8"/>
  <c r="X1059" i="8"/>
  <c r="R1059" i="8"/>
  <c r="M1059" i="8"/>
  <c r="J1059" i="8"/>
  <c r="AN1059" i="8" s="1"/>
  <c r="I1059" i="8"/>
  <c r="G1059" i="8"/>
  <c r="AL1058" i="8"/>
  <c r="AE1058" i="8"/>
  <c r="X1058" i="8"/>
  <c r="R1058" i="8"/>
  <c r="M1058" i="8"/>
  <c r="I1058" i="8"/>
  <c r="G1058" i="8"/>
  <c r="J1058" i="8" s="1"/>
  <c r="AL1057" i="8"/>
  <c r="AE1057" i="8"/>
  <c r="Y1057" i="8"/>
  <c r="X1057" i="8"/>
  <c r="R1057" i="8"/>
  <c r="M1057" i="8"/>
  <c r="J1057" i="8"/>
  <c r="AN1057" i="8" s="1"/>
  <c r="I1057" i="8"/>
  <c r="G1057" i="8"/>
  <c r="AL1056" i="8"/>
  <c r="AE1056" i="8"/>
  <c r="X1056" i="8"/>
  <c r="R1056" i="8"/>
  <c r="M1056" i="8"/>
  <c r="Y1056" i="8" s="1"/>
  <c r="I1056" i="8"/>
  <c r="G1056" i="8"/>
  <c r="J1056" i="8" s="1"/>
  <c r="AL1055" i="8"/>
  <c r="AE1055" i="8"/>
  <c r="Y1055" i="8"/>
  <c r="X1055" i="8"/>
  <c r="R1055" i="8"/>
  <c r="M1055" i="8"/>
  <c r="J1055" i="8"/>
  <c r="AN1055" i="8" s="1"/>
  <c r="I1055" i="8"/>
  <c r="G1055" i="8"/>
  <c r="AL1054" i="8"/>
  <c r="AE1054" i="8"/>
  <c r="X1054" i="8"/>
  <c r="R1054" i="8"/>
  <c r="M1054" i="8"/>
  <c r="I1054" i="8"/>
  <c r="G1054" i="8"/>
  <c r="J1054" i="8" s="1"/>
  <c r="AL1053" i="8"/>
  <c r="AE1053" i="8"/>
  <c r="X1053" i="8"/>
  <c r="Y1053" i="8" s="1"/>
  <c r="R1053" i="8"/>
  <c r="M1053" i="8"/>
  <c r="I1053" i="8"/>
  <c r="J1053" i="8" s="1"/>
  <c r="G1053" i="8"/>
  <c r="AL1052" i="8"/>
  <c r="AE1052" i="8"/>
  <c r="X1052" i="8"/>
  <c r="R1052" i="8"/>
  <c r="M1052" i="8"/>
  <c r="I1052" i="8"/>
  <c r="G1052" i="8"/>
  <c r="J1052" i="8" s="1"/>
  <c r="AL1051" i="8"/>
  <c r="AE1051" i="8"/>
  <c r="Y1051" i="8"/>
  <c r="X1051" i="8"/>
  <c r="R1051" i="8"/>
  <c r="M1051" i="8"/>
  <c r="J1051" i="8"/>
  <c r="AN1051" i="8" s="1"/>
  <c r="I1051" i="8"/>
  <c r="G1051" i="8"/>
  <c r="AL1050" i="8"/>
  <c r="AE1050" i="8"/>
  <c r="X1050" i="8"/>
  <c r="R1050" i="8"/>
  <c r="M1050" i="8"/>
  <c r="I1050" i="8"/>
  <c r="G1050" i="8"/>
  <c r="J1050" i="8" s="1"/>
  <c r="AL1049" i="8"/>
  <c r="AE1049" i="8"/>
  <c r="Y1049" i="8"/>
  <c r="X1049" i="8"/>
  <c r="R1049" i="8"/>
  <c r="M1049" i="8"/>
  <c r="J1049" i="8"/>
  <c r="AN1049" i="8" s="1"/>
  <c r="I1049" i="8"/>
  <c r="G1049" i="8"/>
  <c r="AL1048" i="8"/>
  <c r="AE1048" i="8"/>
  <c r="X1048" i="8"/>
  <c r="R1048" i="8"/>
  <c r="M1048" i="8"/>
  <c r="Y1048" i="8" s="1"/>
  <c r="I1048" i="8"/>
  <c r="G1048" i="8"/>
  <c r="J1048" i="8" s="1"/>
  <c r="AL1047" i="8"/>
  <c r="AE1047" i="8"/>
  <c r="Y1047" i="8"/>
  <c r="X1047" i="8"/>
  <c r="R1047" i="8"/>
  <c r="M1047" i="8"/>
  <c r="J1047" i="8"/>
  <c r="AN1047" i="8" s="1"/>
  <c r="I1047" i="8"/>
  <c r="G1047" i="8"/>
  <c r="AL1046" i="8"/>
  <c r="AE1046" i="8"/>
  <c r="X1046" i="8"/>
  <c r="R1046" i="8"/>
  <c r="M1046" i="8"/>
  <c r="I1046" i="8"/>
  <c r="G1046" i="8"/>
  <c r="J1046" i="8" s="1"/>
  <c r="AL1045" i="8"/>
  <c r="AE1045" i="8"/>
  <c r="X1045" i="8"/>
  <c r="Y1045" i="8" s="1"/>
  <c r="R1045" i="8"/>
  <c r="M1045" i="8"/>
  <c r="I1045" i="8"/>
  <c r="J1045" i="8" s="1"/>
  <c r="G1045" i="8"/>
  <c r="AL1044" i="8"/>
  <c r="AE1044" i="8"/>
  <c r="X1044" i="8"/>
  <c r="R1044" i="8"/>
  <c r="M1044" i="8"/>
  <c r="I1044" i="8"/>
  <c r="G1044" i="8"/>
  <c r="J1044" i="8" s="1"/>
  <c r="AL1043" i="8"/>
  <c r="AE1043" i="8"/>
  <c r="Y1043" i="8"/>
  <c r="X1043" i="8"/>
  <c r="R1043" i="8"/>
  <c r="M1043" i="8"/>
  <c r="J1043" i="8"/>
  <c r="AN1043" i="8" s="1"/>
  <c r="I1043" i="8"/>
  <c r="G1043" i="8"/>
  <c r="AL1042" i="8"/>
  <c r="AE1042" i="8"/>
  <c r="X1042" i="8"/>
  <c r="R1042" i="8"/>
  <c r="M1042" i="8"/>
  <c r="I1042" i="8"/>
  <c r="G1042" i="8"/>
  <c r="J1042" i="8" s="1"/>
  <c r="AL1041" i="8"/>
  <c r="AE1041" i="8"/>
  <c r="Y1041" i="8"/>
  <c r="X1041" i="8"/>
  <c r="R1041" i="8"/>
  <c r="M1041" i="8"/>
  <c r="J1041" i="8"/>
  <c r="AN1041" i="8" s="1"/>
  <c r="I1041" i="8"/>
  <c r="G1041" i="8"/>
  <c r="AL1040" i="8"/>
  <c r="AE1040" i="8"/>
  <c r="X1040" i="8"/>
  <c r="R1040" i="8"/>
  <c r="M1040" i="8"/>
  <c r="Y1040" i="8" s="1"/>
  <c r="I1040" i="8"/>
  <c r="G1040" i="8"/>
  <c r="J1040" i="8" s="1"/>
  <c r="AL1039" i="8"/>
  <c r="AE1039" i="8"/>
  <c r="Y1039" i="8"/>
  <c r="X1039" i="8"/>
  <c r="R1039" i="8"/>
  <c r="M1039" i="8"/>
  <c r="J1039" i="8"/>
  <c r="AN1039" i="8" s="1"/>
  <c r="I1039" i="8"/>
  <c r="G1039" i="8"/>
  <c r="AL1038" i="8"/>
  <c r="AE1038" i="8"/>
  <c r="X1038" i="8"/>
  <c r="R1038" i="8"/>
  <c r="M1038" i="8"/>
  <c r="I1038" i="8"/>
  <c r="G1038" i="8"/>
  <c r="J1038" i="8" s="1"/>
  <c r="AL1037" i="8"/>
  <c r="AE1037" i="8"/>
  <c r="X1037" i="8"/>
  <c r="Y1037" i="8" s="1"/>
  <c r="R1037" i="8"/>
  <c r="M1037" i="8"/>
  <c r="I1037" i="8"/>
  <c r="J1037" i="8" s="1"/>
  <c r="G1037" i="8"/>
  <c r="AL1036" i="8"/>
  <c r="AE1036" i="8"/>
  <c r="X1036" i="8"/>
  <c r="R1036" i="8"/>
  <c r="M1036" i="8"/>
  <c r="I1036" i="8"/>
  <c r="G1036" i="8"/>
  <c r="J1036" i="8" s="1"/>
  <c r="AL1035" i="8"/>
  <c r="AE1035" i="8"/>
  <c r="Y1035" i="8"/>
  <c r="X1035" i="8"/>
  <c r="R1035" i="8"/>
  <c r="M1035" i="8"/>
  <c r="J1035" i="8"/>
  <c r="AN1035" i="8" s="1"/>
  <c r="I1035" i="8"/>
  <c r="G1035" i="8"/>
  <c r="AL1034" i="8"/>
  <c r="AE1034" i="8"/>
  <c r="X1034" i="8"/>
  <c r="R1034" i="8"/>
  <c r="M1034" i="8"/>
  <c r="I1034" i="8"/>
  <c r="G1034" i="8"/>
  <c r="J1034" i="8" s="1"/>
  <c r="AL1033" i="8"/>
  <c r="AE1033" i="8"/>
  <c r="Y1033" i="8"/>
  <c r="X1033" i="8"/>
  <c r="R1033" i="8"/>
  <c r="M1033" i="8"/>
  <c r="J1033" i="8"/>
  <c r="AN1033" i="8" s="1"/>
  <c r="I1033" i="8"/>
  <c r="G1033" i="8"/>
  <c r="AL1032" i="8"/>
  <c r="AE1032" i="8"/>
  <c r="X1032" i="8"/>
  <c r="R1032" i="8"/>
  <c r="M1032" i="8"/>
  <c r="Y1032" i="8" s="1"/>
  <c r="I1032" i="8"/>
  <c r="G1032" i="8"/>
  <c r="J1032" i="8" s="1"/>
  <c r="AL1031" i="8"/>
  <c r="AE1031" i="8"/>
  <c r="Y1031" i="8"/>
  <c r="X1031" i="8"/>
  <c r="R1031" i="8"/>
  <c r="M1031" i="8"/>
  <c r="J1031" i="8"/>
  <c r="AN1031" i="8" s="1"/>
  <c r="I1031" i="8"/>
  <c r="G1031" i="8"/>
  <c r="AL1030" i="8"/>
  <c r="AE1030" i="8"/>
  <c r="X1030" i="8"/>
  <c r="R1030" i="8"/>
  <c r="M1030" i="8"/>
  <c r="I1030" i="8"/>
  <c r="G1030" i="8"/>
  <c r="J1030" i="8" s="1"/>
  <c r="AL1029" i="8"/>
  <c r="AE1029" i="8"/>
  <c r="X1029" i="8"/>
  <c r="Y1029" i="8" s="1"/>
  <c r="R1029" i="8"/>
  <c r="M1029" i="8"/>
  <c r="I1029" i="8"/>
  <c r="J1029" i="8" s="1"/>
  <c r="G1029" i="8"/>
  <c r="AL1028" i="8"/>
  <c r="AE1028" i="8"/>
  <c r="X1028" i="8"/>
  <c r="R1028" i="8"/>
  <c r="M1028" i="8"/>
  <c r="I1028" i="8"/>
  <c r="G1028" i="8"/>
  <c r="J1028" i="8" s="1"/>
  <c r="AL1027" i="8"/>
  <c r="AE1027" i="8"/>
  <c r="Y1027" i="8"/>
  <c r="X1027" i="8"/>
  <c r="R1027" i="8"/>
  <c r="M1027" i="8"/>
  <c r="J1027" i="8"/>
  <c r="AN1027" i="8" s="1"/>
  <c r="I1027" i="8"/>
  <c r="G1027" i="8"/>
  <c r="AL1026" i="8"/>
  <c r="AE1026" i="8"/>
  <c r="X1026" i="8"/>
  <c r="R1026" i="8"/>
  <c r="M1026" i="8"/>
  <c r="I1026" i="8"/>
  <c r="G1026" i="8"/>
  <c r="J1026" i="8" s="1"/>
  <c r="AL1025" i="8"/>
  <c r="AE1025" i="8"/>
  <c r="Y1025" i="8"/>
  <c r="X1025" i="8"/>
  <c r="R1025" i="8"/>
  <c r="M1025" i="8"/>
  <c r="J1025" i="8"/>
  <c r="AN1025" i="8" s="1"/>
  <c r="I1025" i="8"/>
  <c r="G1025" i="8"/>
  <c r="AL1024" i="8"/>
  <c r="AE1024" i="8"/>
  <c r="X1024" i="8"/>
  <c r="R1024" i="8"/>
  <c r="M1024" i="8"/>
  <c r="Y1024" i="8" s="1"/>
  <c r="J1024" i="8"/>
  <c r="I1024" i="8"/>
  <c r="G1024" i="8"/>
  <c r="AL1023" i="8"/>
  <c r="AE1023" i="8"/>
  <c r="X1023" i="8"/>
  <c r="R1023" i="8"/>
  <c r="Y1023" i="8" s="1"/>
  <c r="M1023" i="8"/>
  <c r="I1023" i="8"/>
  <c r="G1023" i="8"/>
  <c r="J1023" i="8" s="1"/>
  <c r="AL1022" i="8"/>
  <c r="AE1022" i="8"/>
  <c r="Y1022" i="8"/>
  <c r="X1022" i="8"/>
  <c r="R1022" i="8"/>
  <c r="M1022" i="8"/>
  <c r="J1022" i="8"/>
  <c r="AN1022" i="8" s="1"/>
  <c r="I1022" i="8"/>
  <c r="G1022" i="8"/>
  <c r="AL1021" i="8"/>
  <c r="AE1021" i="8"/>
  <c r="X1021" i="8"/>
  <c r="R1021" i="8"/>
  <c r="Y1021" i="8" s="1"/>
  <c r="M1021" i="8"/>
  <c r="I1021" i="8"/>
  <c r="G1021" i="8"/>
  <c r="J1021" i="8" s="1"/>
  <c r="AL1020" i="8"/>
  <c r="AE1020" i="8"/>
  <c r="X1020" i="8"/>
  <c r="R1020" i="8"/>
  <c r="M1020" i="8"/>
  <c r="Y1020" i="8" s="1"/>
  <c r="I1020" i="8"/>
  <c r="G1020" i="8"/>
  <c r="J1020" i="8" s="1"/>
  <c r="AL1019" i="8"/>
  <c r="AE1019" i="8"/>
  <c r="Y1019" i="8"/>
  <c r="X1019" i="8"/>
  <c r="R1019" i="8"/>
  <c r="M1019" i="8"/>
  <c r="J1019" i="8"/>
  <c r="AN1019" i="8" s="1"/>
  <c r="I1019" i="8"/>
  <c r="G1019" i="8"/>
  <c r="AL1018" i="8"/>
  <c r="AE1018" i="8"/>
  <c r="X1018" i="8"/>
  <c r="R1018" i="8"/>
  <c r="M1018" i="8"/>
  <c r="Y1018" i="8" s="1"/>
  <c r="I1018" i="8"/>
  <c r="G1018" i="8"/>
  <c r="J1018" i="8" s="1"/>
  <c r="AL1017" i="8"/>
  <c r="AE1017" i="8"/>
  <c r="Y1017" i="8"/>
  <c r="X1017" i="8"/>
  <c r="R1017" i="8"/>
  <c r="M1017" i="8"/>
  <c r="J1017" i="8"/>
  <c r="AN1017" i="8" s="1"/>
  <c r="I1017" i="8"/>
  <c r="G1017" i="8"/>
  <c r="AL1016" i="8"/>
  <c r="AE1016" i="8"/>
  <c r="X1016" i="8"/>
  <c r="R1016" i="8"/>
  <c r="M1016" i="8"/>
  <c r="Y1016" i="8" s="1"/>
  <c r="J1016" i="8"/>
  <c r="I1016" i="8"/>
  <c r="G1016" i="8"/>
  <c r="AL1015" i="8"/>
  <c r="AE1015" i="8"/>
  <c r="X1015" i="8"/>
  <c r="R1015" i="8"/>
  <c r="Y1015" i="8" s="1"/>
  <c r="M1015" i="8"/>
  <c r="I1015" i="8"/>
  <c r="G1015" i="8"/>
  <c r="J1015" i="8" s="1"/>
  <c r="AN1015" i="8" s="1"/>
  <c r="AL1014" i="8"/>
  <c r="AE1014" i="8"/>
  <c r="Y1014" i="8"/>
  <c r="X1014" i="8"/>
  <c r="R1014" i="8"/>
  <c r="M1014" i="8"/>
  <c r="J1014" i="8"/>
  <c r="AN1014" i="8" s="1"/>
  <c r="I1014" i="8"/>
  <c r="G1014" i="8"/>
  <c r="AL1013" i="8"/>
  <c r="AE1013" i="8"/>
  <c r="X1013" i="8"/>
  <c r="R1013" i="8"/>
  <c r="Y1013" i="8" s="1"/>
  <c r="M1013" i="8"/>
  <c r="I1013" i="8"/>
  <c r="G1013" i="8"/>
  <c r="J1013" i="8" s="1"/>
  <c r="AN1013" i="8" s="1"/>
  <c r="AL1012" i="8"/>
  <c r="AE1012" i="8"/>
  <c r="X1012" i="8"/>
  <c r="R1012" i="8"/>
  <c r="M1012" i="8"/>
  <c r="Y1012" i="8" s="1"/>
  <c r="I1012" i="8"/>
  <c r="G1012" i="8"/>
  <c r="J1012" i="8" s="1"/>
  <c r="AL1011" i="8"/>
  <c r="AE1011" i="8"/>
  <c r="Y1011" i="8"/>
  <c r="X1011" i="8"/>
  <c r="R1011" i="8"/>
  <c r="M1011" i="8"/>
  <c r="J1011" i="8"/>
  <c r="AN1011" i="8" s="1"/>
  <c r="I1011" i="8"/>
  <c r="G1011" i="8"/>
  <c r="AL1010" i="8"/>
  <c r="AE1010" i="8"/>
  <c r="X1010" i="8"/>
  <c r="R1010" i="8"/>
  <c r="M1010" i="8"/>
  <c r="Y1010" i="8" s="1"/>
  <c r="I1010" i="8"/>
  <c r="G1010" i="8"/>
  <c r="J1010" i="8" s="1"/>
  <c r="AL1009" i="8"/>
  <c r="AE1009" i="8"/>
  <c r="Y1009" i="8"/>
  <c r="X1009" i="8"/>
  <c r="R1009" i="8"/>
  <c r="M1009" i="8"/>
  <c r="J1009" i="8"/>
  <c r="AN1009" i="8" s="1"/>
  <c r="I1009" i="8"/>
  <c r="G1009" i="8"/>
  <c r="AL1008" i="8"/>
  <c r="AE1008" i="8"/>
  <c r="X1008" i="8"/>
  <c r="R1008" i="8"/>
  <c r="M1008" i="8"/>
  <c r="Y1008" i="8" s="1"/>
  <c r="J1008" i="8"/>
  <c r="I1008" i="8"/>
  <c r="G1008" i="8"/>
  <c r="AL1007" i="8"/>
  <c r="AE1007" i="8"/>
  <c r="X1007" i="8"/>
  <c r="R1007" i="8"/>
  <c r="Y1007" i="8" s="1"/>
  <c r="M1007" i="8"/>
  <c r="I1007" i="8"/>
  <c r="G1007" i="8"/>
  <c r="J1007" i="8" s="1"/>
  <c r="AL1006" i="8"/>
  <c r="AE1006" i="8"/>
  <c r="Y1006" i="8"/>
  <c r="X1006" i="8"/>
  <c r="R1006" i="8"/>
  <c r="M1006" i="8"/>
  <c r="J1006" i="8"/>
  <c r="AN1006" i="8" s="1"/>
  <c r="I1006" i="8"/>
  <c r="G1006" i="8"/>
  <c r="AL1005" i="8"/>
  <c r="AE1005" i="8"/>
  <c r="X1005" i="8"/>
  <c r="R1005" i="8"/>
  <c r="Y1005" i="8" s="1"/>
  <c r="M1005" i="8"/>
  <c r="I1005" i="8"/>
  <c r="G1005" i="8"/>
  <c r="J1005" i="8" s="1"/>
  <c r="AL1004" i="8"/>
  <c r="AE1004" i="8"/>
  <c r="X1004" i="8"/>
  <c r="R1004" i="8"/>
  <c r="M1004" i="8"/>
  <c r="Y1004" i="8" s="1"/>
  <c r="I1004" i="8"/>
  <c r="G1004" i="8"/>
  <c r="J1004" i="8" s="1"/>
  <c r="AN1004" i="8" s="1"/>
  <c r="AL1003" i="8"/>
  <c r="AE1003" i="8"/>
  <c r="Y1003" i="8"/>
  <c r="X1003" i="8"/>
  <c r="R1003" i="8"/>
  <c r="M1003" i="8"/>
  <c r="J1003" i="8"/>
  <c r="AN1003" i="8" s="1"/>
  <c r="I1003" i="8"/>
  <c r="G1003" i="8"/>
  <c r="AL1002" i="8"/>
  <c r="AE1002" i="8"/>
  <c r="X1002" i="8"/>
  <c r="R1002" i="8"/>
  <c r="M1002" i="8"/>
  <c r="Y1002" i="8" s="1"/>
  <c r="I1002" i="8"/>
  <c r="G1002" i="8"/>
  <c r="J1002" i="8" s="1"/>
  <c r="AN1002" i="8" s="1"/>
  <c r="AL1001" i="8"/>
  <c r="AE1001" i="8"/>
  <c r="Y1001" i="8"/>
  <c r="X1001" i="8"/>
  <c r="R1001" i="8"/>
  <c r="M1001" i="8"/>
  <c r="J1001" i="8"/>
  <c r="AN1001" i="8" s="1"/>
  <c r="I1001" i="8"/>
  <c r="G1001" i="8"/>
  <c r="AL1000" i="8"/>
  <c r="AE1000" i="8"/>
  <c r="X1000" i="8"/>
  <c r="R1000" i="8"/>
  <c r="M1000" i="8"/>
  <c r="Y1000" i="8" s="1"/>
  <c r="J1000" i="8"/>
  <c r="I1000" i="8"/>
  <c r="G1000" i="8"/>
  <c r="AL999" i="8"/>
  <c r="AE999" i="8"/>
  <c r="X999" i="8"/>
  <c r="R999" i="8"/>
  <c r="Y999" i="8" s="1"/>
  <c r="M999" i="8"/>
  <c r="I999" i="8"/>
  <c r="G999" i="8"/>
  <c r="J999" i="8" s="1"/>
  <c r="AN999" i="8" s="1"/>
  <c r="AL998" i="8"/>
  <c r="AE998" i="8"/>
  <c r="Y998" i="8"/>
  <c r="X998" i="8"/>
  <c r="R998" i="8"/>
  <c r="M998" i="8"/>
  <c r="J998" i="8"/>
  <c r="AN998" i="8" s="1"/>
  <c r="I998" i="8"/>
  <c r="G998" i="8"/>
  <c r="AL997" i="8"/>
  <c r="AE997" i="8"/>
  <c r="X997" i="8"/>
  <c r="R997" i="8"/>
  <c r="Y997" i="8" s="1"/>
  <c r="M997" i="8"/>
  <c r="I997" i="8"/>
  <c r="G997" i="8"/>
  <c r="J997" i="8" s="1"/>
  <c r="AN997" i="8" s="1"/>
  <c r="AL996" i="8"/>
  <c r="AE996" i="8"/>
  <c r="X996" i="8"/>
  <c r="R996" i="8"/>
  <c r="M996" i="8"/>
  <c r="Y996" i="8" s="1"/>
  <c r="I996" i="8"/>
  <c r="G996" i="8"/>
  <c r="J996" i="8" s="1"/>
  <c r="AN996" i="8" s="1"/>
  <c r="AL995" i="8"/>
  <c r="AE995" i="8"/>
  <c r="Y995" i="8"/>
  <c r="X995" i="8"/>
  <c r="R995" i="8"/>
  <c r="M995" i="8"/>
  <c r="J995" i="8"/>
  <c r="AN995" i="8" s="1"/>
  <c r="I995" i="8"/>
  <c r="G995" i="8"/>
  <c r="AL994" i="8"/>
  <c r="AE994" i="8"/>
  <c r="X994" i="8"/>
  <c r="R994" i="8"/>
  <c r="M994" i="8"/>
  <c r="Y994" i="8" s="1"/>
  <c r="I994" i="8"/>
  <c r="G994" i="8"/>
  <c r="J994" i="8" s="1"/>
  <c r="AN994" i="8" s="1"/>
  <c r="AL993" i="8"/>
  <c r="AE993" i="8"/>
  <c r="Y993" i="8"/>
  <c r="X993" i="8"/>
  <c r="R993" i="8"/>
  <c r="M993" i="8"/>
  <c r="J993" i="8"/>
  <c r="AN993" i="8" s="1"/>
  <c r="I993" i="8"/>
  <c r="G993" i="8"/>
  <c r="AL992" i="8"/>
  <c r="AE992" i="8"/>
  <c r="X992" i="8"/>
  <c r="R992" i="8"/>
  <c r="M992" i="8"/>
  <c r="Y992" i="8" s="1"/>
  <c r="J992" i="8"/>
  <c r="I992" i="8"/>
  <c r="G992" i="8"/>
  <c r="AL991" i="8"/>
  <c r="AE991" i="8"/>
  <c r="X991" i="8"/>
  <c r="R991" i="8"/>
  <c r="Y991" i="8" s="1"/>
  <c r="M991" i="8"/>
  <c r="I991" i="8"/>
  <c r="G991" i="8"/>
  <c r="J991" i="8" s="1"/>
  <c r="AL990" i="8"/>
  <c r="AE990" i="8"/>
  <c r="Y990" i="8"/>
  <c r="X990" i="8"/>
  <c r="R990" i="8"/>
  <c r="M990" i="8"/>
  <c r="J990" i="8"/>
  <c r="AN990" i="8" s="1"/>
  <c r="I990" i="8"/>
  <c r="G990" i="8"/>
  <c r="AL989" i="8"/>
  <c r="AE989" i="8"/>
  <c r="X989" i="8"/>
  <c r="R989" i="8"/>
  <c r="Y989" i="8" s="1"/>
  <c r="M989" i="8"/>
  <c r="I989" i="8"/>
  <c r="G989" i="8"/>
  <c r="J989" i="8" s="1"/>
  <c r="AL988" i="8"/>
  <c r="AE988" i="8"/>
  <c r="X988" i="8"/>
  <c r="R988" i="8"/>
  <c r="M988" i="8"/>
  <c r="Y988" i="8" s="1"/>
  <c r="I988" i="8"/>
  <c r="G988" i="8"/>
  <c r="J988" i="8" s="1"/>
  <c r="AL987" i="8"/>
  <c r="AE987" i="8"/>
  <c r="Y987" i="8"/>
  <c r="X987" i="8"/>
  <c r="R987" i="8"/>
  <c r="M987" i="8"/>
  <c r="J987" i="8"/>
  <c r="AN987" i="8" s="1"/>
  <c r="I987" i="8"/>
  <c r="G987" i="8"/>
  <c r="AL986" i="8"/>
  <c r="AE986" i="8"/>
  <c r="X986" i="8"/>
  <c r="R986" i="8"/>
  <c r="M986" i="8"/>
  <c r="Y986" i="8" s="1"/>
  <c r="I986" i="8"/>
  <c r="G986" i="8"/>
  <c r="J986" i="8" s="1"/>
  <c r="AL985" i="8"/>
  <c r="AE985" i="8"/>
  <c r="Y985" i="8"/>
  <c r="X985" i="8"/>
  <c r="R985" i="8"/>
  <c r="M985" i="8"/>
  <c r="J985" i="8"/>
  <c r="AN985" i="8" s="1"/>
  <c r="I985" i="8"/>
  <c r="G985" i="8"/>
  <c r="AL984" i="8"/>
  <c r="AE984" i="8"/>
  <c r="X984" i="8"/>
  <c r="R984" i="8"/>
  <c r="M984" i="8"/>
  <c r="Y984" i="8" s="1"/>
  <c r="J984" i="8"/>
  <c r="I984" i="8"/>
  <c r="G984" i="8"/>
  <c r="AL983" i="8"/>
  <c r="AE983" i="8"/>
  <c r="X983" i="8"/>
  <c r="R983" i="8"/>
  <c r="Y983" i="8" s="1"/>
  <c r="M983" i="8"/>
  <c r="I983" i="8"/>
  <c r="G983" i="8"/>
  <c r="J983" i="8" s="1"/>
  <c r="AN983" i="8" s="1"/>
  <c r="AL982" i="8"/>
  <c r="AE982" i="8"/>
  <c r="Y982" i="8"/>
  <c r="X982" i="8"/>
  <c r="R982" i="8"/>
  <c r="M982" i="8"/>
  <c r="J982" i="8"/>
  <c r="AN982" i="8" s="1"/>
  <c r="I982" i="8"/>
  <c r="G982" i="8"/>
  <c r="AL981" i="8"/>
  <c r="AE981" i="8"/>
  <c r="X981" i="8"/>
  <c r="R981" i="8"/>
  <c r="Y981" i="8" s="1"/>
  <c r="M981" i="8"/>
  <c r="I981" i="8"/>
  <c r="G981" i="8"/>
  <c r="J981" i="8" s="1"/>
  <c r="AN981" i="8" s="1"/>
  <c r="AL980" i="8"/>
  <c r="AE980" i="8"/>
  <c r="X980" i="8"/>
  <c r="R980" i="8"/>
  <c r="M980" i="8"/>
  <c r="Y980" i="8" s="1"/>
  <c r="I980" i="8"/>
  <c r="G980" i="8"/>
  <c r="J980" i="8" s="1"/>
  <c r="AL979" i="8"/>
  <c r="AE979" i="8"/>
  <c r="Y979" i="8"/>
  <c r="X979" i="8"/>
  <c r="R979" i="8"/>
  <c r="M979" i="8"/>
  <c r="J979" i="8"/>
  <c r="AN979" i="8" s="1"/>
  <c r="I979" i="8"/>
  <c r="G979" i="8"/>
  <c r="AL978" i="8"/>
  <c r="AE978" i="8"/>
  <c r="X978" i="8"/>
  <c r="R978" i="8"/>
  <c r="M978" i="8"/>
  <c r="Y978" i="8" s="1"/>
  <c r="I978" i="8"/>
  <c r="G978" i="8"/>
  <c r="J978" i="8" s="1"/>
  <c r="AL977" i="8"/>
  <c r="AE977" i="8"/>
  <c r="Y977" i="8"/>
  <c r="X977" i="8"/>
  <c r="R977" i="8"/>
  <c r="M977" i="8"/>
  <c r="J977" i="8"/>
  <c r="AN977" i="8" s="1"/>
  <c r="I977" i="8"/>
  <c r="G977" i="8"/>
  <c r="AL976" i="8"/>
  <c r="AE976" i="8"/>
  <c r="X976" i="8"/>
  <c r="R976" i="8"/>
  <c r="M976" i="8"/>
  <c r="Y976" i="8" s="1"/>
  <c r="J976" i="8"/>
  <c r="I976" i="8"/>
  <c r="G976" i="8"/>
  <c r="AL975" i="8"/>
  <c r="AE975" i="8"/>
  <c r="X975" i="8"/>
  <c r="R975" i="8"/>
  <c r="Y975" i="8" s="1"/>
  <c r="M975" i="8"/>
  <c r="I975" i="8"/>
  <c r="G975" i="8"/>
  <c r="J975" i="8" s="1"/>
  <c r="AL974" i="8"/>
  <c r="AE974" i="8"/>
  <c r="Y974" i="8"/>
  <c r="X974" i="8"/>
  <c r="R974" i="8"/>
  <c r="M974" i="8"/>
  <c r="J974" i="8"/>
  <c r="AN974" i="8" s="1"/>
  <c r="I974" i="8"/>
  <c r="G974" i="8"/>
  <c r="AL973" i="8"/>
  <c r="AE973" i="8"/>
  <c r="X973" i="8"/>
  <c r="R973" i="8"/>
  <c r="Y973" i="8" s="1"/>
  <c r="M973" i="8"/>
  <c r="I973" i="8"/>
  <c r="G973" i="8"/>
  <c r="J973" i="8" s="1"/>
  <c r="AL972" i="8"/>
  <c r="AE972" i="8"/>
  <c r="X972" i="8"/>
  <c r="R972" i="8"/>
  <c r="M972" i="8"/>
  <c r="Y972" i="8" s="1"/>
  <c r="I972" i="8"/>
  <c r="G972" i="8"/>
  <c r="J972" i="8" s="1"/>
  <c r="AN972" i="8" s="1"/>
  <c r="AL971" i="8"/>
  <c r="AE971" i="8"/>
  <c r="Y971" i="8"/>
  <c r="X971" i="8"/>
  <c r="R971" i="8"/>
  <c r="M971" i="8"/>
  <c r="J971" i="8"/>
  <c r="AN971" i="8" s="1"/>
  <c r="I971" i="8"/>
  <c r="G971" i="8"/>
  <c r="AL970" i="8"/>
  <c r="AE970" i="8"/>
  <c r="X970" i="8"/>
  <c r="R970" i="8"/>
  <c r="M970" i="8"/>
  <c r="Y970" i="8" s="1"/>
  <c r="I970" i="8"/>
  <c r="G970" i="8"/>
  <c r="J970" i="8" s="1"/>
  <c r="AN970" i="8" s="1"/>
  <c r="AL969" i="8"/>
  <c r="AE969" i="8"/>
  <c r="Y969" i="8"/>
  <c r="X969" i="8"/>
  <c r="R969" i="8"/>
  <c r="M969" i="8"/>
  <c r="J969" i="8"/>
  <c r="AN969" i="8" s="1"/>
  <c r="I969" i="8"/>
  <c r="G969" i="8"/>
  <c r="AL968" i="8"/>
  <c r="AE968" i="8"/>
  <c r="X968" i="8"/>
  <c r="R968" i="8"/>
  <c r="M968" i="8"/>
  <c r="Y968" i="8" s="1"/>
  <c r="J968" i="8"/>
  <c r="I968" i="8"/>
  <c r="G968" i="8"/>
  <c r="AL967" i="8"/>
  <c r="AE967" i="8"/>
  <c r="X967" i="8"/>
  <c r="R967" i="8"/>
  <c r="M967" i="8"/>
  <c r="Y967" i="8" s="1"/>
  <c r="I967" i="8"/>
  <c r="G967" i="8"/>
  <c r="J967" i="8" s="1"/>
  <c r="AN967" i="8" s="1"/>
  <c r="AL966" i="8"/>
  <c r="AE966" i="8"/>
  <c r="X966" i="8"/>
  <c r="R966" i="8"/>
  <c r="M966" i="8"/>
  <c r="Y966" i="8" s="1"/>
  <c r="J966" i="8"/>
  <c r="AN966" i="8" s="1"/>
  <c r="I966" i="8"/>
  <c r="G966" i="8"/>
  <c r="AL965" i="8"/>
  <c r="AE965" i="8"/>
  <c r="X965" i="8"/>
  <c r="R965" i="8"/>
  <c r="M965" i="8"/>
  <c r="Y965" i="8" s="1"/>
  <c r="I965" i="8"/>
  <c r="G965" i="8"/>
  <c r="J965" i="8" s="1"/>
  <c r="AN965" i="8" s="1"/>
  <c r="AL964" i="8"/>
  <c r="AE964" i="8"/>
  <c r="X964" i="8"/>
  <c r="R964" i="8"/>
  <c r="M964" i="8"/>
  <c r="Y964" i="8" s="1"/>
  <c r="J964" i="8"/>
  <c r="I964" i="8"/>
  <c r="G964" i="8"/>
  <c r="AL963" i="8"/>
  <c r="AE963" i="8"/>
  <c r="X963" i="8"/>
  <c r="R963" i="8"/>
  <c r="M963" i="8"/>
  <c r="Y963" i="8" s="1"/>
  <c r="I963" i="8"/>
  <c r="G963" i="8"/>
  <c r="J963" i="8" s="1"/>
  <c r="AL962" i="8"/>
  <c r="AE962" i="8"/>
  <c r="X962" i="8"/>
  <c r="R962" i="8"/>
  <c r="M962" i="8"/>
  <c r="Y962" i="8" s="1"/>
  <c r="J962" i="8"/>
  <c r="AN962" i="8" s="1"/>
  <c r="I962" i="8"/>
  <c r="G962" i="8"/>
  <c r="AL961" i="8"/>
  <c r="AE961" i="8"/>
  <c r="X961" i="8"/>
  <c r="R961" i="8"/>
  <c r="M961" i="8"/>
  <c r="Y961" i="8" s="1"/>
  <c r="I961" i="8"/>
  <c r="G961" i="8"/>
  <c r="J961" i="8" s="1"/>
  <c r="AL960" i="8"/>
  <c r="AE960" i="8"/>
  <c r="X960" i="8"/>
  <c r="R960" i="8"/>
  <c r="M960" i="8"/>
  <c r="Y960" i="8" s="1"/>
  <c r="J960" i="8"/>
  <c r="I960" i="8"/>
  <c r="G960" i="8"/>
  <c r="AL959" i="8"/>
  <c r="AE959" i="8"/>
  <c r="X959" i="8"/>
  <c r="R959" i="8"/>
  <c r="M959" i="8"/>
  <c r="Y959" i="8" s="1"/>
  <c r="I959" i="8"/>
  <c r="G959" i="8"/>
  <c r="J959" i="8" s="1"/>
  <c r="AN959" i="8" s="1"/>
  <c r="AL958" i="8"/>
  <c r="AE958" i="8"/>
  <c r="X958" i="8"/>
  <c r="R958" i="8"/>
  <c r="M958" i="8"/>
  <c r="Y958" i="8" s="1"/>
  <c r="J958" i="8"/>
  <c r="AN958" i="8" s="1"/>
  <c r="I958" i="8"/>
  <c r="G958" i="8"/>
  <c r="AL957" i="8"/>
  <c r="AE957" i="8"/>
  <c r="X957" i="8"/>
  <c r="R957" i="8"/>
  <c r="M957" i="8"/>
  <c r="Y957" i="8" s="1"/>
  <c r="I957" i="8"/>
  <c r="G957" i="8"/>
  <c r="J957" i="8" s="1"/>
  <c r="AN957" i="8" s="1"/>
  <c r="AL956" i="8"/>
  <c r="AE956" i="8"/>
  <c r="X956" i="8"/>
  <c r="R956" i="8"/>
  <c r="M956" i="8"/>
  <c r="Y956" i="8" s="1"/>
  <c r="J956" i="8"/>
  <c r="I956" i="8"/>
  <c r="G956" i="8"/>
  <c r="AL955" i="8"/>
  <c r="AE955" i="8"/>
  <c r="X955" i="8"/>
  <c r="R955" i="8"/>
  <c r="M955" i="8"/>
  <c r="Y955" i="8" s="1"/>
  <c r="I955" i="8"/>
  <c r="G955" i="8"/>
  <c r="J955" i="8" s="1"/>
  <c r="AL954" i="8"/>
  <c r="AE954" i="8"/>
  <c r="X954" i="8"/>
  <c r="R954" i="8"/>
  <c r="M954" i="8"/>
  <c r="Y954" i="8" s="1"/>
  <c r="J954" i="8"/>
  <c r="AN954" i="8" s="1"/>
  <c r="I954" i="8"/>
  <c r="G954" i="8"/>
  <c r="AL953" i="8"/>
  <c r="AE953" i="8"/>
  <c r="X953" i="8"/>
  <c r="R953" i="8"/>
  <c r="M953" i="8"/>
  <c r="Y953" i="8" s="1"/>
  <c r="I953" i="8"/>
  <c r="G953" i="8"/>
  <c r="J953" i="8" s="1"/>
  <c r="AL952" i="8"/>
  <c r="AE952" i="8"/>
  <c r="X952" i="8"/>
  <c r="R952" i="8"/>
  <c r="M952" i="8"/>
  <c r="Y952" i="8" s="1"/>
  <c r="J952" i="8"/>
  <c r="I952" i="8"/>
  <c r="G952" i="8"/>
  <c r="AL951" i="8"/>
  <c r="AE951" i="8"/>
  <c r="X951" i="8"/>
  <c r="R951" i="8"/>
  <c r="M951" i="8"/>
  <c r="Y951" i="8" s="1"/>
  <c r="I951" i="8"/>
  <c r="G951" i="8"/>
  <c r="J951" i="8" s="1"/>
  <c r="AN951" i="8" s="1"/>
  <c r="AL950" i="8"/>
  <c r="AE950" i="8"/>
  <c r="X950" i="8"/>
  <c r="R950" i="8"/>
  <c r="M950" i="8"/>
  <c r="Y950" i="8" s="1"/>
  <c r="J950" i="8"/>
  <c r="AN950" i="8" s="1"/>
  <c r="I950" i="8"/>
  <c r="G950" i="8"/>
  <c r="AL949" i="8"/>
  <c r="AE949" i="8"/>
  <c r="X949" i="8"/>
  <c r="R949" i="8"/>
  <c r="M949" i="8"/>
  <c r="Y949" i="8" s="1"/>
  <c r="I949" i="8"/>
  <c r="G949" i="8"/>
  <c r="J949" i="8" s="1"/>
  <c r="AN949" i="8" s="1"/>
  <c r="AL948" i="8"/>
  <c r="AE948" i="8"/>
  <c r="X948" i="8"/>
  <c r="R948" i="8"/>
  <c r="M948" i="8"/>
  <c r="Y948" i="8" s="1"/>
  <c r="J948" i="8"/>
  <c r="I948" i="8"/>
  <c r="G948" i="8"/>
  <c r="AL947" i="8"/>
  <c r="AE947" i="8"/>
  <c r="X947" i="8"/>
  <c r="R947" i="8"/>
  <c r="M947" i="8"/>
  <c r="Y947" i="8" s="1"/>
  <c r="I947" i="8"/>
  <c r="G947" i="8"/>
  <c r="J947" i="8" s="1"/>
  <c r="AL946" i="8"/>
  <c r="AE946" i="8"/>
  <c r="X946" i="8"/>
  <c r="R946" i="8"/>
  <c r="M946" i="8"/>
  <c r="Y946" i="8" s="1"/>
  <c r="J946" i="8"/>
  <c r="AN946" i="8" s="1"/>
  <c r="I946" i="8"/>
  <c r="G946" i="8"/>
  <c r="AL945" i="8"/>
  <c r="AE945" i="8"/>
  <c r="X945" i="8"/>
  <c r="R945" i="8"/>
  <c r="M945" i="8"/>
  <c r="Y945" i="8" s="1"/>
  <c r="I945" i="8"/>
  <c r="G945" i="8"/>
  <c r="J945" i="8" s="1"/>
  <c r="AL944" i="8"/>
  <c r="AE944" i="8"/>
  <c r="X944" i="8"/>
  <c r="R944" i="8"/>
  <c r="M944" i="8"/>
  <c r="Y944" i="8" s="1"/>
  <c r="J944" i="8"/>
  <c r="I944" i="8"/>
  <c r="G944" i="8"/>
  <c r="AL943" i="8"/>
  <c r="AE943" i="8"/>
  <c r="X943" i="8"/>
  <c r="R943" i="8"/>
  <c r="M943" i="8"/>
  <c r="Y943" i="8" s="1"/>
  <c r="I943" i="8"/>
  <c r="G943" i="8"/>
  <c r="J943" i="8" s="1"/>
  <c r="AN943" i="8" s="1"/>
  <c r="AL942" i="8"/>
  <c r="AE942" i="8"/>
  <c r="X942" i="8"/>
  <c r="R942" i="8"/>
  <c r="M942" i="8"/>
  <c r="Y942" i="8" s="1"/>
  <c r="J942" i="8"/>
  <c r="AN942" i="8" s="1"/>
  <c r="I942" i="8"/>
  <c r="G942" i="8"/>
  <c r="AL941" i="8"/>
  <c r="AE941" i="8"/>
  <c r="X941" i="8"/>
  <c r="R941" i="8"/>
  <c r="M941" i="8"/>
  <c r="Y941" i="8" s="1"/>
  <c r="I941" i="8"/>
  <c r="G941" i="8"/>
  <c r="J941" i="8" s="1"/>
  <c r="AN941" i="8" s="1"/>
  <c r="AL940" i="8"/>
  <c r="AE940" i="8"/>
  <c r="X940" i="8"/>
  <c r="R940" i="8"/>
  <c r="M940" i="8"/>
  <c r="Y940" i="8" s="1"/>
  <c r="J940" i="8"/>
  <c r="I940" i="8"/>
  <c r="G940" i="8"/>
  <c r="AL939" i="8"/>
  <c r="AE939" i="8"/>
  <c r="X939" i="8"/>
  <c r="R939" i="8"/>
  <c r="M939" i="8"/>
  <c r="Y939" i="8" s="1"/>
  <c r="I939" i="8"/>
  <c r="G939" i="8"/>
  <c r="J939" i="8" s="1"/>
  <c r="AL938" i="8"/>
  <c r="AE938" i="8"/>
  <c r="X938" i="8"/>
  <c r="R938" i="8"/>
  <c r="M938" i="8"/>
  <c r="Y938" i="8" s="1"/>
  <c r="J938" i="8"/>
  <c r="AN938" i="8" s="1"/>
  <c r="I938" i="8"/>
  <c r="G938" i="8"/>
  <c r="AL937" i="8"/>
  <c r="AE937" i="8"/>
  <c r="X937" i="8"/>
  <c r="R937" i="8"/>
  <c r="M937" i="8"/>
  <c r="Y937" i="8" s="1"/>
  <c r="I937" i="8"/>
  <c r="G937" i="8"/>
  <c r="J937" i="8" s="1"/>
  <c r="AN937" i="8" s="1"/>
  <c r="AL936" i="8"/>
  <c r="AE936" i="8"/>
  <c r="X936" i="8"/>
  <c r="R936" i="8"/>
  <c r="M936" i="8"/>
  <c r="Y936" i="8" s="1"/>
  <c r="J936" i="8"/>
  <c r="AN936" i="8" s="1"/>
  <c r="I936" i="8"/>
  <c r="G936" i="8"/>
  <c r="AL935" i="8"/>
  <c r="AE935" i="8"/>
  <c r="X935" i="8"/>
  <c r="R935" i="8"/>
  <c r="M935" i="8"/>
  <c r="Y935" i="8" s="1"/>
  <c r="I935" i="8"/>
  <c r="G935" i="8"/>
  <c r="J935" i="8" s="1"/>
  <c r="AN935" i="8" s="1"/>
  <c r="AL934" i="8"/>
  <c r="AE934" i="8"/>
  <c r="X934" i="8"/>
  <c r="R934" i="8"/>
  <c r="M934" i="8"/>
  <c r="Y934" i="8" s="1"/>
  <c r="J934" i="8"/>
  <c r="AN934" i="8" s="1"/>
  <c r="I934" i="8"/>
  <c r="G934" i="8"/>
  <c r="AL933" i="8"/>
  <c r="AE933" i="8"/>
  <c r="X933" i="8"/>
  <c r="R933" i="8"/>
  <c r="M933" i="8"/>
  <c r="Y933" i="8" s="1"/>
  <c r="I933" i="8"/>
  <c r="G933" i="8"/>
  <c r="J933" i="8" s="1"/>
  <c r="AN933" i="8" s="1"/>
  <c r="AL932" i="8"/>
  <c r="AE932" i="8"/>
  <c r="X932" i="8"/>
  <c r="R932" i="8"/>
  <c r="M932" i="8"/>
  <c r="Y932" i="8" s="1"/>
  <c r="J932" i="8"/>
  <c r="AN932" i="8" s="1"/>
  <c r="I932" i="8"/>
  <c r="G932" i="8"/>
  <c r="AL931" i="8"/>
  <c r="AE931" i="8"/>
  <c r="X931" i="8"/>
  <c r="R931" i="8"/>
  <c r="M931" i="8"/>
  <c r="Y931" i="8" s="1"/>
  <c r="I931" i="8"/>
  <c r="G931" i="8"/>
  <c r="J931" i="8" s="1"/>
  <c r="AN931" i="8" s="1"/>
  <c r="AL930" i="8"/>
  <c r="AE930" i="8"/>
  <c r="X930" i="8"/>
  <c r="R930" i="8"/>
  <c r="M930" i="8"/>
  <c r="Y930" i="8" s="1"/>
  <c r="J930" i="8"/>
  <c r="AN930" i="8" s="1"/>
  <c r="I930" i="8"/>
  <c r="G930" i="8"/>
  <c r="AL929" i="8"/>
  <c r="AE929" i="8"/>
  <c r="X929" i="8"/>
  <c r="R929" i="8"/>
  <c r="M929" i="8"/>
  <c r="Y929" i="8" s="1"/>
  <c r="I929" i="8"/>
  <c r="G929" i="8"/>
  <c r="J929" i="8" s="1"/>
  <c r="AN929" i="8" s="1"/>
  <c r="AL928" i="8"/>
  <c r="AE928" i="8"/>
  <c r="X928" i="8"/>
  <c r="R928" i="8"/>
  <c r="M928" i="8"/>
  <c r="Y928" i="8" s="1"/>
  <c r="J928" i="8"/>
  <c r="AN928" i="8" s="1"/>
  <c r="I928" i="8"/>
  <c r="G928" i="8"/>
  <c r="AL927" i="8"/>
  <c r="AE927" i="8"/>
  <c r="X927" i="8"/>
  <c r="R927" i="8"/>
  <c r="M927" i="8"/>
  <c r="Y927" i="8" s="1"/>
  <c r="I927" i="8"/>
  <c r="G927" i="8"/>
  <c r="J927" i="8" s="1"/>
  <c r="AN927" i="8" s="1"/>
  <c r="AL926" i="8"/>
  <c r="AE926" i="8"/>
  <c r="X926" i="8"/>
  <c r="R926" i="8"/>
  <c r="M926" i="8"/>
  <c r="Y926" i="8" s="1"/>
  <c r="J926" i="8"/>
  <c r="AN926" i="8" s="1"/>
  <c r="I926" i="8"/>
  <c r="G926" i="8"/>
  <c r="AL925" i="8"/>
  <c r="AE925" i="8"/>
  <c r="X925" i="8"/>
  <c r="R925" i="8"/>
  <c r="M925" i="8"/>
  <c r="Y925" i="8" s="1"/>
  <c r="I925" i="8"/>
  <c r="G925" i="8"/>
  <c r="J925" i="8" s="1"/>
  <c r="AN925" i="8" s="1"/>
  <c r="AL924" i="8"/>
  <c r="AE924" i="8"/>
  <c r="X924" i="8"/>
  <c r="R924" i="8"/>
  <c r="M924" i="8"/>
  <c r="Y924" i="8" s="1"/>
  <c r="J924" i="8"/>
  <c r="AN924" i="8" s="1"/>
  <c r="I924" i="8"/>
  <c r="G924" i="8"/>
  <c r="AL923" i="8"/>
  <c r="AE923" i="8"/>
  <c r="X923" i="8"/>
  <c r="R923" i="8"/>
  <c r="M923" i="8"/>
  <c r="Y923" i="8" s="1"/>
  <c r="I923" i="8"/>
  <c r="G923" i="8"/>
  <c r="J923" i="8" s="1"/>
  <c r="AN923" i="8" s="1"/>
  <c r="AL922" i="8"/>
  <c r="AE922" i="8"/>
  <c r="X922" i="8"/>
  <c r="R922" i="8"/>
  <c r="M922" i="8"/>
  <c r="Y922" i="8" s="1"/>
  <c r="J922" i="8"/>
  <c r="AN922" i="8" s="1"/>
  <c r="I922" i="8"/>
  <c r="G922" i="8"/>
  <c r="AL921" i="8"/>
  <c r="AE921" i="8"/>
  <c r="X921" i="8"/>
  <c r="R921" i="8"/>
  <c r="M921" i="8"/>
  <c r="Y921" i="8" s="1"/>
  <c r="I921" i="8"/>
  <c r="G921" i="8"/>
  <c r="J921" i="8" s="1"/>
  <c r="AN921" i="8" s="1"/>
  <c r="AL920" i="8"/>
  <c r="AE920" i="8"/>
  <c r="X920" i="8"/>
  <c r="R920" i="8"/>
  <c r="M920" i="8"/>
  <c r="Y920" i="8" s="1"/>
  <c r="J920" i="8"/>
  <c r="AN920" i="8" s="1"/>
  <c r="I920" i="8"/>
  <c r="G920" i="8"/>
  <c r="AL919" i="8"/>
  <c r="AE919" i="8"/>
  <c r="X919" i="8"/>
  <c r="R919" i="8"/>
  <c r="M919" i="8"/>
  <c r="Y919" i="8" s="1"/>
  <c r="I919" i="8"/>
  <c r="G919" i="8"/>
  <c r="J919" i="8" s="1"/>
  <c r="AN919" i="8" s="1"/>
  <c r="AL918" i="8"/>
  <c r="AE918" i="8"/>
  <c r="X918" i="8"/>
  <c r="R918" i="8"/>
  <c r="M918" i="8"/>
  <c r="Y918" i="8" s="1"/>
  <c r="I918" i="8"/>
  <c r="J918" i="8" s="1"/>
  <c r="AN918" i="8" s="1"/>
  <c r="G918" i="8"/>
  <c r="AL917" i="8"/>
  <c r="AE917" i="8"/>
  <c r="X917" i="8"/>
  <c r="R917" i="8"/>
  <c r="M917" i="8"/>
  <c r="I917" i="8"/>
  <c r="G917" i="8"/>
  <c r="AL916" i="8"/>
  <c r="AE916" i="8"/>
  <c r="X916" i="8"/>
  <c r="R916" i="8"/>
  <c r="M916" i="8"/>
  <c r="Y916" i="8" s="1"/>
  <c r="I916" i="8"/>
  <c r="J916" i="8" s="1"/>
  <c r="AN916" i="8" s="1"/>
  <c r="G916" i="8"/>
  <c r="AL915" i="8"/>
  <c r="AE915" i="8"/>
  <c r="X915" i="8"/>
  <c r="R915" i="8"/>
  <c r="M915" i="8"/>
  <c r="I915" i="8"/>
  <c r="G915" i="8"/>
  <c r="AL914" i="8"/>
  <c r="AE914" i="8"/>
  <c r="X914" i="8"/>
  <c r="R914" i="8"/>
  <c r="M914" i="8"/>
  <c r="Y914" i="8" s="1"/>
  <c r="I914" i="8"/>
  <c r="J914" i="8" s="1"/>
  <c r="AN914" i="8" s="1"/>
  <c r="G914" i="8"/>
  <c r="AL913" i="8"/>
  <c r="AE913" i="8"/>
  <c r="X913" i="8"/>
  <c r="R913" i="8"/>
  <c r="M913" i="8"/>
  <c r="I913" i="8"/>
  <c r="G913" i="8"/>
  <c r="AL912" i="8"/>
  <c r="AE912" i="8"/>
  <c r="X912" i="8"/>
  <c r="R912" i="8"/>
  <c r="M912" i="8"/>
  <c r="Y912" i="8" s="1"/>
  <c r="I912" i="8"/>
  <c r="J912" i="8" s="1"/>
  <c r="AN912" i="8" s="1"/>
  <c r="G912" i="8"/>
  <c r="AL911" i="8"/>
  <c r="AE911" i="8"/>
  <c r="X911" i="8"/>
  <c r="R911" i="8"/>
  <c r="M911" i="8"/>
  <c r="I911" i="8"/>
  <c r="G911" i="8"/>
  <c r="AL910" i="8"/>
  <c r="AE910" i="8"/>
  <c r="X910" i="8"/>
  <c r="R910" i="8"/>
  <c r="M910" i="8"/>
  <c r="Y910" i="8" s="1"/>
  <c r="I910" i="8"/>
  <c r="J910" i="8" s="1"/>
  <c r="AN910" i="8" s="1"/>
  <c r="G910" i="8"/>
  <c r="AL909" i="8"/>
  <c r="AE909" i="8"/>
  <c r="X909" i="8"/>
  <c r="R909" i="8"/>
  <c r="M909" i="8"/>
  <c r="I909" i="8"/>
  <c r="G909" i="8"/>
  <c r="AL908" i="8"/>
  <c r="AE908" i="8"/>
  <c r="X908" i="8"/>
  <c r="R908" i="8"/>
  <c r="M908" i="8"/>
  <c r="Y908" i="8" s="1"/>
  <c r="I908" i="8"/>
  <c r="J908" i="8" s="1"/>
  <c r="AN908" i="8" s="1"/>
  <c r="G908" i="8"/>
  <c r="AL907" i="8"/>
  <c r="AE907" i="8"/>
  <c r="X907" i="8"/>
  <c r="R907" i="8"/>
  <c r="M907" i="8"/>
  <c r="I907" i="8"/>
  <c r="G907" i="8"/>
  <c r="AL906" i="8"/>
  <c r="AE906" i="8"/>
  <c r="X906" i="8"/>
  <c r="R906" i="8"/>
  <c r="M906" i="8"/>
  <c r="Y906" i="8" s="1"/>
  <c r="I906" i="8"/>
  <c r="J906" i="8" s="1"/>
  <c r="AN906" i="8" s="1"/>
  <c r="G906" i="8"/>
  <c r="AL905" i="8"/>
  <c r="AE905" i="8"/>
  <c r="X905" i="8"/>
  <c r="R905" i="8"/>
  <c r="M905" i="8"/>
  <c r="I905" i="8"/>
  <c r="G905" i="8"/>
  <c r="AL904" i="8"/>
  <c r="AE904" i="8"/>
  <c r="X904" i="8"/>
  <c r="R904" i="8"/>
  <c r="M904" i="8"/>
  <c r="Y904" i="8" s="1"/>
  <c r="I904" i="8"/>
  <c r="J904" i="8" s="1"/>
  <c r="AN904" i="8" s="1"/>
  <c r="G904" i="8"/>
  <c r="AL903" i="8"/>
  <c r="AE903" i="8"/>
  <c r="X903" i="8"/>
  <c r="R903" i="8"/>
  <c r="M903" i="8"/>
  <c r="I903" i="8"/>
  <c r="G903" i="8"/>
  <c r="AL902" i="8"/>
  <c r="AE902" i="8"/>
  <c r="X902" i="8"/>
  <c r="R902" i="8"/>
  <c r="M902" i="8"/>
  <c r="Y902" i="8" s="1"/>
  <c r="I902" i="8"/>
  <c r="J902" i="8" s="1"/>
  <c r="AN902" i="8" s="1"/>
  <c r="G902" i="8"/>
  <c r="AL901" i="8"/>
  <c r="AE901" i="8"/>
  <c r="X901" i="8"/>
  <c r="R901" i="8"/>
  <c r="M901" i="8"/>
  <c r="I901" i="8"/>
  <c r="G901" i="8"/>
  <c r="AN900" i="8"/>
  <c r="AL900" i="8"/>
  <c r="AE900" i="8"/>
  <c r="X900" i="8"/>
  <c r="R900" i="8"/>
  <c r="M900" i="8"/>
  <c r="Y900" i="8" s="1"/>
  <c r="I900" i="8"/>
  <c r="J900" i="8" s="1"/>
  <c r="G900" i="8"/>
  <c r="AL899" i="8"/>
  <c r="AE899" i="8"/>
  <c r="X899" i="8"/>
  <c r="R899" i="8"/>
  <c r="M899" i="8"/>
  <c r="I899" i="8"/>
  <c r="G899" i="8"/>
  <c r="AL898" i="8"/>
  <c r="AE898" i="8"/>
  <c r="X898" i="8"/>
  <c r="R898" i="8"/>
  <c r="M898" i="8"/>
  <c r="Y898" i="8" s="1"/>
  <c r="I898" i="8"/>
  <c r="J898" i="8" s="1"/>
  <c r="AN898" i="8" s="1"/>
  <c r="G898" i="8"/>
  <c r="AL897" i="8"/>
  <c r="AE897" i="8"/>
  <c r="X897" i="8"/>
  <c r="R897" i="8"/>
  <c r="M897" i="8"/>
  <c r="I897" i="8"/>
  <c r="G897" i="8"/>
  <c r="AL896" i="8"/>
  <c r="AE896" i="8"/>
  <c r="X896" i="8"/>
  <c r="R896" i="8"/>
  <c r="M896" i="8"/>
  <c r="I896" i="8"/>
  <c r="J896" i="8" s="1"/>
  <c r="G896" i="8"/>
  <c r="AL895" i="8"/>
  <c r="AE895" i="8"/>
  <c r="X895" i="8"/>
  <c r="R895" i="8"/>
  <c r="M895" i="8"/>
  <c r="I895" i="8"/>
  <c r="G895" i="8"/>
  <c r="AL894" i="8"/>
  <c r="AE894" i="8"/>
  <c r="X894" i="8"/>
  <c r="R894" i="8"/>
  <c r="M894" i="8"/>
  <c r="Y894" i="8" s="1"/>
  <c r="I894" i="8"/>
  <c r="J894" i="8" s="1"/>
  <c r="AN894" i="8" s="1"/>
  <c r="G894" i="8"/>
  <c r="AL893" i="8"/>
  <c r="AE893" i="8"/>
  <c r="X893" i="8"/>
  <c r="R893" i="8"/>
  <c r="M893" i="8"/>
  <c r="I893" i="8"/>
  <c r="G893" i="8"/>
  <c r="AL892" i="8"/>
  <c r="AE892" i="8"/>
  <c r="X892" i="8"/>
  <c r="R892" i="8"/>
  <c r="M892" i="8"/>
  <c r="Y892" i="8" s="1"/>
  <c r="I892" i="8"/>
  <c r="J892" i="8" s="1"/>
  <c r="AN892" i="8" s="1"/>
  <c r="G892" i="8"/>
  <c r="AL891" i="8"/>
  <c r="AE891" i="8"/>
  <c r="X891" i="8"/>
  <c r="R891" i="8"/>
  <c r="M891" i="8"/>
  <c r="I891" i="8"/>
  <c r="G891" i="8"/>
  <c r="AL890" i="8"/>
  <c r="AE890" i="8"/>
  <c r="X890" i="8"/>
  <c r="R890" i="8"/>
  <c r="M890" i="8"/>
  <c r="Y890" i="8" s="1"/>
  <c r="I890" i="8"/>
  <c r="J890" i="8" s="1"/>
  <c r="AN890" i="8" s="1"/>
  <c r="G890" i="8"/>
  <c r="AL889" i="8"/>
  <c r="AE889" i="8"/>
  <c r="X889" i="8"/>
  <c r="R889" i="8"/>
  <c r="M889" i="8"/>
  <c r="I889" i="8"/>
  <c r="G889" i="8"/>
  <c r="AL888" i="8"/>
  <c r="AE888" i="8"/>
  <c r="X888" i="8"/>
  <c r="R888" i="8"/>
  <c r="M888" i="8"/>
  <c r="Y888" i="8" s="1"/>
  <c r="I888" i="8"/>
  <c r="J888" i="8" s="1"/>
  <c r="AN888" i="8" s="1"/>
  <c r="G888" i="8"/>
  <c r="AL887" i="8"/>
  <c r="AE887" i="8"/>
  <c r="X887" i="8"/>
  <c r="R887" i="8"/>
  <c r="M887" i="8"/>
  <c r="I887" i="8"/>
  <c r="G887" i="8"/>
  <c r="AL886" i="8"/>
  <c r="AE886" i="8"/>
  <c r="X886" i="8"/>
  <c r="R886" i="8"/>
  <c r="M886" i="8"/>
  <c r="Y886" i="8" s="1"/>
  <c r="I886" i="8"/>
  <c r="J886" i="8" s="1"/>
  <c r="AN886" i="8" s="1"/>
  <c r="G886" i="8"/>
  <c r="AL885" i="8"/>
  <c r="AE885" i="8"/>
  <c r="X885" i="8"/>
  <c r="R885" i="8"/>
  <c r="M885" i="8"/>
  <c r="I885" i="8"/>
  <c r="G885" i="8"/>
  <c r="AL884" i="8"/>
  <c r="AE884" i="8"/>
  <c r="X884" i="8"/>
  <c r="R884" i="8"/>
  <c r="M884" i="8"/>
  <c r="Y884" i="8" s="1"/>
  <c r="I884" i="8"/>
  <c r="J884" i="8" s="1"/>
  <c r="AN884" i="8" s="1"/>
  <c r="G884" i="8"/>
  <c r="AL883" i="8"/>
  <c r="AE883" i="8"/>
  <c r="X883" i="8"/>
  <c r="R883" i="8"/>
  <c r="M883" i="8"/>
  <c r="I883" i="8"/>
  <c r="G883" i="8"/>
  <c r="AL882" i="8"/>
  <c r="AE882" i="8"/>
  <c r="X882" i="8"/>
  <c r="R882" i="8"/>
  <c r="M882" i="8"/>
  <c r="Y882" i="8" s="1"/>
  <c r="I882" i="8"/>
  <c r="J882" i="8" s="1"/>
  <c r="AN882" i="8" s="1"/>
  <c r="G882" i="8"/>
  <c r="AL881" i="8"/>
  <c r="AE881" i="8"/>
  <c r="X881" i="8"/>
  <c r="R881" i="8"/>
  <c r="M881" i="8"/>
  <c r="I881" i="8"/>
  <c r="G881" i="8"/>
  <c r="AL880" i="8"/>
  <c r="AE880" i="8"/>
  <c r="X880" i="8"/>
  <c r="R880" i="8"/>
  <c r="M880" i="8"/>
  <c r="Y880" i="8" s="1"/>
  <c r="I880" i="8"/>
  <c r="J880" i="8" s="1"/>
  <c r="AN880" i="8" s="1"/>
  <c r="G880" i="8"/>
  <c r="AL879" i="8"/>
  <c r="AE879" i="8"/>
  <c r="X879" i="8"/>
  <c r="R879" i="8"/>
  <c r="M879" i="8"/>
  <c r="I879" i="8"/>
  <c r="G879" i="8"/>
  <c r="AL878" i="8"/>
  <c r="AE878" i="8"/>
  <c r="X878" i="8"/>
  <c r="R878" i="8"/>
  <c r="M878" i="8"/>
  <c r="Y878" i="8" s="1"/>
  <c r="I878" i="8"/>
  <c r="J878" i="8" s="1"/>
  <c r="AN878" i="8" s="1"/>
  <c r="G878" i="8"/>
  <c r="AL877" i="8"/>
  <c r="AE877" i="8"/>
  <c r="X877" i="8"/>
  <c r="R877" i="8"/>
  <c r="M877" i="8"/>
  <c r="I877" i="8"/>
  <c r="G877" i="8"/>
  <c r="AL876" i="8"/>
  <c r="AE876" i="8"/>
  <c r="X876" i="8"/>
  <c r="R876" i="8"/>
  <c r="M876" i="8"/>
  <c r="Y876" i="8" s="1"/>
  <c r="I876" i="8"/>
  <c r="J876" i="8" s="1"/>
  <c r="AN876" i="8" s="1"/>
  <c r="G876" i="8"/>
  <c r="AL875" i="8"/>
  <c r="AE875" i="8"/>
  <c r="X875" i="8"/>
  <c r="R875" i="8"/>
  <c r="M875" i="8"/>
  <c r="Y875" i="8" s="1"/>
  <c r="I875" i="8"/>
  <c r="G875" i="8"/>
  <c r="AL874" i="8"/>
  <c r="AE874" i="8"/>
  <c r="X874" i="8"/>
  <c r="R874" i="8"/>
  <c r="M874" i="8"/>
  <c r="Y874" i="8" s="1"/>
  <c r="I874" i="8"/>
  <c r="J874" i="8" s="1"/>
  <c r="AN874" i="8" s="1"/>
  <c r="G874" i="8"/>
  <c r="AL873" i="8"/>
  <c r="AE873" i="8"/>
  <c r="X873" i="8"/>
  <c r="R873" i="8"/>
  <c r="M873" i="8"/>
  <c r="Y873" i="8" s="1"/>
  <c r="I873" i="8"/>
  <c r="G873" i="8"/>
  <c r="AL872" i="8"/>
  <c r="AE872" i="8"/>
  <c r="X872" i="8"/>
  <c r="R872" i="8"/>
  <c r="M872" i="8"/>
  <c r="Y872" i="8" s="1"/>
  <c r="I872" i="8"/>
  <c r="J872" i="8" s="1"/>
  <c r="AN872" i="8" s="1"/>
  <c r="G872" i="8"/>
  <c r="AL871" i="8"/>
  <c r="AE871" i="8"/>
  <c r="X871" i="8"/>
  <c r="R871" i="8"/>
  <c r="M871" i="8"/>
  <c r="Y871" i="8" s="1"/>
  <c r="I871" i="8"/>
  <c r="G871" i="8"/>
  <c r="AL870" i="8"/>
  <c r="AE870" i="8"/>
  <c r="X870" i="8"/>
  <c r="R870" i="8"/>
  <c r="M870" i="8"/>
  <c r="Y870" i="8" s="1"/>
  <c r="I870" i="8"/>
  <c r="J870" i="8" s="1"/>
  <c r="AN870" i="8" s="1"/>
  <c r="G870" i="8"/>
  <c r="AL869" i="8"/>
  <c r="AE869" i="8"/>
  <c r="X869" i="8"/>
  <c r="R869" i="8"/>
  <c r="M869" i="8"/>
  <c r="Y869" i="8" s="1"/>
  <c r="I869" i="8"/>
  <c r="G869" i="8"/>
  <c r="AL868" i="8"/>
  <c r="AE868" i="8"/>
  <c r="X868" i="8"/>
  <c r="R868" i="8"/>
  <c r="M868" i="8"/>
  <c r="Y868" i="8" s="1"/>
  <c r="I868" i="8"/>
  <c r="J868" i="8" s="1"/>
  <c r="G868" i="8"/>
  <c r="AL867" i="8"/>
  <c r="AE867" i="8"/>
  <c r="X867" i="8"/>
  <c r="R867" i="8"/>
  <c r="M867" i="8"/>
  <c r="I867" i="8"/>
  <c r="G867" i="8"/>
  <c r="AL866" i="8"/>
  <c r="AE866" i="8"/>
  <c r="X866" i="8"/>
  <c r="R866" i="8"/>
  <c r="M866" i="8"/>
  <c r="Y866" i="8" s="1"/>
  <c r="I866" i="8"/>
  <c r="J866" i="8" s="1"/>
  <c r="G866" i="8"/>
  <c r="AL865" i="8"/>
  <c r="AE865" i="8"/>
  <c r="X865" i="8"/>
  <c r="R865" i="8"/>
  <c r="M865" i="8"/>
  <c r="I865" i="8"/>
  <c r="G865" i="8"/>
  <c r="AL864" i="8"/>
  <c r="AE864" i="8"/>
  <c r="X864" i="8"/>
  <c r="R864" i="8"/>
  <c r="M864" i="8"/>
  <c r="Y864" i="8" s="1"/>
  <c r="I864" i="8"/>
  <c r="J864" i="8" s="1"/>
  <c r="AN864" i="8" s="1"/>
  <c r="G864" i="8"/>
  <c r="AL863" i="8"/>
  <c r="AE863" i="8"/>
  <c r="X863" i="8"/>
  <c r="R863" i="8"/>
  <c r="M863" i="8"/>
  <c r="I863" i="8"/>
  <c r="G863" i="8"/>
  <c r="AL862" i="8"/>
  <c r="AE862" i="8"/>
  <c r="X862" i="8"/>
  <c r="R862" i="8"/>
  <c r="M862" i="8"/>
  <c r="Y862" i="8" s="1"/>
  <c r="I862" i="8"/>
  <c r="J862" i="8" s="1"/>
  <c r="G862" i="8"/>
  <c r="AL861" i="8"/>
  <c r="AE861" i="8"/>
  <c r="X861" i="8"/>
  <c r="R861" i="8"/>
  <c r="M861" i="8"/>
  <c r="I861" i="8"/>
  <c r="G861" i="8"/>
  <c r="AL860" i="8"/>
  <c r="AE860" i="8"/>
  <c r="X860" i="8"/>
  <c r="R860" i="8"/>
  <c r="M860" i="8"/>
  <c r="Y860" i="8" s="1"/>
  <c r="I860" i="8"/>
  <c r="J860" i="8" s="1"/>
  <c r="AN860" i="8" s="1"/>
  <c r="G860" i="8"/>
  <c r="AL859" i="8"/>
  <c r="AE859" i="8"/>
  <c r="X859" i="8"/>
  <c r="R859" i="8"/>
  <c r="M859" i="8"/>
  <c r="I859" i="8"/>
  <c r="G859" i="8"/>
  <c r="AL858" i="8"/>
  <c r="AE858" i="8"/>
  <c r="X858" i="8"/>
  <c r="R858" i="8"/>
  <c r="M858" i="8"/>
  <c r="Y858" i="8" s="1"/>
  <c r="I858" i="8"/>
  <c r="J858" i="8" s="1"/>
  <c r="G858" i="8"/>
  <c r="AL857" i="8"/>
  <c r="AE857" i="8"/>
  <c r="X857" i="8"/>
  <c r="R857" i="8"/>
  <c r="M857" i="8"/>
  <c r="I857" i="8"/>
  <c r="G857" i="8"/>
  <c r="AL856" i="8"/>
  <c r="AE856" i="8"/>
  <c r="X856" i="8"/>
  <c r="R856" i="8"/>
  <c r="M856" i="8"/>
  <c r="Y856" i="8" s="1"/>
  <c r="I856" i="8"/>
  <c r="J856" i="8" s="1"/>
  <c r="AN856" i="8" s="1"/>
  <c r="G856" i="8"/>
  <c r="AL855" i="8"/>
  <c r="AE855" i="8"/>
  <c r="X855" i="8"/>
  <c r="R855" i="8"/>
  <c r="M855" i="8"/>
  <c r="I855" i="8"/>
  <c r="G855" i="8"/>
  <c r="AL854" i="8"/>
  <c r="AE854" i="8"/>
  <c r="X854" i="8"/>
  <c r="R854" i="8"/>
  <c r="M854" i="8"/>
  <c r="Y854" i="8" s="1"/>
  <c r="I854" i="8"/>
  <c r="J854" i="8" s="1"/>
  <c r="G854" i="8"/>
  <c r="AL853" i="8"/>
  <c r="AE853" i="8"/>
  <c r="X853" i="8"/>
  <c r="R853" i="8"/>
  <c r="M853" i="8"/>
  <c r="I853" i="8"/>
  <c r="G853" i="8"/>
  <c r="AL852" i="8"/>
  <c r="AE852" i="8"/>
  <c r="X852" i="8"/>
  <c r="R852" i="8"/>
  <c r="M852" i="8"/>
  <c r="Y852" i="8" s="1"/>
  <c r="I852" i="8"/>
  <c r="J852" i="8" s="1"/>
  <c r="AN852" i="8" s="1"/>
  <c r="G852" i="8"/>
  <c r="AL851" i="8"/>
  <c r="AE851" i="8"/>
  <c r="X851" i="8"/>
  <c r="R851" i="8"/>
  <c r="M851" i="8"/>
  <c r="I851" i="8"/>
  <c r="G851" i="8"/>
  <c r="J851" i="8" s="1"/>
  <c r="AL850" i="8"/>
  <c r="AE850" i="8"/>
  <c r="Y850" i="8"/>
  <c r="X850" i="8"/>
  <c r="R850" i="8"/>
  <c r="M850" i="8"/>
  <c r="J850" i="8"/>
  <c r="AN850" i="8" s="1"/>
  <c r="I850" i="8"/>
  <c r="G850" i="8"/>
  <c r="AL849" i="8"/>
  <c r="AE849" i="8"/>
  <c r="X849" i="8"/>
  <c r="R849" i="8"/>
  <c r="Y849" i="8" s="1"/>
  <c r="M849" i="8"/>
  <c r="I849" i="8"/>
  <c r="G849" i="8"/>
  <c r="J849" i="8" s="1"/>
  <c r="AN849" i="8" s="1"/>
  <c r="AL848" i="8"/>
  <c r="AE848" i="8"/>
  <c r="Y848" i="8"/>
  <c r="X848" i="8"/>
  <c r="R848" i="8"/>
  <c r="M848" i="8"/>
  <c r="J848" i="8"/>
  <c r="AN848" i="8" s="1"/>
  <c r="I848" i="8"/>
  <c r="G848" i="8"/>
  <c r="AL847" i="8"/>
  <c r="AE847" i="8"/>
  <c r="X847" i="8"/>
  <c r="R847" i="8"/>
  <c r="Y847" i="8" s="1"/>
  <c r="M847" i="8"/>
  <c r="I847" i="8"/>
  <c r="G847" i="8"/>
  <c r="J847" i="8" s="1"/>
  <c r="AN847" i="8" s="1"/>
  <c r="AL846" i="8"/>
  <c r="AE846" i="8"/>
  <c r="Y846" i="8"/>
  <c r="X846" i="8"/>
  <c r="R846" i="8"/>
  <c r="M846" i="8"/>
  <c r="J846" i="8"/>
  <c r="AN846" i="8" s="1"/>
  <c r="I846" i="8"/>
  <c r="G846" i="8"/>
  <c r="AL845" i="8"/>
  <c r="AE845" i="8"/>
  <c r="X845" i="8"/>
  <c r="R845" i="8"/>
  <c r="Y845" i="8" s="1"/>
  <c r="M845" i="8"/>
  <c r="I845" i="8"/>
  <c r="G845" i="8"/>
  <c r="J845" i="8" s="1"/>
  <c r="AN845" i="8" s="1"/>
  <c r="AL844" i="8"/>
  <c r="AE844" i="8"/>
  <c r="Y844" i="8"/>
  <c r="X844" i="8"/>
  <c r="R844" i="8"/>
  <c r="M844" i="8"/>
  <c r="J844" i="8"/>
  <c r="AN844" i="8" s="1"/>
  <c r="I844" i="8"/>
  <c r="G844" i="8"/>
  <c r="AL843" i="8"/>
  <c r="AE843" i="8"/>
  <c r="X843" i="8"/>
  <c r="R843" i="8"/>
  <c r="Y843" i="8" s="1"/>
  <c r="M843" i="8"/>
  <c r="I843" i="8"/>
  <c r="G843" i="8"/>
  <c r="J843" i="8" s="1"/>
  <c r="AN843" i="8" s="1"/>
  <c r="AL842" i="8"/>
  <c r="AE842" i="8"/>
  <c r="Y842" i="8"/>
  <c r="X842" i="8"/>
  <c r="R842" i="8"/>
  <c r="M842" i="8"/>
  <c r="J842" i="8"/>
  <c r="AN842" i="8" s="1"/>
  <c r="I842" i="8"/>
  <c r="G842" i="8"/>
  <c r="AL841" i="8"/>
  <c r="AE841" i="8"/>
  <c r="X841" i="8"/>
  <c r="R841" i="8"/>
  <c r="Y841" i="8" s="1"/>
  <c r="M841" i="8"/>
  <c r="I841" i="8"/>
  <c r="G841" i="8"/>
  <c r="J841" i="8" s="1"/>
  <c r="AN841" i="8" s="1"/>
  <c r="AL840" i="8"/>
  <c r="AE840" i="8"/>
  <c r="Y840" i="8"/>
  <c r="X840" i="8"/>
  <c r="R840" i="8"/>
  <c r="M840" i="8"/>
  <c r="J840" i="8"/>
  <c r="AN840" i="8" s="1"/>
  <c r="I840" i="8"/>
  <c r="G840" i="8"/>
  <c r="AL839" i="8"/>
  <c r="AE839" i="8"/>
  <c r="X839" i="8"/>
  <c r="R839" i="8"/>
  <c r="Y839" i="8" s="1"/>
  <c r="M839" i="8"/>
  <c r="I839" i="8"/>
  <c r="G839" i="8"/>
  <c r="J839" i="8" s="1"/>
  <c r="AN839" i="8" s="1"/>
  <c r="AL838" i="8"/>
  <c r="AE838" i="8"/>
  <c r="Y838" i="8"/>
  <c r="X838" i="8"/>
  <c r="R838" i="8"/>
  <c r="M838" i="8"/>
  <c r="J838" i="8"/>
  <c r="AN838" i="8" s="1"/>
  <c r="I838" i="8"/>
  <c r="G838" i="8"/>
  <c r="AL837" i="8"/>
  <c r="AE837" i="8"/>
  <c r="X837" i="8"/>
  <c r="R837" i="8"/>
  <c r="Y837" i="8" s="1"/>
  <c r="M837" i="8"/>
  <c r="I837" i="8"/>
  <c r="G837" i="8"/>
  <c r="J837" i="8" s="1"/>
  <c r="AN837" i="8" s="1"/>
  <c r="AL836" i="8"/>
  <c r="AE836" i="8"/>
  <c r="Y836" i="8"/>
  <c r="X836" i="8"/>
  <c r="R836" i="8"/>
  <c r="M836" i="8"/>
  <c r="J836" i="8"/>
  <c r="AN836" i="8" s="1"/>
  <c r="I836" i="8"/>
  <c r="G836" i="8"/>
  <c r="AL835" i="8"/>
  <c r="AE835" i="8"/>
  <c r="X835" i="8"/>
  <c r="R835" i="8"/>
  <c r="Y835" i="8" s="1"/>
  <c r="M835" i="8"/>
  <c r="I835" i="8"/>
  <c r="G835" i="8"/>
  <c r="J835" i="8" s="1"/>
  <c r="AN835" i="8" s="1"/>
  <c r="AL834" i="8"/>
  <c r="AE834" i="8"/>
  <c r="Y834" i="8"/>
  <c r="X834" i="8"/>
  <c r="R834" i="8"/>
  <c r="M834" i="8"/>
  <c r="J834" i="8"/>
  <c r="AN834" i="8" s="1"/>
  <c r="I834" i="8"/>
  <c r="G834" i="8"/>
  <c r="AL833" i="8"/>
  <c r="AE833" i="8"/>
  <c r="X833" i="8"/>
  <c r="R833" i="8"/>
  <c r="Y833" i="8" s="1"/>
  <c r="M833" i="8"/>
  <c r="I833" i="8"/>
  <c r="G833" i="8"/>
  <c r="J833" i="8" s="1"/>
  <c r="AN833" i="8" s="1"/>
  <c r="AL832" i="8"/>
  <c r="AE832" i="8"/>
  <c r="Y832" i="8"/>
  <c r="X832" i="8"/>
  <c r="R832" i="8"/>
  <c r="M832" i="8"/>
  <c r="J832" i="8"/>
  <c r="AN832" i="8" s="1"/>
  <c r="I832" i="8"/>
  <c r="G832" i="8"/>
  <c r="AL831" i="8"/>
  <c r="AE831" i="8"/>
  <c r="X831" i="8"/>
  <c r="R831" i="8"/>
  <c r="Y831" i="8" s="1"/>
  <c r="M831" i="8"/>
  <c r="I831" i="8"/>
  <c r="G831" i="8"/>
  <c r="J831" i="8" s="1"/>
  <c r="AN831" i="8" s="1"/>
  <c r="AL830" i="8"/>
  <c r="AE830" i="8"/>
  <c r="Y830" i="8"/>
  <c r="X830" i="8"/>
  <c r="R830" i="8"/>
  <c r="M830" i="8"/>
  <c r="J830" i="8"/>
  <c r="AN830" i="8" s="1"/>
  <c r="I830" i="8"/>
  <c r="G830" i="8"/>
  <c r="AL829" i="8"/>
  <c r="AE829" i="8"/>
  <c r="X829" i="8"/>
  <c r="R829" i="8"/>
  <c r="Y829" i="8" s="1"/>
  <c r="M829" i="8"/>
  <c r="I829" i="8"/>
  <c r="G829" i="8"/>
  <c r="J829" i="8" s="1"/>
  <c r="AN829" i="8" s="1"/>
  <c r="AL828" i="8"/>
  <c r="AE828" i="8"/>
  <c r="Y828" i="8"/>
  <c r="X828" i="8"/>
  <c r="R828" i="8"/>
  <c r="M828" i="8"/>
  <c r="J828" i="8"/>
  <c r="AN828" i="8" s="1"/>
  <c r="I828" i="8"/>
  <c r="G828" i="8"/>
  <c r="AL827" i="8"/>
  <c r="AE827" i="8"/>
  <c r="X827" i="8"/>
  <c r="R827" i="8"/>
  <c r="Y827" i="8" s="1"/>
  <c r="M827" i="8"/>
  <c r="I827" i="8"/>
  <c r="G827" i="8"/>
  <c r="J827" i="8" s="1"/>
  <c r="AN827" i="8" s="1"/>
  <c r="AL826" i="8"/>
  <c r="AE826" i="8"/>
  <c r="Y826" i="8"/>
  <c r="X826" i="8"/>
  <c r="R826" i="8"/>
  <c r="M826" i="8"/>
  <c r="J826" i="8"/>
  <c r="AN826" i="8" s="1"/>
  <c r="I826" i="8"/>
  <c r="G826" i="8"/>
  <c r="AL825" i="8"/>
  <c r="AE825" i="8"/>
  <c r="X825" i="8"/>
  <c r="R825" i="8"/>
  <c r="Y825" i="8" s="1"/>
  <c r="M825" i="8"/>
  <c r="I825" i="8"/>
  <c r="G825" i="8"/>
  <c r="J825" i="8" s="1"/>
  <c r="AN825" i="8" s="1"/>
  <c r="AL824" i="8"/>
  <c r="AE824" i="8"/>
  <c r="Y824" i="8"/>
  <c r="X824" i="8"/>
  <c r="R824" i="8"/>
  <c r="M824" i="8"/>
  <c r="J824" i="8"/>
  <c r="AN824" i="8" s="1"/>
  <c r="I824" i="8"/>
  <c r="G824" i="8"/>
  <c r="AL823" i="8"/>
  <c r="AE823" i="8"/>
  <c r="X823" i="8"/>
  <c r="R823" i="8"/>
  <c r="Y823" i="8" s="1"/>
  <c r="M823" i="8"/>
  <c r="I823" i="8"/>
  <c r="G823" i="8"/>
  <c r="J823" i="8" s="1"/>
  <c r="AN823" i="8" s="1"/>
  <c r="AL822" i="8"/>
  <c r="AE822" i="8"/>
  <c r="Y822" i="8"/>
  <c r="X822" i="8"/>
  <c r="R822" i="8"/>
  <c r="M822" i="8"/>
  <c r="J822" i="8"/>
  <c r="AN822" i="8" s="1"/>
  <c r="I822" i="8"/>
  <c r="G822" i="8"/>
  <c r="AL821" i="8"/>
  <c r="AE821" i="8"/>
  <c r="X821" i="8"/>
  <c r="R821" i="8"/>
  <c r="Y821" i="8" s="1"/>
  <c r="M821" i="8"/>
  <c r="I821" i="8"/>
  <c r="G821" i="8"/>
  <c r="J821" i="8" s="1"/>
  <c r="AN821" i="8" s="1"/>
  <c r="AL820" i="8"/>
  <c r="AE820" i="8"/>
  <c r="Y820" i="8"/>
  <c r="X820" i="8"/>
  <c r="R820" i="8"/>
  <c r="M820" i="8"/>
  <c r="J820" i="8"/>
  <c r="AN820" i="8" s="1"/>
  <c r="I820" i="8"/>
  <c r="G820" i="8"/>
  <c r="AL819" i="8"/>
  <c r="AE819" i="8"/>
  <c r="X819" i="8"/>
  <c r="R819" i="8"/>
  <c r="Y819" i="8" s="1"/>
  <c r="M819" i="8"/>
  <c r="I819" i="8"/>
  <c r="G819" i="8"/>
  <c r="J819" i="8" s="1"/>
  <c r="AN819" i="8" s="1"/>
  <c r="AL818" i="8"/>
  <c r="AE818" i="8"/>
  <c r="Y818" i="8"/>
  <c r="X818" i="8"/>
  <c r="R818" i="8"/>
  <c r="M818" i="8"/>
  <c r="J818" i="8"/>
  <c r="AN818" i="8" s="1"/>
  <c r="I818" i="8"/>
  <c r="G818" i="8"/>
  <c r="AL817" i="8"/>
  <c r="AE817" i="8"/>
  <c r="X817" i="8"/>
  <c r="R817" i="8"/>
  <c r="Y817" i="8" s="1"/>
  <c r="M817" i="8"/>
  <c r="I817" i="8"/>
  <c r="G817" i="8"/>
  <c r="J817" i="8" s="1"/>
  <c r="AN817" i="8" s="1"/>
  <c r="AL816" i="8"/>
  <c r="AE816" i="8"/>
  <c r="Y816" i="8"/>
  <c r="X816" i="8"/>
  <c r="R816" i="8"/>
  <c r="M816" i="8"/>
  <c r="J816" i="8"/>
  <c r="AN816" i="8" s="1"/>
  <c r="I816" i="8"/>
  <c r="G816" i="8"/>
  <c r="AL815" i="8"/>
  <c r="AE815" i="8"/>
  <c r="X815" i="8"/>
  <c r="R815" i="8"/>
  <c r="Y815" i="8" s="1"/>
  <c r="M815" i="8"/>
  <c r="I815" i="8"/>
  <c r="G815" i="8"/>
  <c r="J815" i="8" s="1"/>
  <c r="AN815" i="8" s="1"/>
  <c r="AL814" i="8"/>
  <c r="AE814" i="8"/>
  <c r="Y814" i="8"/>
  <c r="X814" i="8"/>
  <c r="R814" i="8"/>
  <c r="M814" i="8"/>
  <c r="J814" i="8"/>
  <c r="AN814" i="8" s="1"/>
  <c r="I814" i="8"/>
  <c r="G814" i="8"/>
  <c r="AL813" i="8"/>
  <c r="AE813" i="8"/>
  <c r="X813" i="8"/>
  <c r="R813" i="8"/>
  <c r="Y813" i="8" s="1"/>
  <c r="M813" i="8"/>
  <c r="I813" i="8"/>
  <c r="G813" i="8"/>
  <c r="J813" i="8" s="1"/>
  <c r="AN813" i="8" s="1"/>
  <c r="AL812" i="8"/>
  <c r="AE812" i="8"/>
  <c r="Y812" i="8"/>
  <c r="X812" i="8"/>
  <c r="R812" i="8"/>
  <c r="M812" i="8"/>
  <c r="J812" i="8"/>
  <c r="AN812" i="8" s="1"/>
  <c r="I812" i="8"/>
  <c r="G812" i="8"/>
  <c r="AL811" i="8"/>
  <c r="AE811" i="8"/>
  <c r="X811" i="8"/>
  <c r="R811" i="8"/>
  <c r="Y811" i="8" s="1"/>
  <c r="M811" i="8"/>
  <c r="I811" i="8"/>
  <c r="G811" i="8"/>
  <c r="J811" i="8" s="1"/>
  <c r="AN811" i="8" s="1"/>
  <c r="AL810" i="8"/>
  <c r="AE810" i="8"/>
  <c r="Y810" i="8"/>
  <c r="X810" i="8"/>
  <c r="R810" i="8"/>
  <c r="M810" i="8"/>
  <c r="J810" i="8"/>
  <c r="AN810" i="8" s="1"/>
  <c r="I810" i="8"/>
  <c r="G810" i="8"/>
  <c r="AL809" i="8"/>
  <c r="AE809" i="8"/>
  <c r="X809" i="8"/>
  <c r="R809" i="8"/>
  <c r="Y809" i="8" s="1"/>
  <c r="M809" i="8"/>
  <c r="I809" i="8"/>
  <c r="G809" i="8"/>
  <c r="J809" i="8" s="1"/>
  <c r="AN809" i="8" s="1"/>
  <c r="AL808" i="8"/>
  <c r="AE808" i="8"/>
  <c r="Y808" i="8"/>
  <c r="X808" i="8"/>
  <c r="R808" i="8"/>
  <c r="M808" i="8"/>
  <c r="J808" i="8"/>
  <c r="AN808" i="8" s="1"/>
  <c r="I808" i="8"/>
  <c r="G808" i="8"/>
  <c r="AL807" i="8"/>
  <c r="AE807" i="8"/>
  <c r="X807" i="8"/>
  <c r="R807" i="8"/>
  <c r="Y807" i="8" s="1"/>
  <c r="M807" i="8"/>
  <c r="I807" i="8"/>
  <c r="G807" i="8"/>
  <c r="J807" i="8" s="1"/>
  <c r="AN807" i="8" s="1"/>
  <c r="AL806" i="8"/>
  <c r="AE806" i="8"/>
  <c r="Y806" i="8"/>
  <c r="X806" i="8"/>
  <c r="R806" i="8"/>
  <c r="M806" i="8"/>
  <c r="J806" i="8"/>
  <c r="AN806" i="8" s="1"/>
  <c r="I806" i="8"/>
  <c r="G806" i="8"/>
  <c r="AL805" i="8"/>
  <c r="AE805" i="8"/>
  <c r="X805" i="8"/>
  <c r="R805" i="8"/>
  <c r="Y805" i="8" s="1"/>
  <c r="M805" i="8"/>
  <c r="I805" i="8"/>
  <c r="G805" i="8"/>
  <c r="J805" i="8" s="1"/>
  <c r="AN805" i="8" s="1"/>
  <c r="AL804" i="8"/>
  <c r="AE804" i="8"/>
  <c r="Y804" i="8"/>
  <c r="X804" i="8"/>
  <c r="R804" i="8"/>
  <c r="M804" i="8"/>
  <c r="J804" i="8"/>
  <c r="AN804" i="8" s="1"/>
  <c r="I804" i="8"/>
  <c r="G804" i="8"/>
  <c r="AL803" i="8"/>
  <c r="AE803" i="8"/>
  <c r="X803" i="8"/>
  <c r="R803" i="8"/>
  <c r="Y803" i="8" s="1"/>
  <c r="M803" i="8"/>
  <c r="I803" i="8"/>
  <c r="G803" i="8"/>
  <c r="J803" i="8" s="1"/>
  <c r="AN803" i="8" s="1"/>
  <c r="AL802" i="8"/>
  <c r="AE802" i="8"/>
  <c r="Y802" i="8"/>
  <c r="X802" i="8"/>
  <c r="R802" i="8"/>
  <c r="M802" i="8"/>
  <c r="J802" i="8"/>
  <c r="AN802" i="8" s="1"/>
  <c r="I802" i="8"/>
  <c r="G802" i="8"/>
  <c r="AL801" i="8"/>
  <c r="AE801" i="8"/>
  <c r="X801" i="8"/>
  <c r="R801" i="8"/>
  <c r="Y801" i="8" s="1"/>
  <c r="M801" i="8"/>
  <c r="J801" i="8"/>
  <c r="AN801" i="8" s="1"/>
  <c r="I801" i="8"/>
  <c r="G801" i="8"/>
  <c r="AL800" i="8"/>
  <c r="AE800" i="8"/>
  <c r="Y800" i="8"/>
  <c r="X800" i="8"/>
  <c r="R800" i="8"/>
  <c r="M800" i="8"/>
  <c r="J800" i="8"/>
  <c r="AN800" i="8" s="1"/>
  <c r="I800" i="8"/>
  <c r="G800" i="8"/>
  <c r="AL799" i="8"/>
  <c r="AE799" i="8"/>
  <c r="X799" i="8"/>
  <c r="R799" i="8"/>
  <c r="Y799" i="8" s="1"/>
  <c r="M799" i="8"/>
  <c r="I799" i="8"/>
  <c r="G799" i="8"/>
  <c r="J799" i="8" s="1"/>
  <c r="AN799" i="8" s="1"/>
  <c r="AL798" i="8"/>
  <c r="AE798" i="8"/>
  <c r="X798" i="8"/>
  <c r="R798" i="8"/>
  <c r="Y798" i="8" s="1"/>
  <c r="M798" i="8"/>
  <c r="I798" i="8"/>
  <c r="G798" i="8"/>
  <c r="J798" i="8" s="1"/>
  <c r="AL797" i="8"/>
  <c r="AE797" i="8"/>
  <c r="Y797" i="8"/>
  <c r="X797" i="8"/>
  <c r="R797" i="8"/>
  <c r="M797" i="8"/>
  <c r="J797" i="8"/>
  <c r="AN797" i="8" s="1"/>
  <c r="I797" i="8"/>
  <c r="G797" i="8"/>
  <c r="AL796" i="8"/>
  <c r="AE796" i="8"/>
  <c r="X796" i="8"/>
  <c r="R796" i="8"/>
  <c r="M796" i="8"/>
  <c r="Y796" i="8" s="1"/>
  <c r="J796" i="8"/>
  <c r="I796" i="8"/>
  <c r="G796" i="8"/>
  <c r="AL795" i="8"/>
  <c r="AE795" i="8"/>
  <c r="X795" i="8"/>
  <c r="R795" i="8"/>
  <c r="M795" i="8"/>
  <c r="Y795" i="8" s="1"/>
  <c r="I795" i="8"/>
  <c r="G795" i="8"/>
  <c r="J795" i="8" s="1"/>
  <c r="AN795" i="8" s="1"/>
  <c r="AL794" i="8"/>
  <c r="AE794" i="8"/>
  <c r="X794" i="8"/>
  <c r="R794" i="8"/>
  <c r="M794" i="8"/>
  <c r="Y794" i="8" s="1"/>
  <c r="J794" i="8"/>
  <c r="I794" i="8"/>
  <c r="G794" i="8"/>
  <c r="AL793" i="8"/>
  <c r="AE793" i="8"/>
  <c r="X793" i="8"/>
  <c r="R793" i="8"/>
  <c r="M793" i="8"/>
  <c r="Y793" i="8" s="1"/>
  <c r="I793" i="8"/>
  <c r="G793" i="8"/>
  <c r="J793" i="8" s="1"/>
  <c r="AL792" i="8"/>
  <c r="AE792" i="8"/>
  <c r="X792" i="8"/>
  <c r="R792" i="8"/>
  <c r="M792" i="8"/>
  <c r="Y792" i="8" s="1"/>
  <c r="J792" i="8"/>
  <c r="AN792" i="8" s="1"/>
  <c r="I792" i="8"/>
  <c r="G792" i="8"/>
  <c r="AL791" i="8"/>
  <c r="AE791" i="8"/>
  <c r="X791" i="8"/>
  <c r="R791" i="8"/>
  <c r="M791" i="8"/>
  <c r="Y791" i="8" s="1"/>
  <c r="I791" i="8"/>
  <c r="G791" i="8"/>
  <c r="J791" i="8" s="1"/>
  <c r="AL790" i="8"/>
  <c r="AE790" i="8"/>
  <c r="X790" i="8"/>
  <c r="R790" i="8"/>
  <c r="M790" i="8"/>
  <c r="Y790" i="8" s="1"/>
  <c r="J790" i="8"/>
  <c r="I790" i="8"/>
  <c r="G790" i="8"/>
  <c r="AL789" i="8"/>
  <c r="AE789" i="8"/>
  <c r="X789" i="8"/>
  <c r="R789" i="8"/>
  <c r="M789" i="8"/>
  <c r="Y789" i="8" s="1"/>
  <c r="I789" i="8"/>
  <c r="G789" i="8"/>
  <c r="J789" i="8" s="1"/>
  <c r="AN789" i="8" s="1"/>
  <c r="AL788" i="8"/>
  <c r="AE788" i="8"/>
  <c r="X788" i="8"/>
  <c r="R788" i="8"/>
  <c r="M788" i="8"/>
  <c r="Y788" i="8" s="1"/>
  <c r="J788" i="8"/>
  <c r="AN788" i="8" s="1"/>
  <c r="I788" i="8"/>
  <c r="G788" i="8"/>
  <c r="AL787" i="8"/>
  <c r="AE787" i="8"/>
  <c r="X787" i="8"/>
  <c r="R787" i="8"/>
  <c r="M787" i="8"/>
  <c r="Y787" i="8" s="1"/>
  <c r="I787" i="8"/>
  <c r="G787" i="8"/>
  <c r="J787" i="8" s="1"/>
  <c r="AN787" i="8" s="1"/>
  <c r="AL786" i="8"/>
  <c r="AE786" i="8"/>
  <c r="X786" i="8"/>
  <c r="R786" i="8"/>
  <c r="M786" i="8"/>
  <c r="Y786" i="8" s="1"/>
  <c r="J786" i="8"/>
  <c r="I786" i="8"/>
  <c r="G786" i="8"/>
  <c r="AL785" i="8"/>
  <c r="AE785" i="8"/>
  <c r="X785" i="8"/>
  <c r="R785" i="8"/>
  <c r="M785" i="8"/>
  <c r="Y785" i="8" s="1"/>
  <c r="I785" i="8"/>
  <c r="G785" i="8"/>
  <c r="J785" i="8" s="1"/>
  <c r="AL784" i="8"/>
  <c r="AE784" i="8"/>
  <c r="X784" i="8"/>
  <c r="R784" i="8"/>
  <c r="M784" i="8"/>
  <c r="Y784" i="8" s="1"/>
  <c r="J784" i="8"/>
  <c r="AN784" i="8" s="1"/>
  <c r="I784" i="8"/>
  <c r="G784" i="8"/>
  <c r="AL783" i="8"/>
  <c r="AE783" i="8"/>
  <c r="X783" i="8"/>
  <c r="R783" i="8"/>
  <c r="M783" i="8"/>
  <c r="Y783" i="8" s="1"/>
  <c r="I783" i="8"/>
  <c r="G783" i="8"/>
  <c r="J783" i="8" s="1"/>
  <c r="AL782" i="8"/>
  <c r="AE782" i="8"/>
  <c r="X782" i="8"/>
  <c r="R782" i="8"/>
  <c r="M782" i="8"/>
  <c r="Y782" i="8" s="1"/>
  <c r="J782" i="8"/>
  <c r="I782" i="8"/>
  <c r="G782" i="8"/>
  <c r="AL781" i="8"/>
  <c r="AE781" i="8"/>
  <c r="X781" i="8"/>
  <c r="R781" i="8"/>
  <c r="M781" i="8"/>
  <c r="Y781" i="8" s="1"/>
  <c r="I781" i="8"/>
  <c r="G781" i="8"/>
  <c r="J781" i="8" s="1"/>
  <c r="AN781" i="8" s="1"/>
  <c r="AL780" i="8"/>
  <c r="AE780" i="8"/>
  <c r="X780" i="8"/>
  <c r="R780" i="8"/>
  <c r="M780" i="8"/>
  <c r="Y780" i="8" s="1"/>
  <c r="I780" i="8"/>
  <c r="J780" i="8" s="1"/>
  <c r="AN780" i="8" s="1"/>
  <c r="G780" i="8"/>
  <c r="AL779" i="8"/>
  <c r="AE779" i="8"/>
  <c r="X779" i="8"/>
  <c r="R779" i="8"/>
  <c r="M779" i="8"/>
  <c r="Y779" i="8" s="1"/>
  <c r="I779" i="8"/>
  <c r="G779" i="8"/>
  <c r="J779" i="8" s="1"/>
  <c r="AL778" i="8"/>
  <c r="AE778" i="8"/>
  <c r="X778" i="8"/>
  <c r="R778" i="8"/>
  <c r="M778" i="8"/>
  <c r="Y778" i="8" s="1"/>
  <c r="I778" i="8"/>
  <c r="J778" i="8" s="1"/>
  <c r="AN778" i="8" s="1"/>
  <c r="G778" i="8"/>
  <c r="AL777" i="8"/>
  <c r="AE777" i="8"/>
  <c r="X777" i="8"/>
  <c r="R777" i="8"/>
  <c r="M777" i="8"/>
  <c r="Y777" i="8" s="1"/>
  <c r="I777" i="8"/>
  <c r="G777" i="8"/>
  <c r="J777" i="8" s="1"/>
  <c r="AN777" i="8" s="1"/>
  <c r="AL776" i="8"/>
  <c r="AE776" i="8"/>
  <c r="X776" i="8"/>
  <c r="R776" i="8"/>
  <c r="M776" i="8"/>
  <c r="Y776" i="8" s="1"/>
  <c r="I776" i="8"/>
  <c r="J776" i="8" s="1"/>
  <c r="AN776" i="8" s="1"/>
  <c r="G776" i="8"/>
  <c r="AL775" i="8"/>
  <c r="AE775" i="8"/>
  <c r="X775" i="8"/>
  <c r="R775" i="8"/>
  <c r="M775" i="8"/>
  <c r="Y775" i="8" s="1"/>
  <c r="I775" i="8"/>
  <c r="G775" i="8"/>
  <c r="J775" i="8" s="1"/>
  <c r="AL774" i="8"/>
  <c r="AE774" i="8"/>
  <c r="X774" i="8"/>
  <c r="R774" i="8"/>
  <c r="M774" i="8"/>
  <c r="Y774" i="8" s="1"/>
  <c r="I774" i="8"/>
  <c r="J774" i="8" s="1"/>
  <c r="AN774" i="8" s="1"/>
  <c r="G774" i="8"/>
  <c r="AL773" i="8"/>
  <c r="AE773" i="8"/>
  <c r="X773" i="8"/>
  <c r="R773" i="8"/>
  <c r="M773" i="8"/>
  <c r="Y773" i="8" s="1"/>
  <c r="I773" i="8"/>
  <c r="G773" i="8"/>
  <c r="J773" i="8" s="1"/>
  <c r="AN773" i="8" s="1"/>
  <c r="AL772" i="8"/>
  <c r="AE772" i="8"/>
  <c r="X772" i="8"/>
  <c r="R772" i="8"/>
  <c r="M772" i="8"/>
  <c r="Y772" i="8" s="1"/>
  <c r="I772" i="8"/>
  <c r="J772" i="8" s="1"/>
  <c r="AN772" i="8" s="1"/>
  <c r="G772" i="8"/>
  <c r="AL771" i="8"/>
  <c r="AE771" i="8"/>
  <c r="X771" i="8"/>
  <c r="R771" i="8"/>
  <c r="M771" i="8"/>
  <c r="Y771" i="8" s="1"/>
  <c r="I771" i="8"/>
  <c r="G771" i="8"/>
  <c r="J771" i="8" s="1"/>
  <c r="AL770" i="8"/>
  <c r="AE770" i="8"/>
  <c r="X770" i="8"/>
  <c r="R770" i="8"/>
  <c r="M770" i="8"/>
  <c r="Y770" i="8" s="1"/>
  <c r="I770" i="8"/>
  <c r="J770" i="8" s="1"/>
  <c r="AN770" i="8" s="1"/>
  <c r="G770" i="8"/>
  <c r="AL769" i="8"/>
  <c r="AE769" i="8"/>
  <c r="X769" i="8"/>
  <c r="R769" i="8"/>
  <c r="M769" i="8"/>
  <c r="Y769" i="8" s="1"/>
  <c r="I769" i="8"/>
  <c r="G769" i="8"/>
  <c r="J769" i="8" s="1"/>
  <c r="AN769" i="8" s="1"/>
  <c r="AL768" i="8"/>
  <c r="AE768" i="8"/>
  <c r="X768" i="8"/>
  <c r="R768" i="8"/>
  <c r="M768" i="8"/>
  <c r="Y768" i="8" s="1"/>
  <c r="I768" i="8"/>
  <c r="J768" i="8" s="1"/>
  <c r="AN768" i="8" s="1"/>
  <c r="G768" i="8"/>
  <c r="AL767" i="8"/>
  <c r="AE767" i="8"/>
  <c r="X767" i="8"/>
  <c r="R767" i="8"/>
  <c r="M767" i="8"/>
  <c r="Y767" i="8" s="1"/>
  <c r="I767" i="8"/>
  <c r="G767" i="8"/>
  <c r="J767" i="8" s="1"/>
  <c r="AL766" i="8"/>
  <c r="AE766" i="8"/>
  <c r="X766" i="8"/>
  <c r="R766" i="8"/>
  <c r="M766" i="8"/>
  <c r="Y766" i="8" s="1"/>
  <c r="I766" i="8"/>
  <c r="J766" i="8" s="1"/>
  <c r="AN766" i="8" s="1"/>
  <c r="G766" i="8"/>
  <c r="AL765" i="8"/>
  <c r="AE765" i="8"/>
  <c r="X765" i="8"/>
  <c r="R765" i="8"/>
  <c r="M765" i="8"/>
  <c r="Y765" i="8" s="1"/>
  <c r="I765" i="8"/>
  <c r="G765" i="8"/>
  <c r="J765" i="8" s="1"/>
  <c r="AN765" i="8" s="1"/>
  <c r="AL764" i="8"/>
  <c r="AE764" i="8"/>
  <c r="X764" i="8"/>
  <c r="R764" i="8"/>
  <c r="M764" i="8"/>
  <c r="Y764" i="8" s="1"/>
  <c r="I764" i="8"/>
  <c r="J764" i="8" s="1"/>
  <c r="AN764" i="8" s="1"/>
  <c r="G764" i="8"/>
  <c r="AL763" i="8"/>
  <c r="AE763" i="8"/>
  <c r="X763" i="8"/>
  <c r="R763" i="8"/>
  <c r="M763" i="8"/>
  <c r="Y763" i="8" s="1"/>
  <c r="I763" i="8"/>
  <c r="G763" i="8"/>
  <c r="J763" i="8" s="1"/>
  <c r="AL762" i="8"/>
  <c r="AE762" i="8"/>
  <c r="X762" i="8"/>
  <c r="R762" i="8"/>
  <c r="M762" i="8"/>
  <c r="Y762" i="8" s="1"/>
  <c r="I762" i="8"/>
  <c r="J762" i="8" s="1"/>
  <c r="AN762" i="8" s="1"/>
  <c r="G762" i="8"/>
  <c r="AL761" i="8"/>
  <c r="AE761" i="8"/>
  <c r="X761" i="8"/>
  <c r="R761" i="8"/>
  <c r="M761" i="8"/>
  <c r="Y761" i="8" s="1"/>
  <c r="I761" i="8"/>
  <c r="G761" i="8"/>
  <c r="J761" i="8" s="1"/>
  <c r="AN761" i="8" s="1"/>
  <c r="AL760" i="8"/>
  <c r="AE760" i="8"/>
  <c r="X760" i="8"/>
  <c r="R760" i="8"/>
  <c r="M760" i="8"/>
  <c r="Y760" i="8" s="1"/>
  <c r="I760" i="8"/>
  <c r="J760" i="8" s="1"/>
  <c r="AN760" i="8" s="1"/>
  <c r="G760" i="8"/>
  <c r="AL759" i="8"/>
  <c r="AE759" i="8"/>
  <c r="X759" i="8"/>
  <c r="R759" i="8"/>
  <c r="M759" i="8"/>
  <c r="Y759" i="8" s="1"/>
  <c r="I759" i="8"/>
  <c r="G759" i="8"/>
  <c r="J759" i="8" s="1"/>
  <c r="AL758" i="8"/>
  <c r="AE758" i="8"/>
  <c r="X758" i="8"/>
  <c r="R758" i="8"/>
  <c r="M758" i="8"/>
  <c r="Y758" i="8" s="1"/>
  <c r="I758" i="8"/>
  <c r="J758" i="8" s="1"/>
  <c r="AN758" i="8" s="1"/>
  <c r="G758" i="8"/>
  <c r="AL757" i="8"/>
  <c r="AE757" i="8"/>
  <c r="X757" i="8"/>
  <c r="R757" i="8"/>
  <c r="M757" i="8"/>
  <c r="Y757" i="8" s="1"/>
  <c r="I757" i="8"/>
  <c r="G757" i="8"/>
  <c r="J757" i="8" s="1"/>
  <c r="AN757" i="8" s="1"/>
  <c r="AL756" i="8"/>
  <c r="AE756" i="8"/>
  <c r="X756" i="8"/>
  <c r="R756" i="8"/>
  <c r="M756" i="8"/>
  <c r="Y756" i="8" s="1"/>
  <c r="I756" i="8"/>
  <c r="J756" i="8" s="1"/>
  <c r="AN756" i="8" s="1"/>
  <c r="G756" i="8"/>
  <c r="AL755" i="8"/>
  <c r="AE755" i="8"/>
  <c r="X755" i="8"/>
  <c r="R755" i="8"/>
  <c r="M755" i="8"/>
  <c r="Y755" i="8" s="1"/>
  <c r="I755" i="8"/>
  <c r="G755" i="8"/>
  <c r="J755" i="8" s="1"/>
  <c r="AL754" i="8"/>
  <c r="AE754" i="8"/>
  <c r="X754" i="8"/>
  <c r="R754" i="8"/>
  <c r="M754" i="8"/>
  <c r="Y754" i="8" s="1"/>
  <c r="I754" i="8"/>
  <c r="J754" i="8" s="1"/>
  <c r="AN754" i="8" s="1"/>
  <c r="G754" i="8"/>
  <c r="AL753" i="8"/>
  <c r="AE753" i="8"/>
  <c r="X753" i="8"/>
  <c r="R753" i="8"/>
  <c r="M753" i="8"/>
  <c r="Y753" i="8" s="1"/>
  <c r="I753" i="8"/>
  <c r="G753" i="8"/>
  <c r="J753" i="8" s="1"/>
  <c r="AN753" i="8" s="1"/>
  <c r="AL752" i="8"/>
  <c r="AE752" i="8"/>
  <c r="X752" i="8"/>
  <c r="R752" i="8"/>
  <c r="M752" i="8"/>
  <c r="Y752" i="8" s="1"/>
  <c r="I752" i="8"/>
  <c r="J752" i="8" s="1"/>
  <c r="AN752" i="8" s="1"/>
  <c r="G752" i="8"/>
  <c r="AL751" i="8"/>
  <c r="AE751" i="8"/>
  <c r="X751" i="8"/>
  <c r="R751" i="8"/>
  <c r="M751" i="8"/>
  <c r="Y751" i="8" s="1"/>
  <c r="I751" i="8"/>
  <c r="G751" i="8"/>
  <c r="J751" i="8" s="1"/>
  <c r="AL750" i="8"/>
  <c r="AE750" i="8"/>
  <c r="X750" i="8"/>
  <c r="R750" i="8"/>
  <c r="M750" i="8"/>
  <c r="Y750" i="8" s="1"/>
  <c r="I750" i="8"/>
  <c r="J750" i="8" s="1"/>
  <c r="AN750" i="8" s="1"/>
  <c r="G750" i="8"/>
  <c r="AL749" i="8"/>
  <c r="AE749" i="8"/>
  <c r="X749" i="8"/>
  <c r="R749" i="8"/>
  <c r="M749" i="8"/>
  <c r="Y749" i="8" s="1"/>
  <c r="I749" i="8"/>
  <c r="G749" i="8"/>
  <c r="J749" i="8" s="1"/>
  <c r="AN749" i="8" s="1"/>
  <c r="AL748" i="8"/>
  <c r="AE748" i="8"/>
  <c r="X748" i="8"/>
  <c r="R748" i="8"/>
  <c r="M748" i="8"/>
  <c r="Y748" i="8" s="1"/>
  <c r="I748" i="8"/>
  <c r="J748" i="8" s="1"/>
  <c r="AN748" i="8" s="1"/>
  <c r="G748" i="8"/>
  <c r="AL747" i="8"/>
  <c r="AE747" i="8"/>
  <c r="X747" i="8"/>
  <c r="R747" i="8"/>
  <c r="M747" i="8"/>
  <c r="Y747" i="8" s="1"/>
  <c r="I747" i="8"/>
  <c r="G747" i="8"/>
  <c r="J747" i="8" s="1"/>
  <c r="AL746" i="8"/>
  <c r="AE746" i="8"/>
  <c r="X746" i="8"/>
  <c r="R746" i="8"/>
  <c r="M746" i="8"/>
  <c r="Y746" i="8" s="1"/>
  <c r="I746" i="8"/>
  <c r="J746" i="8" s="1"/>
  <c r="AN746" i="8" s="1"/>
  <c r="G746" i="8"/>
  <c r="AL745" i="8"/>
  <c r="AE745" i="8"/>
  <c r="X745" i="8"/>
  <c r="R745" i="8"/>
  <c r="M745" i="8"/>
  <c r="Y745" i="8" s="1"/>
  <c r="I745" i="8"/>
  <c r="G745" i="8"/>
  <c r="J745" i="8" s="1"/>
  <c r="AN745" i="8" s="1"/>
  <c r="AL744" i="8"/>
  <c r="AE744" i="8"/>
  <c r="X744" i="8"/>
  <c r="R744" i="8"/>
  <c r="M744" i="8"/>
  <c r="Y744" i="8" s="1"/>
  <c r="I744" i="8"/>
  <c r="J744" i="8" s="1"/>
  <c r="AN744" i="8" s="1"/>
  <c r="G744" i="8"/>
  <c r="AL743" i="8"/>
  <c r="AE743" i="8"/>
  <c r="X743" i="8"/>
  <c r="R743" i="8"/>
  <c r="M743" i="8"/>
  <c r="Y743" i="8" s="1"/>
  <c r="I743" i="8"/>
  <c r="G743" i="8"/>
  <c r="J743" i="8" s="1"/>
  <c r="AL742" i="8"/>
  <c r="AE742" i="8"/>
  <c r="X742" i="8"/>
  <c r="R742" i="8"/>
  <c r="M742" i="8"/>
  <c r="Y742" i="8" s="1"/>
  <c r="I742" i="8"/>
  <c r="J742" i="8" s="1"/>
  <c r="AN742" i="8" s="1"/>
  <c r="G742" i="8"/>
  <c r="AL741" i="8"/>
  <c r="AE741" i="8"/>
  <c r="X741" i="8"/>
  <c r="R741" i="8"/>
  <c r="M741" i="8"/>
  <c r="Y741" i="8" s="1"/>
  <c r="I741" i="8"/>
  <c r="G741" i="8"/>
  <c r="J741" i="8" s="1"/>
  <c r="AN741" i="8" s="1"/>
  <c r="AL740" i="8"/>
  <c r="AE740" i="8"/>
  <c r="X740" i="8"/>
  <c r="R740" i="8"/>
  <c r="M740" i="8"/>
  <c r="Y740" i="8" s="1"/>
  <c r="I740" i="8"/>
  <c r="J740" i="8" s="1"/>
  <c r="AN740" i="8" s="1"/>
  <c r="G740" i="8"/>
  <c r="AL739" i="8"/>
  <c r="AE739" i="8"/>
  <c r="X739" i="8"/>
  <c r="R739" i="8"/>
  <c r="M739" i="8"/>
  <c r="Y739" i="8" s="1"/>
  <c r="I739" i="8"/>
  <c r="G739" i="8"/>
  <c r="J739" i="8" s="1"/>
  <c r="AL738" i="8"/>
  <c r="AE738" i="8"/>
  <c r="X738" i="8"/>
  <c r="R738" i="8"/>
  <c r="M738" i="8"/>
  <c r="Y738" i="8" s="1"/>
  <c r="I738" i="8"/>
  <c r="J738" i="8" s="1"/>
  <c r="AN738" i="8" s="1"/>
  <c r="G738" i="8"/>
  <c r="AL737" i="8"/>
  <c r="AE737" i="8"/>
  <c r="X737" i="8"/>
  <c r="R737" i="8"/>
  <c r="M737" i="8"/>
  <c r="Y737" i="8" s="1"/>
  <c r="I737" i="8"/>
  <c r="G737" i="8"/>
  <c r="J737" i="8" s="1"/>
  <c r="AN737" i="8" s="1"/>
  <c r="AL736" i="8"/>
  <c r="AE736" i="8"/>
  <c r="X736" i="8"/>
  <c r="R736" i="8"/>
  <c r="M736" i="8"/>
  <c r="Y736" i="8" s="1"/>
  <c r="I736" i="8"/>
  <c r="J736" i="8" s="1"/>
  <c r="AN736" i="8" s="1"/>
  <c r="G736" i="8"/>
  <c r="AL735" i="8"/>
  <c r="AE735" i="8"/>
  <c r="X735" i="8"/>
  <c r="R735" i="8"/>
  <c r="M735" i="8"/>
  <c r="Y735" i="8" s="1"/>
  <c r="I735" i="8"/>
  <c r="G735" i="8"/>
  <c r="J735" i="8" s="1"/>
  <c r="AL734" i="8"/>
  <c r="AE734" i="8"/>
  <c r="X734" i="8"/>
  <c r="R734" i="8"/>
  <c r="M734" i="8"/>
  <c r="Y734" i="8" s="1"/>
  <c r="I734" i="8"/>
  <c r="J734" i="8" s="1"/>
  <c r="AN734" i="8" s="1"/>
  <c r="G734" i="8"/>
  <c r="AL733" i="8"/>
  <c r="AE733" i="8"/>
  <c r="X733" i="8"/>
  <c r="R733" i="8"/>
  <c r="M733" i="8"/>
  <c r="Y733" i="8" s="1"/>
  <c r="I733" i="8"/>
  <c r="G733" i="8"/>
  <c r="J733" i="8" s="1"/>
  <c r="AN733" i="8" s="1"/>
  <c r="AL732" i="8"/>
  <c r="AE732" i="8"/>
  <c r="X732" i="8"/>
  <c r="R732" i="8"/>
  <c r="M732" i="8"/>
  <c r="Y732" i="8" s="1"/>
  <c r="I732" i="8"/>
  <c r="J732" i="8" s="1"/>
  <c r="AN732" i="8" s="1"/>
  <c r="G732" i="8"/>
  <c r="AL731" i="8"/>
  <c r="AE731" i="8"/>
  <c r="X731" i="8"/>
  <c r="R731" i="8"/>
  <c r="M731" i="8"/>
  <c r="Y731" i="8" s="1"/>
  <c r="I731" i="8"/>
  <c r="G731" i="8"/>
  <c r="J731" i="8" s="1"/>
  <c r="AL730" i="8"/>
  <c r="AE730" i="8"/>
  <c r="X730" i="8"/>
  <c r="R730" i="8"/>
  <c r="M730" i="8"/>
  <c r="Y730" i="8" s="1"/>
  <c r="I730" i="8"/>
  <c r="J730" i="8" s="1"/>
  <c r="AN730" i="8" s="1"/>
  <c r="G730" i="8"/>
  <c r="AL729" i="8"/>
  <c r="AE729" i="8"/>
  <c r="X729" i="8"/>
  <c r="R729" i="8"/>
  <c r="M729" i="8"/>
  <c r="Y729" i="8" s="1"/>
  <c r="I729" i="8"/>
  <c r="G729" i="8"/>
  <c r="J729" i="8" s="1"/>
  <c r="AN729" i="8" s="1"/>
  <c r="AL728" i="8"/>
  <c r="AE728" i="8"/>
  <c r="X728" i="8"/>
  <c r="R728" i="8"/>
  <c r="M728" i="8"/>
  <c r="Y728" i="8" s="1"/>
  <c r="I728" i="8"/>
  <c r="J728" i="8" s="1"/>
  <c r="AN728" i="8" s="1"/>
  <c r="G728" i="8"/>
  <c r="AL727" i="8"/>
  <c r="AE727" i="8"/>
  <c r="X727" i="8"/>
  <c r="R727" i="8"/>
  <c r="M727" i="8"/>
  <c r="Y727" i="8" s="1"/>
  <c r="I727" i="8"/>
  <c r="G727" i="8"/>
  <c r="J727" i="8" s="1"/>
  <c r="AL726" i="8"/>
  <c r="AE726" i="8"/>
  <c r="X726" i="8"/>
  <c r="R726" i="8"/>
  <c r="M726" i="8"/>
  <c r="Y726" i="8" s="1"/>
  <c r="I726" i="8"/>
  <c r="J726" i="8" s="1"/>
  <c r="AN726" i="8" s="1"/>
  <c r="G726" i="8"/>
  <c r="AL725" i="8"/>
  <c r="AE725" i="8"/>
  <c r="X725" i="8"/>
  <c r="R725" i="8"/>
  <c r="M725" i="8"/>
  <c r="Y725" i="8" s="1"/>
  <c r="I725" i="8"/>
  <c r="G725" i="8"/>
  <c r="J725" i="8" s="1"/>
  <c r="AN725" i="8" s="1"/>
  <c r="AL724" i="8"/>
  <c r="AE724" i="8"/>
  <c r="X724" i="8"/>
  <c r="R724" i="8"/>
  <c r="M724" i="8"/>
  <c r="Y724" i="8" s="1"/>
  <c r="I724" i="8"/>
  <c r="J724" i="8" s="1"/>
  <c r="AN724" i="8" s="1"/>
  <c r="G724" i="8"/>
  <c r="AL723" i="8"/>
  <c r="AE723" i="8"/>
  <c r="X723" i="8"/>
  <c r="R723" i="8"/>
  <c r="M723" i="8"/>
  <c r="Y723" i="8" s="1"/>
  <c r="I723" i="8"/>
  <c r="G723" i="8"/>
  <c r="J723" i="8" s="1"/>
  <c r="AL722" i="8"/>
  <c r="AE722" i="8"/>
  <c r="X722" i="8"/>
  <c r="R722" i="8"/>
  <c r="M722" i="8"/>
  <c r="Y722" i="8" s="1"/>
  <c r="I722" i="8"/>
  <c r="J722" i="8" s="1"/>
  <c r="AN722" i="8" s="1"/>
  <c r="G722" i="8"/>
  <c r="AL721" i="8"/>
  <c r="AE721" i="8"/>
  <c r="X721" i="8"/>
  <c r="R721" i="8"/>
  <c r="M721" i="8"/>
  <c r="Y721" i="8" s="1"/>
  <c r="I721" i="8"/>
  <c r="G721" i="8"/>
  <c r="J721" i="8" s="1"/>
  <c r="AN721" i="8" s="1"/>
  <c r="AL720" i="8"/>
  <c r="AE720" i="8"/>
  <c r="X720" i="8"/>
  <c r="R720" i="8"/>
  <c r="M720" i="8"/>
  <c r="Y720" i="8" s="1"/>
  <c r="I720" i="8"/>
  <c r="J720" i="8" s="1"/>
  <c r="AN720" i="8" s="1"/>
  <c r="G720" i="8"/>
  <c r="AL719" i="8"/>
  <c r="AE719" i="8"/>
  <c r="X719" i="8"/>
  <c r="R719" i="8"/>
  <c r="M719" i="8"/>
  <c r="Y719" i="8" s="1"/>
  <c r="I719" i="8"/>
  <c r="G719" i="8"/>
  <c r="J719" i="8" s="1"/>
  <c r="AL718" i="8"/>
  <c r="AE718" i="8"/>
  <c r="X718" i="8"/>
  <c r="R718" i="8"/>
  <c r="M718" i="8"/>
  <c r="Y718" i="8" s="1"/>
  <c r="I718" i="8"/>
  <c r="J718" i="8" s="1"/>
  <c r="AN718" i="8" s="1"/>
  <c r="G718" i="8"/>
  <c r="AL717" i="8"/>
  <c r="AE717" i="8"/>
  <c r="X717" i="8"/>
  <c r="R717" i="8"/>
  <c r="M717" i="8"/>
  <c r="Y717" i="8" s="1"/>
  <c r="I717" i="8"/>
  <c r="G717" i="8"/>
  <c r="J717" i="8" s="1"/>
  <c r="AN717" i="8" s="1"/>
  <c r="AL716" i="8"/>
  <c r="AE716" i="8"/>
  <c r="X716" i="8"/>
  <c r="R716" i="8"/>
  <c r="M716" i="8"/>
  <c r="Y716" i="8" s="1"/>
  <c r="I716" i="8"/>
  <c r="J716" i="8" s="1"/>
  <c r="AN716" i="8" s="1"/>
  <c r="G716" i="8"/>
  <c r="AL715" i="8"/>
  <c r="AE715" i="8"/>
  <c r="X715" i="8"/>
  <c r="R715" i="8"/>
  <c r="M715" i="8"/>
  <c r="Y715" i="8" s="1"/>
  <c r="I715" i="8"/>
  <c r="G715" i="8"/>
  <c r="J715" i="8" s="1"/>
  <c r="AL714" i="8"/>
  <c r="AE714" i="8"/>
  <c r="X714" i="8"/>
  <c r="R714" i="8"/>
  <c r="M714" i="8"/>
  <c r="Y714" i="8" s="1"/>
  <c r="I714" i="8"/>
  <c r="J714" i="8" s="1"/>
  <c r="AN714" i="8" s="1"/>
  <c r="G714" i="8"/>
  <c r="AL713" i="8"/>
  <c r="AE713" i="8"/>
  <c r="X713" i="8"/>
  <c r="R713" i="8"/>
  <c r="M713" i="8"/>
  <c r="Y713" i="8" s="1"/>
  <c r="I713" i="8"/>
  <c r="G713" i="8"/>
  <c r="J713" i="8" s="1"/>
  <c r="AN713" i="8" s="1"/>
  <c r="AL712" i="8"/>
  <c r="AE712" i="8"/>
  <c r="X712" i="8"/>
  <c r="R712" i="8"/>
  <c r="M712" i="8"/>
  <c r="Y712" i="8" s="1"/>
  <c r="I712" i="8"/>
  <c r="J712" i="8" s="1"/>
  <c r="AN712" i="8" s="1"/>
  <c r="G712" i="8"/>
  <c r="AL711" i="8"/>
  <c r="AE711" i="8"/>
  <c r="X711" i="8"/>
  <c r="R711" i="8"/>
  <c r="M711" i="8"/>
  <c r="Y711" i="8" s="1"/>
  <c r="I711" i="8"/>
  <c r="G711" i="8"/>
  <c r="J711" i="8" s="1"/>
  <c r="AL710" i="8"/>
  <c r="AE710" i="8"/>
  <c r="X710" i="8"/>
  <c r="R710" i="8"/>
  <c r="M710" i="8"/>
  <c r="Y710" i="8" s="1"/>
  <c r="I710" i="8"/>
  <c r="J710" i="8" s="1"/>
  <c r="AN710" i="8" s="1"/>
  <c r="G710" i="8"/>
  <c r="AL709" i="8"/>
  <c r="AE709" i="8"/>
  <c r="X709" i="8"/>
  <c r="R709" i="8"/>
  <c r="M709" i="8"/>
  <c r="Y709" i="8" s="1"/>
  <c r="I709" i="8"/>
  <c r="G709" i="8"/>
  <c r="J709" i="8" s="1"/>
  <c r="AN709" i="8" s="1"/>
  <c r="AL708" i="8"/>
  <c r="AE708" i="8"/>
  <c r="X708" i="8"/>
  <c r="R708" i="8"/>
  <c r="M708" i="8"/>
  <c r="Y708" i="8" s="1"/>
  <c r="I708" i="8"/>
  <c r="J708" i="8" s="1"/>
  <c r="AN708" i="8" s="1"/>
  <c r="G708" i="8"/>
  <c r="AL707" i="8"/>
  <c r="AE707" i="8"/>
  <c r="X707" i="8"/>
  <c r="R707" i="8"/>
  <c r="M707" i="8"/>
  <c r="Y707" i="8" s="1"/>
  <c r="I707" i="8"/>
  <c r="G707" i="8"/>
  <c r="J707" i="8" s="1"/>
  <c r="AL706" i="8"/>
  <c r="AE706" i="8"/>
  <c r="X706" i="8"/>
  <c r="R706" i="8"/>
  <c r="M706" i="8"/>
  <c r="Y706" i="8" s="1"/>
  <c r="I706" i="8"/>
  <c r="J706" i="8" s="1"/>
  <c r="AN706" i="8" s="1"/>
  <c r="G706" i="8"/>
  <c r="AL705" i="8"/>
  <c r="AE705" i="8"/>
  <c r="X705" i="8"/>
  <c r="R705" i="8"/>
  <c r="M705" i="8"/>
  <c r="Y705" i="8" s="1"/>
  <c r="I705" i="8"/>
  <c r="G705" i="8"/>
  <c r="J705" i="8" s="1"/>
  <c r="AN705" i="8" s="1"/>
  <c r="AL704" i="8"/>
  <c r="AE704" i="8"/>
  <c r="X704" i="8"/>
  <c r="R704" i="8"/>
  <c r="M704" i="8"/>
  <c r="Y704" i="8" s="1"/>
  <c r="I704" i="8"/>
  <c r="J704" i="8" s="1"/>
  <c r="AN704" i="8" s="1"/>
  <c r="G704" i="8"/>
  <c r="AL703" i="8"/>
  <c r="AE703" i="8"/>
  <c r="X703" i="8"/>
  <c r="R703" i="8"/>
  <c r="M703" i="8"/>
  <c r="Y703" i="8" s="1"/>
  <c r="I703" i="8"/>
  <c r="G703" i="8"/>
  <c r="J703" i="8" s="1"/>
  <c r="AL702" i="8"/>
  <c r="AE702" i="8"/>
  <c r="X702" i="8"/>
  <c r="R702" i="8"/>
  <c r="M702" i="8"/>
  <c r="Y702" i="8" s="1"/>
  <c r="I702" i="8"/>
  <c r="J702" i="8" s="1"/>
  <c r="AN702" i="8" s="1"/>
  <c r="G702" i="8"/>
  <c r="AL701" i="8"/>
  <c r="AE701" i="8"/>
  <c r="X701" i="8"/>
  <c r="R701" i="8"/>
  <c r="M701" i="8"/>
  <c r="Y701" i="8" s="1"/>
  <c r="I701" i="8"/>
  <c r="G701" i="8"/>
  <c r="J701" i="8" s="1"/>
  <c r="AN701" i="8" s="1"/>
  <c r="AL700" i="8"/>
  <c r="AE700" i="8"/>
  <c r="X700" i="8"/>
  <c r="R700" i="8"/>
  <c r="M700" i="8"/>
  <c r="Y700" i="8" s="1"/>
  <c r="I700" i="8"/>
  <c r="J700" i="8" s="1"/>
  <c r="AN700" i="8" s="1"/>
  <c r="G700" i="8"/>
  <c r="AL699" i="8"/>
  <c r="AE699" i="8"/>
  <c r="X699" i="8"/>
  <c r="R699" i="8"/>
  <c r="M699" i="8"/>
  <c r="Y699" i="8" s="1"/>
  <c r="I699" i="8"/>
  <c r="G699" i="8"/>
  <c r="J699" i="8" s="1"/>
  <c r="AL698" i="8"/>
  <c r="AE698" i="8"/>
  <c r="X698" i="8"/>
  <c r="R698" i="8"/>
  <c r="M698" i="8"/>
  <c r="Y698" i="8" s="1"/>
  <c r="I698" i="8"/>
  <c r="J698" i="8" s="1"/>
  <c r="AN698" i="8" s="1"/>
  <c r="G698" i="8"/>
  <c r="AL697" i="8"/>
  <c r="AE697" i="8"/>
  <c r="X697" i="8"/>
  <c r="R697" i="8"/>
  <c r="M697" i="8"/>
  <c r="Y697" i="8" s="1"/>
  <c r="I697" i="8"/>
  <c r="G697" i="8"/>
  <c r="J697" i="8" s="1"/>
  <c r="AN697" i="8" s="1"/>
  <c r="AL696" i="8"/>
  <c r="AE696" i="8"/>
  <c r="X696" i="8"/>
  <c r="R696" i="8"/>
  <c r="M696" i="8"/>
  <c r="Y696" i="8" s="1"/>
  <c r="I696" i="8"/>
  <c r="J696" i="8" s="1"/>
  <c r="AN696" i="8" s="1"/>
  <c r="G696" i="8"/>
  <c r="AL695" i="8"/>
  <c r="AE695" i="8"/>
  <c r="X695" i="8"/>
  <c r="R695" i="8"/>
  <c r="M695" i="8"/>
  <c r="Y695" i="8" s="1"/>
  <c r="I695" i="8"/>
  <c r="G695" i="8"/>
  <c r="J695" i="8" s="1"/>
  <c r="AL694" i="8"/>
  <c r="AE694" i="8"/>
  <c r="X694" i="8"/>
  <c r="R694" i="8"/>
  <c r="M694" i="8"/>
  <c r="Y694" i="8" s="1"/>
  <c r="I694" i="8"/>
  <c r="J694" i="8" s="1"/>
  <c r="AN694" i="8" s="1"/>
  <c r="G694" i="8"/>
  <c r="AL693" i="8"/>
  <c r="AE693" i="8"/>
  <c r="X693" i="8"/>
  <c r="R693" i="8"/>
  <c r="M693" i="8"/>
  <c r="Y693" i="8" s="1"/>
  <c r="I693" i="8"/>
  <c r="G693" i="8"/>
  <c r="J693" i="8" s="1"/>
  <c r="AN693" i="8" s="1"/>
  <c r="AL692" i="8"/>
  <c r="AE692" i="8"/>
  <c r="X692" i="8"/>
  <c r="R692" i="8"/>
  <c r="M692" i="8"/>
  <c r="Y692" i="8" s="1"/>
  <c r="I692" i="8"/>
  <c r="J692" i="8" s="1"/>
  <c r="AN692" i="8" s="1"/>
  <c r="G692" i="8"/>
  <c r="AL691" i="8"/>
  <c r="AE691" i="8"/>
  <c r="X691" i="8"/>
  <c r="R691" i="8"/>
  <c r="M691" i="8"/>
  <c r="Y691" i="8" s="1"/>
  <c r="I691" i="8"/>
  <c r="G691" i="8"/>
  <c r="J691" i="8" s="1"/>
  <c r="AL690" i="8"/>
  <c r="AE690" i="8"/>
  <c r="X690" i="8"/>
  <c r="R690" i="8"/>
  <c r="M690" i="8"/>
  <c r="Y690" i="8" s="1"/>
  <c r="I690" i="8"/>
  <c r="J690" i="8" s="1"/>
  <c r="AN690" i="8" s="1"/>
  <c r="G690" i="8"/>
  <c r="AL689" i="8"/>
  <c r="AE689" i="8"/>
  <c r="X689" i="8"/>
  <c r="R689" i="8"/>
  <c r="M689" i="8"/>
  <c r="Y689" i="8" s="1"/>
  <c r="I689" i="8"/>
  <c r="G689" i="8"/>
  <c r="J689" i="8" s="1"/>
  <c r="AN689" i="8" s="1"/>
  <c r="AL688" i="8"/>
  <c r="AE688" i="8"/>
  <c r="X688" i="8"/>
  <c r="R688" i="8"/>
  <c r="M688" i="8"/>
  <c r="Y688" i="8" s="1"/>
  <c r="I688" i="8"/>
  <c r="J688" i="8" s="1"/>
  <c r="AN688" i="8" s="1"/>
  <c r="G688" i="8"/>
  <c r="AL687" i="8"/>
  <c r="AE687" i="8"/>
  <c r="X687" i="8"/>
  <c r="R687" i="8"/>
  <c r="M687" i="8"/>
  <c r="Y687" i="8" s="1"/>
  <c r="I687" i="8"/>
  <c r="G687" i="8"/>
  <c r="J687" i="8" s="1"/>
  <c r="AL686" i="8"/>
  <c r="AE686" i="8"/>
  <c r="X686" i="8"/>
  <c r="R686" i="8"/>
  <c r="M686" i="8"/>
  <c r="Y686" i="8" s="1"/>
  <c r="I686" i="8"/>
  <c r="J686" i="8" s="1"/>
  <c r="AN686" i="8" s="1"/>
  <c r="G686" i="8"/>
  <c r="AL685" i="8"/>
  <c r="AE685" i="8"/>
  <c r="X685" i="8"/>
  <c r="R685" i="8"/>
  <c r="M685" i="8"/>
  <c r="Y685" i="8" s="1"/>
  <c r="I685" i="8"/>
  <c r="G685" i="8"/>
  <c r="J685" i="8" s="1"/>
  <c r="AN685" i="8" s="1"/>
  <c r="AL684" i="8"/>
  <c r="AE684" i="8"/>
  <c r="X684" i="8"/>
  <c r="R684" i="8"/>
  <c r="M684" i="8"/>
  <c r="Y684" i="8" s="1"/>
  <c r="I684" i="8"/>
  <c r="J684" i="8" s="1"/>
  <c r="AN684" i="8" s="1"/>
  <c r="G684" i="8"/>
  <c r="AL683" i="8"/>
  <c r="AE683" i="8"/>
  <c r="X683" i="8"/>
  <c r="R683" i="8"/>
  <c r="M683" i="8"/>
  <c r="Y683" i="8" s="1"/>
  <c r="I683" i="8"/>
  <c r="G683" i="8"/>
  <c r="J683" i="8" s="1"/>
  <c r="AL682" i="8"/>
  <c r="AE682" i="8"/>
  <c r="X682" i="8"/>
  <c r="R682" i="8"/>
  <c r="M682" i="8"/>
  <c r="Y682" i="8" s="1"/>
  <c r="I682" i="8"/>
  <c r="J682" i="8" s="1"/>
  <c r="AN682" i="8" s="1"/>
  <c r="G682" i="8"/>
  <c r="AL681" i="8"/>
  <c r="AE681" i="8"/>
  <c r="X681" i="8"/>
  <c r="R681" i="8"/>
  <c r="M681" i="8"/>
  <c r="Y681" i="8" s="1"/>
  <c r="I681" i="8"/>
  <c r="G681" i="8"/>
  <c r="J681" i="8" s="1"/>
  <c r="AN681" i="8" s="1"/>
  <c r="AL680" i="8"/>
  <c r="AE680" i="8"/>
  <c r="X680" i="8"/>
  <c r="R680" i="8"/>
  <c r="M680" i="8"/>
  <c r="Y680" i="8" s="1"/>
  <c r="I680" i="8"/>
  <c r="J680" i="8" s="1"/>
  <c r="AN680" i="8" s="1"/>
  <c r="G680" i="8"/>
  <c r="AL679" i="8"/>
  <c r="AE679" i="8"/>
  <c r="X679" i="8"/>
  <c r="R679" i="8"/>
  <c r="M679" i="8"/>
  <c r="Y679" i="8" s="1"/>
  <c r="I679" i="8"/>
  <c r="G679" i="8"/>
  <c r="J679" i="8" s="1"/>
  <c r="AL678" i="8"/>
  <c r="AE678" i="8"/>
  <c r="X678" i="8"/>
  <c r="R678" i="8"/>
  <c r="M678" i="8"/>
  <c r="Y678" i="8" s="1"/>
  <c r="I678" i="8"/>
  <c r="J678" i="8" s="1"/>
  <c r="AN678" i="8" s="1"/>
  <c r="G678" i="8"/>
  <c r="AL677" i="8"/>
  <c r="AE677" i="8"/>
  <c r="X677" i="8"/>
  <c r="R677" i="8"/>
  <c r="M677" i="8"/>
  <c r="Y677" i="8" s="1"/>
  <c r="I677" i="8"/>
  <c r="G677" i="8"/>
  <c r="J677" i="8" s="1"/>
  <c r="AN677" i="8" s="1"/>
  <c r="AL676" i="8"/>
  <c r="AE676" i="8"/>
  <c r="X676" i="8"/>
  <c r="R676" i="8"/>
  <c r="M676" i="8"/>
  <c r="Y676" i="8" s="1"/>
  <c r="I676" i="8"/>
  <c r="J676" i="8" s="1"/>
  <c r="AN676" i="8" s="1"/>
  <c r="G676" i="8"/>
  <c r="AL675" i="8"/>
  <c r="AE675" i="8"/>
  <c r="X675" i="8"/>
  <c r="R675" i="8"/>
  <c r="M675" i="8"/>
  <c r="Y675" i="8" s="1"/>
  <c r="I675" i="8"/>
  <c r="G675" i="8"/>
  <c r="AL674" i="8"/>
  <c r="AE674" i="8"/>
  <c r="X674" i="8"/>
  <c r="R674" i="8"/>
  <c r="M674" i="8"/>
  <c r="Y674" i="8" s="1"/>
  <c r="I674" i="8"/>
  <c r="J674" i="8" s="1"/>
  <c r="G674" i="8"/>
  <c r="AL673" i="8"/>
  <c r="AE673" i="8"/>
  <c r="X673" i="8"/>
  <c r="R673" i="8"/>
  <c r="M673" i="8"/>
  <c r="Y673" i="8" s="1"/>
  <c r="I673" i="8"/>
  <c r="G673" i="8"/>
  <c r="J673" i="8" s="1"/>
  <c r="AN673" i="8" s="1"/>
  <c r="AL672" i="8"/>
  <c r="AE672" i="8"/>
  <c r="X672" i="8"/>
  <c r="R672" i="8"/>
  <c r="M672" i="8"/>
  <c r="Y672" i="8" s="1"/>
  <c r="I672" i="8"/>
  <c r="J672" i="8" s="1"/>
  <c r="AN672" i="8" s="1"/>
  <c r="G672" i="8"/>
  <c r="AL671" i="8"/>
  <c r="AE671" i="8"/>
  <c r="X671" i="8"/>
  <c r="R671" i="8"/>
  <c r="M671" i="8"/>
  <c r="Y671" i="8" s="1"/>
  <c r="I671" i="8"/>
  <c r="G671" i="8"/>
  <c r="J671" i="8" s="1"/>
  <c r="AN671" i="8" s="1"/>
  <c r="AL670" i="8"/>
  <c r="AE670" i="8"/>
  <c r="X670" i="8"/>
  <c r="R670" i="8"/>
  <c r="M670" i="8"/>
  <c r="Y670" i="8" s="1"/>
  <c r="I670" i="8"/>
  <c r="J670" i="8" s="1"/>
  <c r="AN670" i="8" s="1"/>
  <c r="G670" i="8"/>
  <c r="AL669" i="8"/>
  <c r="AE669" i="8"/>
  <c r="X669" i="8"/>
  <c r="R669" i="8"/>
  <c r="M669" i="8"/>
  <c r="Y669" i="8" s="1"/>
  <c r="I669" i="8"/>
  <c r="G669" i="8"/>
  <c r="J669" i="8" s="1"/>
  <c r="AN669" i="8" s="1"/>
  <c r="AL668" i="8"/>
  <c r="AE668" i="8"/>
  <c r="X668" i="8"/>
  <c r="R668" i="8"/>
  <c r="M668" i="8"/>
  <c r="Y668" i="8" s="1"/>
  <c r="I668" i="8"/>
  <c r="J668" i="8" s="1"/>
  <c r="AN668" i="8" s="1"/>
  <c r="G668" i="8"/>
  <c r="AL667" i="8"/>
  <c r="AE667" i="8"/>
  <c r="X667" i="8"/>
  <c r="R667" i="8"/>
  <c r="M667" i="8"/>
  <c r="Y667" i="8" s="1"/>
  <c r="I667" i="8"/>
  <c r="G667" i="8"/>
  <c r="J667" i="8" s="1"/>
  <c r="AN667" i="8" s="1"/>
  <c r="AL666" i="8"/>
  <c r="AE666" i="8"/>
  <c r="X666" i="8"/>
  <c r="R666" i="8"/>
  <c r="M666" i="8"/>
  <c r="Y666" i="8" s="1"/>
  <c r="I666" i="8"/>
  <c r="J666" i="8" s="1"/>
  <c r="AN666" i="8" s="1"/>
  <c r="G666" i="8"/>
  <c r="AL665" i="8"/>
  <c r="AE665" i="8"/>
  <c r="X665" i="8"/>
  <c r="R665" i="8"/>
  <c r="M665" i="8"/>
  <c r="Y665" i="8" s="1"/>
  <c r="I665" i="8"/>
  <c r="G665" i="8"/>
  <c r="J665" i="8" s="1"/>
  <c r="AN665" i="8" s="1"/>
  <c r="AL664" i="8"/>
  <c r="AE664" i="8"/>
  <c r="X664" i="8"/>
  <c r="R664" i="8"/>
  <c r="M664" i="8"/>
  <c r="Y664" i="8" s="1"/>
  <c r="I664" i="8"/>
  <c r="J664" i="8" s="1"/>
  <c r="AN664" i="8" s="1"/>
  <c r="G664" i="8"/>
  <c r="AL663" i="8"/>
  <c r="AE663" i="8"/>
  <c r="X663" i="8"/>
  <c r="R663" i="8"/>
  <c r="M663" i="8"/>
  <c r="Y663" i="8" s="1"/>
  <c r="I663" i="8"/>
  <c r="G663" i="8"/>
  <c r="J663" i="8" s="1"/>
  <c r="AN663" i="8" s="1"/>
  <c r="AL662" i="8"/>
  <c r="AE662" i="8"/>
  <c r="X662" i="8"/>
  <c r="R662" i="8"/>
  <c r="M662" i="8"/>
  <c r="Y662" i="8" s="1"/>
  <c r="I662" i="8"/>
  <c r="J662" i="8" s="1"/>
  <c r="AN662" i="8" s="1"/>
  <c r="G662" i="8"/>
  <c r="AL661" i="8"/>
  <c r="AE661" i="8"/>
  <c r="X661" i="8"/>
  <c r="R661" i="8"/>
  <c r="M661" i="8"/>
  <c r="Y661" i="8" s="1"/>
  <c r="I661" i="8"/>
  <c r="G661" i="8"/>
  <c r="J661" i="8" s="1"/>
  <c r="AN661" i="8" s="1"/>
  <c r="AL660" i="8"/>
  <c r="AE660" i="8"/>
  <c r="X660" i="8"/>
  <c r="R660" i="8"/>
  <c r="M660" i="8"/>
  <c r="Y660" i="8" s="1"/>
  <c r="I660" i="8"/>
  <c r="J660" i="8" s="1"/>
  <c r="AN660" i="8" s="1"/>
  <c r="G660" i="8"/>
  <c r="AL659" i="8"/>
  <c r="AE659" i="8"/>
  <c r="X659" i="8"/>
  <c r="R659" i="8"/>
  <c r="M659" i="8"/>
  <c r="Y659" i="8" s="1"/>
  <c r="I659" i="8"/>
  <c r="G659" i="8"/>
  <c r="J659" i="8" s="1"/>
  <c r="AN659" i="8" s="1"/>
  <c r="AL658" i="8"/>
  <c r="AE658" i="8"/>
  <c r="X658" i="8"/>
  <c r="R658" i="8"/>
  <c r="M658" i="8"/>
  <c r="Y658" i="8" s="1"/>
  <c r="I658" i="8"/>
  <c r="J658" i="8" s="1"/>
  <c r="AN658" i="8" s="1"/>
  <c r="G658" i="8"/>
  <c r="AL657" i="8"/>
  <c r="AE657" i="8"/>
  <c r="X657" i="8"/>
  <c r="R657" i="8"/>
  <c r="M657" i="8"/>
  <c r="Y657" i="8" s="1"/>
  <c r="I657" i="8"/>
  <c r="G657" i="8"/>
  <c r="J657" i="8" s="1"/>
  <c r="AN657" i="8" s="1"/>
  <c r="AL656" i="8"/>
  <c r="AE656" i="8"/>
  <c r="X656" i="8"/>
  <c r="R656" i="8"/>
  <c r="M656" i="8"/>
  <c r="Y656" i="8" s="1"/>
  <c r="I656" i="8"/>
  <c r="J656" i="8" s="1"/>
  <c r="AN656" i="8" s="1"/>
  <c r="G656" i="8"/>
  <c r="AL655" i="8"/>
  <c r="AE655" i="8"/>
  <c r="X655" i="8"/>
  <c r="R655" i="8"/>
  <c r="M655" i="8"/>
  <c r="Y655" i="8" s="1"/>
  <c r="I655" i="8"/>
  <c r="G655" i="8"/>
  <c r="J655" i="8" s="1"/>
  <c r="AN655" i="8" s="1"/>
  <c r="AL654" i="8"/>
  <c r="AE654" i="8"/>
  <c r="X654" i="8"/>
  <c r="R654" i="8"/>
  <c r="M654" i="8"/>
  <c r="Y654" i="8" s="1"/>
  <c r="I654" i="8"/>
  <c r="J654" i="8" s="1"/>
  <c r="AN654" i="8" s="1"/>
  <c r="G654" i="8"/>
  <c r="AL653" i="8"/>
  <c r="AE653" i="8"/>
  <c r="X653" i="8"/>
  <c r="R653" i="8"/>
  <c r="M653" i="8"/>
  <c r="Y653" i="8" s="1"/>
  <c r="I653" i="8"/>
  <c r="G653" i="8"/>
  <c r="J653" i="8" s="1"/>
  <c r="AN653" i="8" s="1"/>
  <c r="AL652" i="8"/>
  <c r="AE652" i="8"/>
  <c r="X652" i="8"/>
  <c r="R652" i="8"/>
  <c r="M652" i="8"/>
  <c r="Y652" i="8" s="1"/>
  <c r="I652" i="8"/>
  <c r="J652" i="8" s="1"/>
  <c r="AN652" i="8" s="1"/>
  <c r="G652" i="8"/>
  <c r="AL651" i="8"/>
  <c r="AE651" i="8"/>
  <c r="X651" i="8"/>
  <c r="R651" i="8"/>
  <c r="M651" i="8"/>
  <c r="Y651" i="8" s="1"/>
  <c r="I651" i="8"/>
  <c r="G651" i="8"/>
  <c r="J651" i="8" s="1"/>
  <c r="AN651" i="8" s="1"/>
  <c r="AL650" i="8"/>
  <c r="AE650" i="8"/>
  <c r="X650" i="8"/>
  <c r="R650" i="8"/>
  <c r="M650" i="8"/>
  <c r="Y650" i="8" s="1"/>
  <c r="I650" i="8"/>
  <c r="J650" i="8" s="1"/>
  <c r="AN650" i="8" s="1"/>
  <c r="G650" i="8"/>
  <c r="AL649" i="8"/>
  <c r="AE649" i="8"/>
  <c r="X649" i="8"/>
  <c r="R649" i="8"/>
  <c r="M649" i="8"/>
  <c r="Y649" i="8" s="1"/>
  <c r="I649" i="8"/>
  <c r="G649" i="8"/>
  <c r="J649" i="8" s="1"/>
  <c r="AN649" i="8" s="1"/>
  <c r="AL648" i="8"/>
  <c r="AE648" i="8"/>
  <c r="X648" i="8"/>
  <c r="R648" i="8"/>
  <c r="M648" i="8"/>
  <c r="Y648" i="8" s="1"/>
  <c r="I648" i="8"/>
  <c r="J648" i="8" s="1"/>
  <c r="AN648" i="8" s="1"/>
  <c r="G648" i="8"/>
  <c r="AL647" i="8"/>
  <c r="AE647" i="8"/>
  <c r="X647" i="8"/>
  <c r="R647" i="8"/>
  <c r="M647" i="8"/>
  <c r="Y647" i="8" s="1"/>
  <c r="I647" i="8"/>
  <c r="G647" i="8"/>
  <c r="J647" i="8" s="1"/>
  <c r="AN647" i="8" s="1"/>
  <c r="AL646" i="8"/>
  <c r="AE646" i="8"/>
  <c r="X646" i="8"/>
  <c r="R646" i="8"/>
  <c r="M646" i="8"/>
  <c r="Y646" i="8" s="1"/>
  <c r="I646" i="8"/>
  <c r="J646" i="8" s="1"/>
  <c r="AN646" i="8" s="1"/>
  <c r="G646" i="8"/>
  <c r="AL645" i="8"/>
  <c r="AE645" i="8"/>
  <c r="X645" i="8"/>
  <c r="R645" i="8"/>
  <c r="M645" i="8"/>
  <c r="Y645" i="8" s="1"/>
  <c r="I645" i="8"/>
  <c r="G645" i="8"/>
  <c r="J645" i="8" s="1"/>
  <c r="AN645" i="8" s="1"/>
  <c r="AL644" i="8"/>
  <c r="AE644" i="8"/>
  <c r="X644" i="8"/>
  <c r="R644" i="8"/>
  <c r="M644" i="8"/>
  <c r="Y644" i="8" s="1"/>
  <c r="I644" i="8"/>
  <c r="J644" i="8" s="1"/>
  <c r="AN644" i="8" s="1"/>
  <c r="G644" i="8"/>
  <c r="AL643" i="8"/>
  <c r="AE643" i="8"/>
  <c r="X643" i="8"/>
  <c r="R643" i="8"/>
  <c r="M643" i="8"/>
  <c r="Y643" i="8" s="1"/>
  <c r="I643" i="8"/>
  <c r="G643" i="8"/>
  <c r="J643" i="8" s="1"/>
  <c r="AN643" i="8" s="1"/>
  <c r="AL642" i="8"/>
  <c r="AE642" i="8"/>
  <c r="X642" i="8"/>
  <c r="R642" i="8"/>
  <c r="M642" i="8"/>
  <c r="Y642" i="8" s="1"/>
  <c r="I642" i="8"/>
  <c r="J642" i="8" s="1"/>
  <c r="AN642" i="8" s="1"/>
  <c r="G642" i="8"/>
  <c r="AL641" i="8"/>
  <c r="AE641" i="8"/>
  <c r="X641" i="8"/>
  <c r="R641" i="8"/>
  <c r="M641" i="8"/>
  <c r="Y641" i="8" s="1"/>
  <c r="I641" i="8"/>
  <c r="G641" i="8"/>
  <c r="J641" i="8" s="1"/>
  <c r="AN641" i="8" s="1"/>
  <c r="AL640" i="8"/>
  <c r="AE640" i="8"/>
  <c r="X640" i="8"/>
  <c r="R640" i="8"/>
  <c r="M640" i="8"/>
  <c r="Y640" i="8" s="1"/>
  <c r="I640" i="8"/>
  <c r="J640" i="8" s="1"/>
  <c r="AN640" i="8" s="1"/>
  <c r="G640" i="8"/>
  <c r="AL639" i="8"/>
  <c r="AE639" i="8"/>
  <c r="X639" i="8"/>
  <c r="R639" i="8"/>
  <c r="M639" i="8"/>
  <c r="Y639" i="8" s="1"/>
  <c r="I639" i="8"/>
  <c r="G639" i="8"/>
  <c r="J639" i="8" s="1"/>
  <c r="AN639" i="8" s="1"/>
  <c r="AL638" i="8"/>
  <c r="AE638" i="8"/>
  <c r="X638" i="8"/>
  <c r="R638" i="8"/>
  <c r="M638" i="8"/>
  <c r="Y638" i="8" s="1"/>
  <c r="I638" i="8"/>
  <c r="J638" i="8" s="1"/>
  <c r="AN638" i="8" s="1"/>
  <c r="G638" i="8"/>
  <c r="AL637" i="8"/>
  <c r="AE637" i="8"/>
  <c r="X637" i="8"/>
  <c r="R637" i="8"/>
  <c r="M637" i="8"/>
  <c r="Y637" i="8" s="1"/>
  <c r="I637" i="8"/>
  <c r="G637" i="8"/>
  <c r="J637" i="8" s="1"/>
  <c r="AN637" i="8" s="1"/>
  <c r="AL636" i="8"/>
  <c r="AE636" i="8"/>
  <c r="X636" i="8"/>
  <c r="R636" i="8"/>
  <c r="M636" i="8"/>
  <c r="Y636" i="8" s="1"/>
  <c r="I636" i="8"/>
  <c r="J636" i="8" s="1"/>
  <c r="AN636" i="8" s="1"/>
  <c r="G636" i="8"/>
  <c r="AL635" i="8"/>
  <c r="AE635" i="8"/>
  <c r="X635" i="8"/>
  <c r="R635" i="8"/>
  <c r="M635" i="8"/>
  <c r="Y635" i="8" s="1"/>
  <c r="I635" i="8"/>
  <c r="G635" i="8"/>
  <c r="J635" i="8" s="1"/>
  <c r="AN635" i="8" s="1"/>
  <c r="AL634" i="8"/>
  <c r="AE634" i="8"/>
  <c r="X634" i="8"/>
  <c r="R634" i="8"/>
  <c r="M634" i="8"/>
  <c r="Y634" i="8" s="1"/>
  <c r="I634" i="8"/>
  <c r="J634" i="8" s="1"/>
  <c r="AN634" i="8" s="1"/>
  <c r="G634" i="8"/>
  <c r="AL633" i="8"/>
  <c r="AE633" i="8"/>
  <c r="X633" i="8"/>
  <c r="R633" i="8"/>
  <c r="M633" i="8"/>
  <c r="Y633" i="8" s="1"/>
  <c r="I633" i="8"/>
  <c r="G633" i="8"/>
  <c r="J633" i="8" s="1"/>
  <c r="AN633" i="8" s="1"/>
  <c r="AL632" i="8"/>
  <c r="AE632" i="8"/>
  <c r="X632" i="8"/>
  <c r="R632" i="8"/>
  <c r="M632" i="8"/>
  <c r="Y632" i="8" s="1"/>
  <c r="I632" i="8"/>
  <c r="J632" i="8" s="1"/>
  <c r="AN632" i="8" s="1"/>
  <c r="G632" i="8"/>
  <c r="AL631" i="8"/>
  <c r="AE631" i="8"/>
  <c r="X631" i="8"/>
  <c r="R631" i="8"/>
  <c r="M631" i="8"/>
  <c r="Y631" i="8" s="1"/>
  <c r="I631" i="8"/>
  <c r="G631" i="8"/>
  <c r="J631" i="8" s="1"/>
  <c r="AN631" i="8" s="1"/>
  <c r="AL630" i="8"/>
  <c r="AE630" i="8"/>
  <c r="X630" i="8"/>
  <c r="R630" i="8"/>
  <c r="M630" i="8"/>
  <c r="Y630" i="8" s="1"/>
  <c r="I630" i="8"/>
  <c r="J630" i="8" s="1"/>
  <c r="AN630" i="8" s="1"/>
  <c r="G630" i="8"/>
  <c r="AL629" i="8"/>
  <c r="AE629" i="8"/>
  <c r="X629" i="8"/>
  <c r="R629" i="8"/>
  <c r="M629" i="8"/>
  <c r="Y629" i="8" s="1"/>
  <c r="I629" i="8"/>
  <c r="G629" i="8"/>
  <c r="J629" i="8" s="1"/>
  <c r="AN629" i="8" s="1"/>
  <c r="AL628" i="8"/>
  <c r="AE628" i="8"/>
  <c r="X628" i="8"/>
  <c r="R628" i="8"/>
  <c r="M628" i="8"/>
  <c r="Y628" i="8" s="1"/>
  <c r="I628" i="8"/>
  <c r="J628" i="8" s="1"/>
  <c r="AN628" i="8" s="1"/>
  <c r="G628" i="8"/>
  <c r="AL627" i="8"/>
  <c r="AE627" i="8"/>
  <c r="X627" i="8"/>
  <c r="R627" i="8"/>
  <c r="M627" i="8"/>
  <c r="Y627" i="8" s="1"/>
  <c r="I627" i="8"/>
  <c r="G627" i="8"/>
  <c r="J627" i="8" s="1"/>
  <c r="AN627" i="8" s="1"/>
  <c r="AL626" i="8"/>
  <c r="AE626" i="8"/>
  <c r="X626" i="8"/>
  <c r="R626" i="8"/>
  <c r="M626" i="8"/>
  <c r="Y626" i="8" s="1"/>
  <c r="I626" i="8"/>
  <c r="J626" i="8" s="1"/>
  <c r="AN626" i="8" s="1"/>
  <c r="G626" i="8"/>
  <c r="AL625" i="8"/>
  <c r="AE625" i="8"/>
  <c r="X625" i="8"/>
  <c r="R625" i="8"/>
  <c r="M625" i="8"/>
  <c r="Y625" i="8" s="1"/>
  <c r="I625" i="8"/>
  <c r="G625" i="8"/>
  <c r="J625" i="8" s="1"/>
  <c r="AN625" i="8" s="1"/>
  <c r="AL624" i="8"/>
  <c r="AE624" i="8"/>
  <c r="X624" i="8"/>
  <c r="R624" i="8"/>
  <c r="M624" i="8"/>
  <c r="Y624" i="8" s="1"/>
  <c r="I624" i="8"/>
  <c r="J624" i="8" s="1"/>
  <c r="AN624" i="8" s="1"/>
  <c r="G624" i="8"/>
  <c r="AL623" i="8"/>
  <c r="AE623" i="8"/>
  <c r="X623" i="8"/>
  <c r="R623" i="8"/>
  <c r="M623" i="8"/>
  <c r="Y623" i="8" s="1"/>
  <c r="I623" i="8"/>
  <c r="G623" i="8"/>
  <c r="J623" i="8" s="1"/>
  <c r="AN623" i="8" s="1"/>
  <c r="AL622" i="8"/>
  <c r="AE622" i="8"/>
  <c r="X622" i="8"/>
  <c r="R622" i="8"/>
  <c r="M622" i="8"/>
  <c r="Y622" i="8" s="1"/>
  <c r="I622" i="8"/>
  <c r="J622" i="8" s="1"/>
  <c r="AN622" i="8" s="1"/>
  <c r="G622" i="8"/>
  <c r="AL621" i="8"/>
  <c r="AE621" i="8"/>
  <c r="X621" i="8"/>
  <c r="R621" i="8"/>
  <c r="M621" i="8"/>
  <c r="I621" i="8"/>
  <c r="G621" i="8"/>
  <c r="AL620" i="8"/>
  <c r="AE620" i="8"/>
  <c r="X620" i="8"/>
  <c r="R620" i="8"/>
  <c r="M620" i="8"/>
  <c r="Y620" i="8" s="1"/>
  <c r="I620" i="8"/>
  <c r="J620" i="8" s="1"/>
  <c r="AN620" i="8" s="1"/>
  <c r="G620" i="8"/>
  <c r="AL619" i="8"/>
  <c r="AE619" i="8"/>
  <c r="X619" i="8"/>
  <c r="R619" i="8"/>
  <c r="M619" i="8"/>
  <c r="I619" i="8"/>
  <c r="G619" i="8"/>
  <c r="AL618" i="8"/>
  <c r="AE618" i="8"/>
  <c r="X618" i="8"/>
  <c r="R618" i="8"/>
  <c r="M618" i="8"/>
  <c r="Y618" i="8" s="1"/>
  <c r="I618" i="8"/>
  <c r="J618" i="8" s="1"/>
  <c r="AN618" i="8" s="1"/>
  <c r="G618" i="8"/>
  <c r="AL617" i="8"/>
  <c r="AE617" i="8"/>
  <c r="X617" i="8"/>
  <c r="R617" i="8"/>
  <c r="M617" i="8"/>
  <c r="I617" i="8"/>
  <c r="G617" i="8"/>
  <c r="AL616" i="8"/>
  <c r="AE616" i="8"/>
  <c r="X616" i="8"/>
  <c r="R616" i="8"/>
  <c r="M616" i="8"/>
  <c r="Y616" i="8" s="1"/>
  <c r="I616" i="8"/>
  <c r="J616" i="8" s="1"/>
  <c r="AN616" i="8" s="1"/>
  <c r="G616" i="8"/>
  <c r="AL615" i="8"/>
  <c r="AE615" i="8"/>
  <c r="X615" i="8"/>
  <c r="R615" i="8"/>
  <c r="M615" i="8"/>
  <c r="I615" i="8"/>
  <c r="G615" i="8"/>
  <c r="AL614" i="8"/>
  <c r="AE614" i="8"/>
  <c r="X614" i="8"/>
  <c r="R614" i="8"/>
  <c r="M614" i="8"/>
  <c r="Y614" i="8" s="1"/>
  <c r="I614" i="8"/>
  <c r="J614" i="8" s="1"/>
  <c r="AN614" i="8" s="1"/>
  <c r="G614" i="8"/>
  <c r="AL613" i="8"/>
  <c r="AE613" i="8"/>
  <c r="X613" i="8"/>
  <c r="R613" i="8"/>
  <c r="M613" i="8"/>
  <c r="I613" i="8"/>
  <c r="G613" i="8"/>
  <c r="AL612" i="8"/>
  <c r="AE612" i="8"/>
  <c r="X612" i="8"/>
  <c r="R612" i="8"/>
  <c r="M612" i="8"/>
  <c r="Y612" i="8" s="1"/>
  <c r="I612" i="8"/>
  <c r="J612" i="8" s="1"/>
  <c r="AN612" i="8" s="1"/>
  <c r="G612" i="8"/>
  <c r="AL611" i="8"/>
  <c r="AE611" i="8"/>
  <c r="X611" i="8"/>
  <c r="R611" i="8"/>
  <c r="M611" i="8"/>
  <c r="I611" i="8"/>
  <c r="G611" i="8"/>
  <c r="AL610" i="8"/>
  <c r="AE610" i="8"/>
  <c r="X610" i="8"/>
  <c r="R610" i="8"/>
  <c r="M610" i="8"/>
  <c r="Y610" i="8" s="1"/>
  <c r="I610" i="8"/>
  <c r="J610" i="8" s="1"/>
  <c r="AN610" i="8" s="1"/>
  <c r="G610" i="8"/>
  <c r="AL609" i="8"/>
  <c r="AE609" i="8"/>
  <c r="X609" i="8"/>
  <c r="R609" i="8"/>
  <c r="M609" i="8"/>
  <c r="I609" i="8"/>
  <c r="G609" i="8"/>
  <c r="AL608" i="8"/>
  <c r="AE608" i="8"/>
  <c r="X608" i="8"/>
  <c r="R608" i="8"/>
  <c r="M608" i="8"/>
  <c r="Y608" i="8" s="1"/>
  <c r="I608" i="8"/>
  <c r="J608" i="8" s="1"/>
  <c r="AN608" i="8" s="1"/>
  <c r="G608" i="8"/>
  <c r="AL607" i="8"/>
  <c r="AE607" i="8"/>
  <c r="X607" i="8"/>
  <c r="R607" i="8"/>
  <c r="M607" i="8"/>
  <c r="I607" i="8"/>
  <c r="G607" i="8"/>
  <c r="AL606" i="8"/>
  <c r="AE606" i="8"/>
  <c r="X606" i="8"/>
  <c r="R606" i="8"/>
  <c r="M606" i="8"/>
  <c r="Y606" i="8" s="1"/>
  <c r="I606" i="8"/>
  <c r="J606" i="8" s="1"/>
  <c r="AN606" i="8" s="1"/>
  <c r="G606" i="8"/>
  <c r="AL605" i="8"/>
  <c r="AE605" i="8"/>
  <c r="X605" i="8"/>
  <c r="R605" i="8"/>
  <c r="M605" i="8"/>
  <c r="I605" i="8"/>
  <c r="G605" i="8"/>
  <c r="AL604" i="8"/>
  <c r="AE604" i="8"/>
  <c r="X604" i="8"/>
  <c r="R604" i="8"/>
  <c r="M604" i="8"/>
  <c r="Y604" i="8" s="1"/>
  <c r="I604" i="8"/>
  <c r="J604" i="8" s="1"/>
  <c r="AN604" i="8" s="1"/>
  <c r="G604" i="8"/>
  <c r="AL603" i="8"/>
  <c r="AE603" i="8"/>
  <c r="X603" i="8"/>
  <c r="R603" i="8"/>
  <c r="M603" i="8"/>
  <c r="I603" i="8"/>
  <c r="G603" i="8"/>
  <c r="AL602" i="8"/>
  <c r="AE602" i="8"/>
  <c r="X602" i="8"/>
  <c r="R602" i="8"/>
  <c r="M602" i="8"/>
  <c r="Y602" i="8" s="1"/>
  <c r="I602" i="8"/>
  <c r="J602" i="8" s="1"/>
  <c r="AN602" i="8" s="1"/>
  <c r="G602" i="8"/>
  <c r="AL601" i="8"/>
  <c r="AE601" i="8"/>
  <c r="X601" i="8"/>
  <c r="R601" i="8"/>
  <c r="M601" i="8"/>
  <c r="I601" i="8"/>
  <c r="G601" i="8"/>
  <c r="AL600" i="8"/>
  <c r="AE600" i="8"/>
  <c r="X600" i="8"/>
  <c r="R600" i="8"/>
  <c r="M600" i="8"/>
  <c r="Y600" i="8" s="1"/>
  <c r="I600" i="8"/>
  <c r="J600" i="8" s="1"/>
  <c r="AN600" i="8" s="1"/>
  <c r="G600" i="8"/>
  <c r="AL599" i="8"/>
  <c r="AE599" i="8"/>
  <c r="X599" i="8"/>
  <c r="R599" i="8"/>
  <c r="M599" i="8"/>
  <c r="I599" i="8"/>
  <c r="G599" i="8"/>
  <c r="AL598" i="8"/>
  <c r="AE598" i="8"/>
  <c r="X598" i="8"/>
  <c r="R598" i="8"/>
  <c r="M598" i="8"/>
  <c r="Y598" i="8" s="1"/>
  <c r="I598" i="8"/>
  <c r="J598" i="8" s="1"/>
  <c r="AN598" i="8" s="1"/>
  <c r="G598" i="8"/>
  <c r="AL597" i="8"/>
  <c r="AE597" i="8"/>
  <c r="X597" i="8"/>
  <c r="R597" i="8"/>
  <c r="M597" i="8"/>
  <c r="I597" i="8"/>
  <c r="G597" i="8"/>
  <c r="AL596" i="8"/>
  <c r="AE596" i="8"/>
  <c r="X596" i="8"/>
  <c r="R596" i="8"/>
  <c r="M596" i="8"/>
  <c r="Y596" i="8" s="1"/>
  <c r="I596" i="8"/>
  <c r="J596" i="8" s="1"/>
  <c r="AN596" i="8" s="1"/>
  <c r="G596" i="8"/>
  <c r="AL595" i="8"/>
  <c r="AE595" i="8"/>
  <c r="X595" i="8"/>
  <c r="R595" i="8"/>
  <c r="M595" i="8"/>
  <c r="I595" i="8"/>
  <c r="G595" i="8"/>
  <c r="AL594" i="8"/>
  <c r="AE594" i="8"/>
  <c r="X594" i="8"/>
  <c r="R594" i="8"/>
  <c r="M594" i="8"/>
  <c r="Y594" i="8" s="1"/>
  <c r="I594" i="8"/>
  <c r="J594" i="8" s="1"/>
  <c r="AN594" i="8" s="1"/>
  <c r="G594" i="8"/>
  <c r="AL593" i="8"/>
  <c r="AE593" i="8"/>
  <c r="X593" i="8"/>
  <c r="R593" i="8"/>
  <c r="M593" i="8"/>
  <c r="I593" i="8"/>
  <c r="G593" i="8"/>
  <c r="AL592" i="8"/>
  <c r="AE592" i="8"/>
  <c r="X592" i="8"/>
  <c r="R592" i="8"/>
  <c r="M592" i="8"/>
  <c r="Y592" i="8" s="1"/>
  <c r="I592" i="8"/>
  <c r="J592" i="8" s="1"/>
  <c r="AN592" i="8" s="1"/>
  <c r="G592" i="8"/>
  <c r="AL591" i="8"/>
  <c r="AE591" i="8"/>
  <c r="X591" i="8"/>
  <c r="R591" i="8"/>
  <c r="M591" i="8"/>
  <c r="I591" i="8"/>
  <c r="G591" i="8"/>
  <c r="AL590" i="8"/>
  <c r="AE590" i="8"/>
  <c r="X590" i="8"/>
  <c r="R590" i="8"/>
  <c r="M590" i="8"/>
  <c r="Y590" i="8" s="1"/>
  <c r="I590" i="8"/>
  <c r="J590" i="8" s="1"/>
  <c r="AN590" i="8" s="1"/>
  <c r="G590" i="8"/>
  <c r="AL589" i="8"/>
  <c r="AE589" i="8"/>
  <c r="X589" i="8"/>
  <c r="R589" i="8"/>
  <c r="M589" i="8"/>
  <c r="I589" i="8"/>
  <c r="G589" i="8"/>
  <c r="AL588" i="8"/>
  <c r="AE588" i="8"/>
  <c r="X588" i="8"/>
  <c r="R588" i="8"/>
  <c r="M588" i="8"/>
  <c r="Y588" i="8" s="1"/>
  <c r="I588" i="8"/>
  <c r="J588" i="8" s="1"/>
  <c r="AN588" i="8" s="1"/>
  <c r="G588" i="8"/>
  <c r="AL587" i="8"/>
  <c r="AE587" i="8"/>
  <c r="X587" i="8"/>
  <c r="R587" i="8"/>
  <c r="M587" i="8"/>
  <c r="I587" i="8"/>
  <c r="G587" i="8"/>
  <c r="AL586" i="8"/>
  <c r="AE586" i="8"/>
  <c r="X586" i="8"/>
  <c r="R586" i="8"/>
  <c r="M586" i="8"/>
  <c r="Y586" i="8" s="1"/>
  <c r="I586" i="8"/>
  <c r="J586" i="8" s="1"/>
  <c r="AN586" i="8" s="1"/>
  <c r="G586" i="8"/>
  <c r="AL585" i="8"/>
  <c r="AE585" i="8"/>
  <c r="X585" i="8"/>
  <c r="R585" i="8"/>
  <c r="M585" i="8"/>
  <c r="I585" i="8"/>
  <c r="G585" i="8"/>
  <c r="AL584" i="8"/>
  <c r="AE584" i="8"/>
  <c r="X584" i="8"/>
  <c r="R584" i="8"/>
  <c r="M584" i="8"/>
  <c r="Y584" i="8" s="1"/>
  <c r="I584" i="8"/>
  <c r="J584" i="8" s="1"/>
  <c r="AN584" i="8" s="1"/>
  <c r="G584" i="8"/>
  <c r="AL583" i="8"/>
  <c r="AE583" i="8"/>
  <c r="X583" i="8"/>
  <c r="R583" i="8"/>
  <c r="M583" i="8"/>
  <c r="I583" i="8"/>
  <c r="G583" i="8"/>
  <c r="AL582" i="8"/>
  <c r="AE582" i="8"/>
  <c r="X582" i="8"/>
  <c r="R582" i="8"/>
  <c r="M582" i="8"/>
  <c r="Y582" i="8" s="1"/>
  <c r="I582" i="8"/>
  <c r="J582" i="8" s="1"/>
  <c r="AN582" i="8" s="1"/>
  <c r="G582" i="8"/>
  <c r="AL581" i="8"/>
  <c r="AE581" i="8"/>
  <c r="X581" i="8"/>
  <c r="R581" i="8"/>
  <c r="M581" i="8"/>
  <c r="I581" i="8"/>
  <c r="G581" i="8"/>
  <c r="AL580" i="8"/>
  <c r="AE580" i="8"/>
  <c r="X580" i="8"/>
  <c r="R580" i="8"/>
  <c r="M580" i="8"/>
  <c r="Y580" i="8" s="1"/>
  <c r="I580" i="8"/>
  <c r="G580" i="8"/>
  <c r="J580" i="8" s="1"/>
  <c r="AL579" i="8"/>
  <c r="AE579" i="8"/>
  <c r="X579" i="8"/>
  <c r="R579" i="8"/>
  <c r="M579" i="8"/>
  <c r="Y579" i="8" s="1"/>
  <c r="I579" i="8"/>
  <c r="J579" i="8" s="1"/>
  <c r="G579" i="8"/>
  <c r="AL578" i="8"/>
  <c r="AE578" i="8"/>
  <c r="X578" i="8"/>
  <c r="R578" i="8"/>
  <c r="M578" i="8"/>
  <c r="Y578" i="8" s="1"/>
  <c r="I578" i="8"/>
  <c r="G578" i="8"/>
  <c r="J578" i="8" s="1"/>
  <c r="AN578" i="8" s="1"/>
  <c r="AL577" i="8"/>
  <c r="AE577" i="8"/>
  <c r="X577" i="8"/>
  <c r="R577" i="8"/>
  <c r="M577" i="8"/>
  <c r="Y577" i="8" s="1"/>
  <c r="I577" i="8"/>
  <c r="J577" i="8" s="1"/>
  <c r="G577" i="8"/>
  <c r="AL576" i="8"/>
  <c r="AE576" i="8"/>
  <c r="X576" i="8"/>
  <c r="R576" i="8"/>
  <c r="M576" i="8"/>
  <c r="Y576" i="8" s="1"/>
  <c r="I576" i="8"/>
  <c r="G576" i="8"/>
  <c r="J576" i="8" s="1"/>
  <c r="AL575" i="8"/>
  <c r="AE575" i="8"/>
  <c r="X575" i="8"/>
  <c r="R575" i="8"/>
  <c r="M575" i="8"/>
  <c r="Y575" i="8" s="1"/>
  <c r="I575" i="8"/>
  <c r="J575" i="8" s="1"/>
  <c r="G575" i="8"/>
  <c r="AL574" i="8"/>
  <c r="AE574" i="8"/>
  <c r="X574" i="8"/>
  <c r="R574" i="8"/>
  <c r="M574" i="8"/>
  <c r="Y574" i="8" s="1"/>
  <c r="I574" i="8"/>
  <c r="G574" i="8"/>
  <c r="J574" i="8" s="1"/>
  <c r="AN574" i="8" s="1"/>
  <c r="AL573" i="8"/>
  <c r="AE573" i="8"/>
  <c r="X573" i="8"/>
  <c r="R573" i="8"/>
  <c r="M573" i="8"/>
  <c r="Y573" i="8" s="1"/>
  <c r="I573" i="8"/>
  <c r="J573" i="8" s="1"/>
  <c r="G573" i="8"/>
  <c r="AL572" i="8"/>
  <c r="AE572" i="8"/>
  <c r="X572" i="8"/>
  <c r="R572" i="8"/>
  <c r="M572" i="8"/>
  <c r="Y572" i="8" s="1"/>
  <c r="I572" i="8"/>
  <c r="G572" i="8"/>
  <c r="J572" i="8" s="1"/>
  <c r="AL571" i="8"/>
  <c r="AE571" i="8"/>
  <c r="X571" i="8"/>
  <c r="R571" i="8"/>
  <c r="M571" i="8"/>
  <c r="Y571" i="8" s="1"/>
  <c r="I571" i="8"/>
  <c r="J571" i="8" s="1"/>
  <c r="G571" i="8"/>
  <c r="AL570" i="8"/>
  <c r="AE570" i="8"/>
  <c r="X570" i="8"/>
  <c r="R570" i="8"/>
  <c r="M570" i="8"/>
  <c r="Y570" i="8" s="1"/>
  <c r="I570" i="8"/>
  <c r="G570" i="8"/>
  <c r="J570" i="8" s="1"/>
  <c r="AN570" i="8" s="1"/>
  <c r="AL569" i="8"/>
  <c r="AE569" i="8"/>
  <c r="X569" i="8"/>
  <c r="R569" i="8"/>
  <c r="M569" i="8"/>
  <c r="Y569" i="8" s="1"/>
  <c r="I569" i="8"/>
  <c r="J569" i="8" s="1"/>
  <c r="G569" i="8"/>
  <c r="AL568" i="8"/>
  <c r="AE568" i="8"/>
  <c r="X568" i="8"/>
  <c r="R568" i="8"/>
  <c r="M568" i="8"/>
  <c r="Y568" i="8" s="1"/>
  <c r="I568" i="8"/>
  <c r="G568" i="8"/>
  <c r="J568" i="8" s="1"/>
  <c r="AL567" i="8"/>
  <c r="AE567" i="8"/>
  <c r="X567" i="8"/>
  <c r="R567" i="8"/>
  <c r="M567" i="8"/>
  <c r="Y567" i="8" s="1"/>
  <c r="I567" i="8"/>
  <c r="J567" i="8" s="1"/>
  <c r="G567" i="8"/>
  <c r="AL566" i="8"/>
  <c r="AE566" i="8"/>
  <c r="X566" i="8"/>
  <c r="R566" i="8"/>
  <c r="M566" i="8"/>
  <c r="Y566" i="8" s="1"/>
  <c r="I566" i="8"/>
  <c r="G566" i="8"/>
  <c r="J566" i="8" s="1"/>
  <c r="AN566" i="8" s="1"/>
  <c r="AL565" i="8"/>
  <c r="AE565" i="8"/>
  <c r="X565" i="8"/>
  <c r="R565" i="8"/>
  <c r="M565" i="8"/>
  <c r="Y565" i="8" s="1"/>
  <c r="I565" i="8"/>
  <c r="J565" i="8" s="1"/>
  <c r="G565" i="8"/>
  <c r="AL564" i="8"/>
  <c r="AE564" i="8"/>
  <c r="X564" i="8"/>
  <c r="R564" i="8"/>
  <c r="M564" i="8"/>
  <c r="Y564" i="8" s="1"/>
  <c r="I564" i="8"/>
  <c r="G564" i="8"/>
  <c r="J564" i="8" s="1"/>
  <c r="AL563" i="8"/>
  <c r="AE563" i="8"/>
  <c r="X563" i="8"/>
  <c r="R563" i="8"/>
  <c r="M563" i="8"/>
  <c r="Y563" i="8" s="1"/>
  <c r="I563" i="8"/>
  <c r="J563" i="8" s="1"/>
  <c r="G563" i="8"/>
  <c r="AL562" i="8"/>
  <c r="AE562" i="8"/>
  <c r="X562" i="8"/>
  <c r="R562" i="8"/>
  <c r="M562" i="8"/>
  <c r="Y562" i="8" s="1"/>
  <c r="I562" i="8"/>
  <c r="G562" i="8"/>
  <c r="J562" i="8" s="1"/>
  <c r="AN562" i="8" s="1"/>
  <c r="AL561" i="8"/>
  <c r="AE561" i="8"/>
  <c r="X561" i="8"/>
  <c r="R561" i="8"/>
  <c r="M561" i="8"/>
  <c r="Y561" i="8" s="1"/>
  <c r="I561" i="8"/>
  <c r="J561" i="8" s="1"/>
  <c r="G561" i="8"/>
  <c r="AL560" i="8"/>
  <c r="AE560" i="8"/>
  <c r="X560" i="8"/>
  <c r="R560" i="8"/>
  <c r="M560" i="8"/>
  <c r="Y560" i="8" s="1"/>
  <c r="I560" i="8"/>
  <c r="G560" i="8"/>
  <c r="J560" i="8" s="1"/>
  <c r="AL559" i="8"/>
  <c r="AE559" i="8"/>
  <c r="X559" i="8"/>
  <c r="R559" i="8"/>
  <c r="M559" i="8"/>
  <c r="Y559" i="8" s="1"/>
  <c r="I559" i="8"/>
  <c r="J559" i="8" s="1"/>
  <c r="G559" i="8"/>
  <c r="AL558" i="8"/>
  <c r="AE558" i="8"/>
  <c r="X558" i="8"/>
  <c r="R558" i="8"/>
  <c r="M558" i="8"/>
  <c r="Y558" i="8" s="1"/>
  <c r="I558" i="8"/>
  <c r="G558" i="8"/>
  <c r="J558" i="8" s="1"/>
  <c r="AN558" i="8" s="1"/>
  <c r="AL557" i="8"/>
  <c r="AE557" i="8"/>
  <c r="X557" i="8"/>
  <c r="R557" i="8"/>
  <c r="M557" i="8"/>
  <c r="Y557" i="8" s="1"/>
  <c r="I557" i="8"/>
  <c r="J557" i="8" s="1"/>
  <c r="G557" i="8"/>
  <c r="AL556" i="8"/>
  <c r="AE556" i="8"/>
  <c r="X556" i="8"/>
  <c r="R556" i="8"/>
  <c r="M556" i="8"/>
  <c r="Y556" i="8" s="1"/>
  <c r="I556" i="8"/>
  <c r="G556" i="8"/>
  <c r="J556" i="8" s="1"/>
  <c r="AL555" i="8"/>
  <c r="AE555" i="8"/>
  <c r="X555" i="8"/>
  <c r="R555" i="8"/>
  <c r="M555" i="8"/>
  <c r="Y555" i="8" s="1"/>
  <c r="I555" i="8"/>
  <c r="J555" i="8" s="1"/>
  <c r="G555" i="8"/>
  <c r="AL554" i="8"/>
  <c r="AE554" i="8"/>
  <c r="X554" i="8"/>
  <c r="R554" i="8"/>
  <c r="M554" i="8"/>
  <c r="Y554" i="8" s="1"/>
  <c r="I554" i="8"/>
  <c r="G554" i="8"/>
  <c r="J554" i="8" s="1"/>
  <c r="AN554" i="8" s="1"/>
  <c r="AL553" i="8"/>
  <c r="AE553" i="8"/>
  <c r="X553" i="8"/>
  <c r="R553" i="8"/>
  <c r="M553" i="8"/>
  <c r="Y553" i="8" s="1"/>
  <c r="I553" i="8"/>
  <c r="J553" i="8" s="1"/>
  <c r="G553" i="8"/>
  <c r="AL552" i="8"/>
  <c r="AE552" i="8"/>
  <c r="X552" i="8"/>
  <c r="R552" i="8"/>
  <c r="M552" i="8"/>
  <c r="Y552" i="8" s="1"/>
  <c r="I552" i="8"/>
  <c r="G552" i="8"/>
  <c r="J552" i="8" s="1"/>
  <c r="AL551" i="8"/>
  <c r="AE551" i="8"/>
  <c r="X551" i="8"/>
  <c r="R551" i="8"/>
  <c r="M551" i="8"/>
  <c r="Y551" i="8" s="1"/>
  <c r="I551" i="8"/>
  <c r="J551" i="8" s="1"/>
  <c r="G551" i="8"/>
  <c r="AL550" i="8"/>
  <c r="AE550" i="8"/>
  <c r="X550" i="8"/>
  <c r="R550" i="8"/>
  <c r="M550" i="8"/>
  <c r="Y550" i="8" s="1"/>
  <c r="I550" i="8"/>
  <c r="G550" i="8"/>
  <c r="J550" i="8" s="1"/>
  <c r="AN550" i="8" s="1"/>
  <c r="AL549" i="8"/>
  <c r="AE549" i="8"/>
  <c r="X549" i="8"/>
  <c r="R549" i="8"/>
  <c r="M549" i="8"/>
  <c r="Y549" i="8" s="1"/>
  <c r="I549" i="8"/>
  <c r="J549" i="8" s="1"/>
  <c r="G549" i="8"/>
  <c r="AL548" i="8"/>
  <c r="AE548" i="8"/>
  <c r="X548" i="8"/>
  <c r="R548" i="8"/>
  <c r="M548" i="8"/>
  <c r="Y548" i="8" s="1"/>
  <c r="I548" i="8"/>
  <c r="G548" i="8"/>
  <c r="J548" i="8" s="1"/>
  <c r="AL547" i="8"/>
  <c r="AE547" i="8"/>
  <c r="X547" i="8"/>
  <c r="R547" i="8"/>
  <c r="M547" i="8"/>
  <c r="Y547" i="8" s="1"/>
  <c r="I547" i="8"/>
  <c r="J547" i="8" s="1"/>
  <c r="G547" i="8"/>
  <c r="AL546" i="8"/>
  <c r="AE546" i="8"/>
  <c r="X546" i="8"/>
  <c r="R546" i="8"/>
  <c r="M546" i="8"/>
  <c r="Y546" i="8" s="1"/>
  <c r="I546" i="8"/>
  <c r="G546" i="8"/>
  <c r="J546" i="8" s="1"/>
  <c r="AN546" i="8" s="1"/>
  <c r="AL545" i="8"/>
  <c r="AE545" i="8"/>
  <c r="X545" i="8"/>
  <c r="R545" i="8"/>
  <c r="M545" i="8"/>
  <c r="Y545" i="8" s="1"/>
  <c r="I545" i="8"/>
  <c r="J545" i="8" s="1"/>
  <c r="G545" i="8"/>
  <c r="AL544" i="8"/>
  <c r="AE544" i="8"/>
  <c r="X544" i="8"/>
  <c r="R544" i="8"/>
  <c r="M544" i="8"/>
  <c r="Y544" i="8" s="1"/>
  <c r="I544" i="8"/>
  <c r="G544" i="8"/>
  <c r="J544" i="8" s="1"/>
  <c r="AL543" i="8"/>
  <c r="AE543" i="8"/>
  <c r="X543" i="8"/>
  <c r="R543" i="8"/>
  <c r="M543" i="8"/>
  <c r="Y543" i="8" s="1"/>
  <c r="I543" i="8"/>
  <c r="J543" i="8" s="1"/>
  <c r="G543" i="8"/>
  <c r="AL542" i="8"/>
  <c r="AE542" i="8"/>
  <c r="X542" i="8"/>
  <c r="R542" i="8"/>
  <c r="M542" i="8"/>
  <c r="Y542" i="8" s="1"/>
  <c r="I542" i="8"/>
  <c r="G542" i="8"/>
  <c r="J542" i="8" s="1"/>
  <c r="AN542" i="8" s="1"/>
  <c r="AL541" i="8"/>
  <c r="AE541" i="8"/>
  <c r="X541" i="8"/>
  <c r="R541" i="8"/>
  <c r="M541" i="8"/>
  <c r="Y541" i="8" s="1"/>
  <c r="I541" i="8"/>
  <c r="J541" i="8" s="1"/>
  <c r="G541" i="8"/>
  <c r="AL540" i="8"/>
  <c r="AE540" i="8"/>
  <c r="X540" i="8"/>
  <c r="R540" i="8"/>
  <c r="M540" i="8"/>
  <c r="Y540" i="8" s="1"/>
  <c r="I540" i="8"/>
  <c r="G540" i="8"/>
  <c r="J540" i="8" s="1"/>
  <c r="AL539" i="8"/>
  <c r="AE539" i="8"/>
  <c r="X539" i="8"/>
  <c r="R539" i="8"/>
  <c r="M539" i="8"/>
  <c r="Y539" i="8" s="1"/>
  <c r="I539" i="8"/>
  <c r="J539" i="8" s="1"/>
  <c r="G539" i="8"/>
  <c r="AL538" i="8"/>
  <c r="AE538" i="8"/>
  <c r="X538" i="8"/>
  <c r="R538" i="8"/>
  <c r="M538" i="8"/>
  <c r="Y538" i="8" s="1"/>
  <c r="I538" i="8"/>
  <c r="G538" i="8"/>
  <c r="J538" i="8" s="1"/>
  <c r="AN538" i="8" s="1"/>
  <c r="AL537" i="8"/>
  <c r="AE537" i="8"/>
  <c r="X537" i="8"/>
  <c r="R537" i="8"/>
  <c r="M537" i="8"/>
  <c r="Y537" i="8" s="1"/>
  <c r="I537" i="8"/>
  <c r="J537" i="8" s="1"/>
  <c r="G537" i="8"/>
  <c r="AL536" i="8"/>
  <c r="AE536" i="8"/>
  <c r="X536" i="8"/>
  <c r="R536" i="8"/>
  <c r="M536" i="8"/>
  <c r="Y536" i="8" s="1"/>
  <c r="I536" i="8"/>
  <c r="G536" i="8"/>
  <c r="J536" i="8" s="1"/>
  <c r="AL535" i="8"/>
  <c r="AE535" i="8"/>
  <c r="X535" i="8"/>
  <c r="R535" i="8"/>
  <c r="M535" i="8"/>
  <c r="Y535" i="8" s="1"/>
  <c r="I535" i="8"/>
  <c r="J535" i="8" s="1"/>
  <c r="G535" i="8"/>
  <c r="AL534" i="8"/>
  <c r="AE534" i="8"/>
  <c r="X534" i="8"/>
  <c r="R534" i="8"/>
  <c r="M534" i="8"/>
  <c r="Y534" i="8" s="1"/>
  <c r="I534" i="8"/>
  <c r="G534" i="8"/>
  <c r="J534" i="8" s="1"/>
  <c r="AN534" i="8" s="1"/>
  <c r="AL533" i="8"/>
  <c r="AE533" i="8"/>
  <c r="X533" i="8"/>
  <c r="R533" i="8"/>
  <c r="M533" i="8"/>
  <c r="Y533" i="8" s="1"/>
  <c r="I533" i="8"/>
  <c r="J533" i="8" s="1"/>
  <c r="G533" i="8"/>
  <c r="AL532" i="8"/>
  <c r="AE532" i="8"/>
  <c r="X532" i="8"/>
  <c r="R532" i="8"/>
  <c r="M532" i="8"/>
  <c r="Y532" i="8" s="1"/>
  <c r="I532" i="8"/>
  <c r="G532" i="8"/>
  <c r="J532" i="8" s="1"/>
  <c r="AL531" i="8"/>
  <c r="AE531" i="8"/>
  <c r="X531" i="8"/>
  <c r="R531" i="8"/>
  <c r="M531" i="8"/>
  <c r="Y531" i="8" s="1"/>
  <c r="I531" i="8"/>
  <c r="J531" i="8" s="1"/>
  <c r="G531" i="8"/>
  <c r="AL530" i="8"/>
  <c r="AE530" i="8"/>
  <c r="X530" i="8"/>
  <c r="R530" i="8"/>
  <c r="M530" i="8"/>
  <c r="Y530" i="8" s="1"/>
  <c r="I530" i="8"/>
  <c r="G530" i="8"/>
  <c r="J530" i="8" s="1"/>
  <c r="AN530" i="8" s="1"/>
  <c r="AL529" i="8"/>
  <c r="AE529" i="8"/>
  <c r="X529" i="8"/>
  <c r="R529" i="8"/>
  <c r="M529" i="8"/>
  <c r="Y529" i="8" s="1"/>
  <c r="I529" i="8"/>
  <c r="J529" i="8" s="1"/>
  <c r="G529" i="8"/>
  <c r="AL528" i="8"/>
  <c r="AE528" i="8"/>
  <c r="X528" i="8"/>
  <c r="R528" i="8"/>
  <c r="M528" i="8"/>
  <c r="Y528" i="8" s="1"/>
  <c r="I528" i="8"/>
  <c r="G528" i="8"/>
  <c r="J528" i="8" s="1"/>
  <c r="AL527" i="8"/>
  <c r="AE527" i="8"/>
  <c r="X527" i="8"/>
  <c r="R527" i="8"/>
  <c r="M527" i="8"/>
  <c r="Y527" i="8" s="1"/>
  <c r="I527" i="8"/>
  <c r="J527" i="8" s="1"/>
  <c r="G527" i="8"/>
  <c r="AL526" i="8"/>
  <c r="AE526" i="8"/>
  <c r="X526" i="8"/>
  <c r="R526" i="8"/>
  <c r="M526" i="8"/>
  <c r="Y526" i="8" s="1"/>
  <c r="I526" i="8"/>
  <c r="G526" i="8"/>
  <c r="J526" i="8" s="1"/>
  <c r="AN526" i="8" s="1"/>
  <c r="AL525" i="8"/>
  <c r="AE525" i="8"/>
  <c r="X525" i="8"/>
  <c r="R525" i="8"/>
  <c r="M525" i="8"/>
  <c r="Y525" i="8" s="1"/>
  <c r="I525" i="8"/>
  <c r="J525" i="8" s="1"/>
  <c r="G525" i="8"/>
  <c r="AL524" i="8"/>
  <c r="AE524" i="8"/>
  <c r="X524" i="8"/>
  <c r="R524" i="8"/>
  <c r="M524" i="8"/>
  <c r="Y524" i="8" s="1"/>
  <c r="I524" i="8"/>
  <c r="G524" i="8"/>
  <c r="J524" i="8" s="1"/>
  <c r="AL523" i="8"/>
  <c r="AE523" i="8"/>
  <c r="X523" i="8"/>
  <c r="R523" i="8"/>
  <c r="M523" i="8"/>
  <c r="Y523" i="8" s="1"/>
  <c r="I523" i="8"/>
  <c r="J523" i="8" s="1"/>
  <c r="G523" i="8"/>
  <c r="AL522" i="8"/>
  <c r="AE522" i="8"/>
  <c r="X522" i="8"/>
  <c r="R522" i="8"/>
  <c r="M522" i="8"/>
  <c r="Y522" i="8" s="1"/>
  <c r="I522" i="8"/>
  <c r="G522" i="8"/>
  <c r="J522" i="8" s="1"/>
  <c r="AN522" i="8" s="1"/>
  <c r="AL521" i="8"/>
  <c r="AE521" i="8"/>
  <c r="X521" i="8"/>
  <c r="R521" i="8"/>
  <c r="M521" i="8"/>
  <c r="Y521" i="8" s="1"/>
  <c r="I521" i="8"/>
  <c r="J521" i="8" s="1"/>
  <c r="G521" i="8"/>
  <c r="AL520" i="8"/>
  <c r="AE520" i="8"/>
  <c r="X520" i="8"/>
  <c r="R520" i="8"/>
  <c r="M520" i="8"/>
  <c r="Y520" i="8" s="1"/>
  <c r="I520" i="8"/>
  <c r="G520" i="8"/>
  <c r="J520" i="8" s="1"/>
  <c r="AL519" i="8"/>
  <c r="AE519" i="8"/>
  <c r="X519" i="8"/>
  <c r="R519" i="8"/>
  <c r="M519" i="8"/>
  <c r="Y519" i="8" s="1"/>
  <c r="I519" i="8"/>
  <c r="J519" i="8" s="1"/>
  <c r="G519" i="8"/>
  <c r="AL518" i="8"/>
  <c r="AE518" i="8"/>
  <c r="X518" i="8"/>
  <c r="R518" i="8"/>
  <c r="M518" i="8"/>
  <c r="I518" i="8"/>
  <c r="G518" i="8"/>
  <c r="J518" i="8" s="1"/>
  <c r="AL517" i="8"/>
  <c r="AE517" i="8"/>
  <c r="X517" i="8"/>
  <c r="R517" i="8"/>
  <c r="M517" i="8"/>
  <c r="I517" i="8"/>
  <c r="J517" i="8" s="1"/>
  <c r="G517" i="8"/>
  <c r="AL516" i="8"/>
  <c r="AE516" i="8"/>
  <c r="X516" i="8"/>
  <c r="R516" i="8"/>
  <c r="M516" i="8"/>
  <c r="I516" i="8"/>
  <c r="G516" i="8"/>
  <c r="J516" i="8" s="1"/>
  <c r="AL515" i="8"/>
  <c r="AE515" i="8"/>
  <c r="X515" i="8"/>
  <c r="R515" i="8"/>
  <c r="M515" i="8"/>
  <c r="I515" i="8"/>
  <c r="J515" i="8" s="1"/>
  <c r="G515" i="8"/>
  <c r="AL514" i="8"/>
  <c r="AE514" i="8"/>
  <c r="X514" i="8"/>
  <c r="R514" i="8"/>
  <c r="M514" i="8"/>
  <c r="I514" i="8"/>
  <c r="G514" i="8"/>
  <c r="J514" i="8" s="1"/>
  <c r="AL513" i="8"/>
  <c r="AE513" i="8"/>
  <c r="X513" i="8"/>
  <c r="R513" i="8"/>
  <c r="M513" i="8"/>
  <c r="I513" i="8"/>
  <c r="J513" i="8" s="1"/>
  <c r="G513" i="8"/>
  <c r="AL512" i="8"/>
  <c r="AE512" i="8"/>
  <c r="X512" i="8"/>
  <c r="R512" i="8"/>
  <c r="M512" i="8"/>
  <c r="I512" i="8"/>
  <c r="G512" i="8"/>
  <c r="J512" i="8" s="1"/>
  <c r="AL511" i="8"/>
  <c r="AE511" i="8"/>
  <c r="X511" i="8"/>
  <c r="R511" i="8"/>
  <c r="M511" i="8"/>
  <c r="I511" i="8"/>
  <c r="J511" i="8" s="1"/>
  <c r="G511" i="8"/>
  <c r="AL510" i="8"/>
  <c r="AE510" i="8"/>
  <c r="X510" i="8"/>
  <c r="R510" i="8"/>
  <c r="M510" i="8"/>
  <c r="I510" i="8"/>
  <c r="G510" i="8"/>
  <c r="J510" i="8" s="1"/>
  <c r="AL509" i="8"/>
  <c r="AE509" i="8"/>
  <c r="X509" i="8"/>
  <c r="R509" i="8"/>
  <c r="M509" i="8"/>
  <c r="I509" i="8"/>
  <c r="J509" i="8" s="1"/>
  <c r="G509" i="8"/>
  <c r="AL508" i="8"/>
  <c r="AE508" i="8"/>
  <c r="X508" i="8"/>
  <c r="R508" i="8"/>
  <c r="M508" i="8"/>
  <c r="I508" i="8"/>
  <c r="G508" i="8"/>
  <c r="J508" i="8" s="1"/>
  <c r="AL507" i="8"/>
  <c r="AE507" i="8"/>
  <c r="X507" i="8"/>
  <c r="R507" i="8"/>
  <c r="M507" i="8"/>
  <c r="I507" i="8"/>
  <c r="J507" i="8" s="1"/>
  <c r="G507" i="8"/>
  <c r="AL506" i="8"/>
  <c r="AE506" i="8"/>
  <c r="X506" i="8"/>
  <c r="R506" i="8"/>
  <c r="M506" i="8"/>
  <c r="I506" i="8"/>
  <c r="G506" i="8"/>
  <c r="AL505" i="8"/>
  <c r="AE505" i="8"/>
  <c r="X505" i="8"/>
  <c r="R505" i="8"/>
  <c r="M505" i="8"/>
  <c r="I505" i="8"/>
  <c r="J505" i="8" s="1"/>
  <c r="G505" i="8"/>
  <c r="AL504" i="8"/>
  <c r="AE504" i="8"/>
  <c r="X504" i="8"/>
  <c r="R504" i="8"/>
  <c r="M504" i="8"/>
  <c r="I504" i="8"/>
  <c r="G504" i="8"/>
  <c r="AL503" i="8"/>
  <c r="AE503" i="8"/>
  <c r="X503" i="8"/>
  <c r="R503" i="8"/>
  <c r="M503" i="8"/>
  <c r="I503" i="8"/>
  <c r="J503" i="8" s="1"/>
  <c r="G503" i="8"/>
  <c r="AL502" i="8"/>
  <c r="AE502" i="8"/>
  <c r="X502" i="8"/>
  <c r="R502" i="8"/>
  <c r="M502" i="8"/>
  <c r="I502" i="8"/>
  <c r="G502" i="8"/>
  <c r="AL501" i="8"/>
  <c r="AE501" i="8"/>
  <c r="X501" i="8"/>
  <c r="R501" i="8"/>
  <c r="M501" i="8"/>
  <c r="I501" i="8"/>
  <c r="J501" i="8" s="1"/>
  <c r="G501" i="8"/>
  <c r="AL500" i="8"/>
  <c r="AE500" i="8"/>
  <c r="X500" i="8"/>
  <c r="R500" i="8"/>
  <c r="M500" i="8"/>
  <c r="I500" i="8"/>
  <c r="G500" i="8"/>
  <c r="AL499" i="8"/>
  <c r="AE499" i="8"/>
  <c r="X499" i="8"/>
  <c r="R499" i="8"/>
  <c r="M499" i="8"/>
  <c r="I499" i="8"/>
  <c r="J499" i="8" s="1"/>
  <c r="G499" i="8"/>
  <c r="AL498" i="8"/>
  <c r="AE498" i="8"/>
  <c r="X498" i="8"/>
  <c r="R498" i="8"/>
  <c r="M498" i="8"/>
  <c r="I498" i="8"/>
  <c r="G498" i="8"/>
  <c r="AL497" i="8"/>
  <c r="AE497" i="8"/>
  <c r="X497" i="8"/>
  <c r="R497" i="8"/>
  <c r="M497" i="8"/>
  <c r="I497" i="8"/>
  <c r="J497" i="8" s="1"/>
  <c r="G497" i="8"/>
  <c r="AL496" i="8"/>
  <c r="AE496" i="8"/>
  <c r="X496" i="8"/>
  <c r="R496" i="8"/>
  <c r="M496" i="8"/>
  <c r="I496" i="8"/>
  <c r="G496" i="8"/>
  <c r="AL495" i="8"/>
  <c r="AE495" i="8"/>
  <c r="X495" i="8"/>
  <c r="R495" i="8"/>
  <c r="M495" i="8"/>
  <c r="I495" i="8"/>
  <c r="J495" i="8" s="1"/>
  <c r="G495" i="8"/>
  <c r="AL494" i="8"/>
  <c r="AE494" i="8"/>
  <c r="X494" i="8"/>
  <c r="R494" i="8"/>
  <c r="M494" i="8"/>
  <c r="I494" i="8"/>
  <c r="G494" i="8"/>
  <c r="AL493" i="8"/>
  <c r="AE493" i="8"/>
  <c r="X493" i="8"/>
  <c r="R493" i="8"/>
  <c r="M493" i="8"/>
  <c r="I493" i="8"/>
  <c r="J493" i="8" s="1"/>
  <c r="G493" i="8"/>
  <c r="AL492" i="8"/>
  <c r="AE492" i="8"/>
  <c r="X492" i="8"/>
  <c r="R492" i="8"/>
  <c r="M492" i="8"/>
  <c r="I492" i="8"/>
  <c r="G492" i="8"/>
  <c r="AL491" i="8"/>
  <c r="AE491" i="8"/>
  <c r="X491" i="8"/>
  <c r="R491" i="8"/>
  <c r="M491" i="8"/>
  <c r="I491" i="8"/>
  <c r="J491" i="8" s="1"/>
  <c r="G491" i="8"/>
  <c r="AL490" i="8"/>
  <c r="AE490" i="8"/>
  <c r="X490" i="8"/>
  <c r="R490" i="8"/>
  <c r="M490" i="8"/>
  <c r="I490" i="8"/>
  <c r="G490" i="8"/>
  <c r="AL489" i="8"/>
  <c r="AE489" i="8"/>
  <c r="X489" i="8"/>
  <c r="R489" i="8"/>
  <c r="M489" i="8"/>
  <c r="I489" i="8"/>
  <c r="J489" i="8" s="1"/>
  <c r="G489" i="8"/>
  <c r="AL488" i="8"/>
  <c r="AE488" i="8"/>
  <c r="X488" i="8"/>
  <c r="R488" i="8"/>
  <c r="M488" i="8"/>
  <c r="I488" i="8"/>
  <c r="G488" i="8"/>
  <c r="AL487" i="8"/>
  <c r="AE487" i="8"/>
  <c r="X487" i="8"/>
  <c r="R487" i="8"/>
  <c r="M487" i="8"/>
  <c r="I487" i="8"/>
  <c r="J487" i="8" s="1"/>
  <c r="G487" i="8"/>
  <c r="AL486" i="8"/>
  <c r="AE486" i="8"/>
  <c r="X486" i="8"/>
  <c r="R486" i="8"/>
  <c r="M486" i="8"/>
  <c r="I486" i="8"/>
  <c r="G486" i="8"/>
  <c r="AL485" i="8"/>
  <c r="AE485" i="8"/>
  <c r="X485" i="8"/>
  <c r="R485" i="8"/>
  <c r="M485" i="8"/>
  <c r="I485" i="8"/>
  <c r="J485" i="8" s="1"/>
  <c r="G485" i="8"/>
  <c r="AL484" i="8"/>
  <c r="AE484" i="8"/>
  <c r="X484" i="8"/>
  <c r="R484" i="8"/>
  <c r="M484" i="8"/>
  <c r="I484" i="8"/>
  <c r="G484" i="8"/>
  <c r="AL483" i="8"/>
  <c r="AE483" i="8"/>
  <c r="X483" i="8"/>
  <c r="R483" i="8"/>
  <c r="M483" i="8"/>
  <c r="I483" i="8"/>
  <c r="J483" i="8" s="1"/>
  <c r="G483" i="8"/>
  <c r="AL482" i="8"/>
  <c r="AE482" i="8"/>
  <c r="X482" i="8"/>
  <c r="R482" i="8"/>
  <c r="M482" i="8"/>
  <c r="I482" i="8"/>
  <c r="G482" i="8"/>
  <c r="AL481" i="8"/>
  <c r="AE481" i="8"/>
  <c r="X481" i="8"/>
  <c r="R481" i="8"/>
  <c r="M481" i="8"/>
  <c r="I481" i="8"/>
  <c r="J481" i="8" s="1"/>
  <c r="G481" i="8"/>
  <c r="AL480" i="8"/>
  <c r="AE480" i="8"/>
  <c r="X480" i="8"/>
  <c r="R480" i="8"/>
  <c r="M480" i="8"/>
  <c r="I480" i="8"/>
  <c r="G480" i="8"/>
  <c r="AL479" i="8"/>
  <c r="AE479" i="8"/>
  <c r="X479" i="8"/>
  <c r="R479" i="8"/>
  <c r="M479" i="8"/>
  <c r="I479" i="8"/>
  <c r="J479" i="8" s="1"/>
  <c r="G479" i="8"/>
  <c r="AL478" i="8"/>
  <c r="AE478" i="8"/>
  <c r="X478" i="8"/>
  <c r="R478" i="8"/>
  <c r="M478" i="8"/>
  <c r="I478" i="8"/>
  <c r="G478" i="8"/>
  <c r="AL477" i="8"/>
  <c r="AE477" i="8"/>
  <c r="X477" i="8"/>
  <c r="R477" i="8"/>
  <c r="M477" i="8"/>
  <c r="I477" i="8"/>
  <c r="J477" i="8" s="1"/>
  <c r="G477" i="8"/>
  <c r="AL476" i="8"/>
  <c r="AE476" i="8"/>
  <c r="X476" i="8"/>
  <c r="R476" i="8"/>
  <c r="M476" i="8"/>
  <c r="I476" i="8"/>
  <c r="G476" i="8"/>
  <c r="AL475" i="8"/>
  <c r="AE475" i="8"/>
  <c r="X475" i="8"/>
  <c r="R475" i="8"/>
  <c r="M475" i="8"/>
  <c r="I475" i="8"/>
  <c r="J475" i="8" s="1"/>
  <c r="G475" i="8"/>
  <c r="AL474" i="8"/>
  <c r="AE474" i="8"/>
  <c r="X474" i="8"/>
  <c r="R474" i="8"/>
  <c r="M474" i="8"/>
  <c r="I474" i="8"/>
  <c r="G474" i="8"/>
  <c r="AL473" i="8"/>
  <c r="AE473" i="8"/>
  <c r="X473" i="8"/>
  <c r="R473" i="8"/>
  <c r="M473" i="8"/>
  <c r="I473" i="8"/>
  <c r="J473" i="8" s="1"/>
  <c r="G473" i="8"/>
  <c r="AL472" i="8"/>
  <c r="AE472" i="8"/>
  <c r="X472" i="8"/>
  <c r="R472" i="8"/>
  <c r="M472" i="8"/>
  <c r="I472" i="8"/>
  <c r="G472" i="8"/>
  <c r="AL471" i="8"/>
  <c r="AE471" i="8"/>
  <c r="X471" i="8"/>
  <c r="R471" i="8"/>
  <c r="M471" i="8"/>
  <c r="I471" i="8"/>
  <c r="J471" i="8" s="1"/>
  <c r="G471" i="8"/>
  <c r="AL470" i="8"/>
  <c r="AE470" i="8"/>
  <c r="X470" i="8"/>
  <c r="R470" i="8"/>
  <c r="M470" i="8"/>
  <c r="I470" i="8"/>
  <c r="G470" i="8"/>
  <c r="AL469" i="8"/>
  <c r="AE469" i="8"/>
  <c r="X469" i="8"/>
  <c r="R469" i="8"/>
  <c r="M469" i="8"/>
  <c r="I469" i="8"/>
  <c r="J469" i="8" s="1"/>
  <c r="G469" i="8"/>
  <c r="AL468" i="8"/>
  <c r="AE468" i="8"/>
  <c r="X468" i="8"/>
  <c r="R468" i="8"/>
  <c r="M468" i="8"/>
  <c r="I468" i="8"/>
  <c r="G468" i="8"/>
  <c r="AL467" i="8"/>
  <c r="AE467" i="8"/>
  <c r="X467" i="8"/>
  <c r="R467" i="8"/>
  <c r="M467" i="8"/>
  <c r="I467" i="8"/>
  <c r="J467" i="8" s="1"/>
  <c r="G467" i="8"/>
  <c r="AL466" i="8"/>
  <c r="AE466" i="8"/>
  <c r="X466" i="8"/>
  <c r="R466" i="8"/>
  <c r="M466" i="8"/>
  <c r="I466" i="8"/>
  <c r="G466" i="8"/>
  <c r="AL465" i="8"/>
  <c r="AE465" i="8"/>
  <c r="X465" i="8"/>
  <c r="R465" i="8"/>
  <c r="M465" i="8"/>
  <c r="I465" i="8"/>
  <c r="J465" i="8" s="1"/>
  <c r="G465" i="8"/>
  <c r="AL464" i="8"/>
  <c r="AE464" i="8"/>
  <c r="X464" i="8"/>
  <c r="R464" i="8"/>
  <c r="M464" i="8"/>
  <c r="I464" i="8"/>
  <c r="G464" i="8"/>
  <c r="AL463" i="8"/>
  <c r="AE463" i="8"/>
  <c r="X463" i="8"/>
  <c r="R463" i="8"/>
  <c r="M463" i="8"/>
  <c r="I463" i="8"/>
  <c r="J463" i="8" s="1"/>
  <c r="G463" i="8"/>
  <c r="AL462" i="8"/>
  <c r="AE462" i="8"/>
  <c r="X462" i="8"/>
  <c r="R462" i="8"/>
  <c r="M462" i="8"/>
  <c r="I462" i="8"/>
  <c r="G462" i="8"/>
  <c r="AL461" i="8"/>
  <c r="AE461" i="8"/>
  <c r="X461" i="8"/>
  <c r="R461" i="8"/>
  <c r="M461" i="8"/>
  <c r="I461" i="8"/>
  <c r="J461" i="8" s="1"/>
  <c r="G461" i="8"/>
  <c r="AL460" i="8"/>
  <c r="AE460" i="8"/>
  <c r="X460" i="8"/>
  <c r="R460" i="8"/>
  <c r="M460" i="8"/>
  <c r="I460" i="8"/>
  <c r="G460" i="8"/>
  <c r="AL459" i="8"/>
  <c r="AE459" i="8"/>
  <c r="X459" i="8"/>
  <c r="R459" i="8"/>
  <c r="M459" i="8"/>
  <c r="I459" i="8"/>
  <c r="J459" i="8" s="1"/>
  <c r="G459" i="8"/>
  <c r="AL458" i="8"/>
  <c r="AE458" i="8"/>
  <c r="X458" i="8"/>
  <c r="R458" i="8"/>
  <c r="M458" i="8"/>
  <c r="I458" i="8"/>
  <c r="G458" i="8"/>
  <c r="AL457" i="8"/>
  <c r="AE457" i="8"/>
  <c r="X457" i="8"/>
  <c r="R457" i="8"/>
  <c r="M457" i="8"/>
  <c r="I457" i="8"/>
  <c r="J457" i="8" s="1"/>
  <c r="G457" i="8"/>
  <c r="AL456" i="8"/>
  <c r="AE456" i="8"/>
  <c r="X456" i="8"/>
  <c r="R456" i="8"/>
  <c r="M456" i="8"/>
  <c r="I456" i="8"/>
  <c r="G456" i="8"/>
  <c r="AL455" i="8"/>
  <c r="AE455" i="8"/>
  <c r="X455" i="8"/>
  <c r="R455" i="8"/>
  <c r="M455" i="8"/>
  <c r="I455" i="8"/>
  <c r="J455" i="8" s="1"/>
  <c r="G455" i="8"/>
  <c r="AL454" i="8"/>
  <c r="AE454" i="8"/>
  <c r="X454" i="8"/>
  <c r="R454" i="8"/>
  <c r="M454" i="8"/>
  <c r="I454" i="8"/>
  <c r="G454" i="8"/>
  <c r="AL453" i="8"/>
  <c r="AE453" i="8"/>
  <c r="X453" i="8"/>
  <c r="R453" i="8"/>
  <c r="M453" i="8"/>
  <c r="I453" i="8"/>
  <c r="J453" i="8" s="1"/>
  <c r="G453" i="8"/>
  <c r="AL452" i="8"/>
  <c r="AE452" i="8"/>
  <c r="X452" i="8"/>
  <c r="R452" i="8"/>
  <c r="M452" i="8"/>
  <c r="I452" i="8"/>
  <c r="G452" i="8"/>
  <c r="AL451" i="8"/>
  <c r="AE451" i="8"/>
  <c r="X451" i="8"/>
  <c r="R451" i="8"/>
  <c r="M451" i="8"/>
  <c r="I451" i="8"/>
  <c r="J451" i="8" s="1"/>
  <c r="G451" i="8"/>
  <c r="AL450" i="8"/>
  <c r="AE450" i="8"/>
  <c r="X450" i="8"/>
  <c r="R450" i="8"/>
  <c r="M450" i="8"/>
  <c r="I450" i="8"/>
  <c r="G450" i="8"/>
  <c r="AL449" i="8"/>
  <c r="AE449" i="8"/>
  <c r="X449" i="8"/>
  <c r="R449" i="8"/>
  <c r="M449" i="8"/>
  <c r="I449" i="8"/>
  <c r="J449" i="8" s="1"/>
  <c r="G449" i="8"/>
  <c r="AL448" i="8"/>
  <c r="AE448" i="8"/>
  <c r="X448" i="8"/>
  <c r="R448" i="8"/>
  <c r="M448" i="8"/>
  <c r="I448" i="8"/>
  <c r="G448" i="8"/>
  <c r="AL447" i="8"/>
  <c r="AE447" i="8"/>
  <c r="X447" i="8"/>
  <c r="R447" i="8"/>
  <c r="M447" i="8"/>
  <c r="I447" i="8"/>
  <c r="J447" i="8" s="1"/>
  <c r="G447" i="8"/>
  <c r="AL446" i="8"/>
  <c r="AE446" i="8"/>
  <c r="X446" i="8"/>
  <c r="R446" i="8"/>
  <c r="M446" i="8"/>
  <c r="I446" i="8"/>
  <c r="G446" i="8"/>
  <c r="AL445" i="8"/>
  <c r="AE445" i="8"/>
  <c r="X445" i="8"/>
  <c r="R445" i="8"/>
  <c r="M445" i="8"/>
  <c r="I445" i="8"/>
  <c r="J445" i="8" s="1"/>
  <c r="G445" i="8"/>
  <c r="AL444" i="8"/>
  <c r="AE444" i="8"/>
  <c r="X444" i="8"/>
  <c r="R444" i="8"/>
  <c r="M444" i="8"/>
  <c r="I444" i="8"/>
  <c r="G444" i="8"/>
  <c r="AL443" i="8"/>
  <c r="AE443" i="8"/>
  <c r="X443" i="8"/>
  <c r="R443" i="8"/>
  <c r="M443" i="8"/>
  <c r="I443" i="8"/>
  <c r="J443" i="8" s="1"/>
  <c r="G443" i="8"/>
  <c r="AL442" i="8"/>
  <c r="AE442" i="8"/>
  <c r="X442" i="8"/>
  <c r="R442" i="8"/>
  <c r="M442" i="8"/>
  <c r="I442" i="8"/>
  <c r="G442" i="8"/>
  <c r="AL441" i="8"/>
  <c r="AE441" i="8"/>
  <c r="X441" i="8"/>
  <c r="R441" i="8"/>
  <c r="M441" i="8"/>
  <c r="I441" i="8"/>
  <c r="J441" i="8" s="1"/>
  <c r="G441" i="8"/>
  <c r="AL440" i="8"/>
  <c r="AE440" i="8"/>
  <c r="X440" i="8"/>
  <c r="R440" i="8"/>
  <c r="M440" i="8"/>
  <c r="I440" i="8"/>
  <c r="G440" i="8"/>
  <c r="AL439" i="8"/>
  <c r="AE439" i="8"/>
  <c r="X439" i="8"/>
  <c r="R439" i="8"/>
  <c r="M439" i="8"/>
  <c r="I439" i="8"/>
  <c r="J439" i="8" s="1"/>
  <c r="G439" i="8"/>
  <c r="AL438" i="8"/>
  <c r="AE438" i="8"/>
  <c r="X438" i="8"/>
  <c r="R438" i="8"/>
  <c r="M438" i="8"/>
  <c r="I438" i="8"/>
  <c r="G438" i="8"/>
  <c r="AL437" i="8"/>
  <c r="AE437" i="8"/>
  <c r="X437" i="8"/>
  <c r="R437" i="8"/>
  <c r="M437" i="8"/>
  <c r="I437" i="8"/>
  <c r="J437" i="8" s="1"/>
  <c r="G437" i="8"/>
  <c r="AL436" i="8"/>
  <c r="AE436" i="8"/>
  <c r="X436" i="8"/>
  <c r="R436" i="8"/>
  <c r="M436" i="8"/>
  <c r="I436" i="8"/>
  <c r="G436" i="8"/>
  <c r="AL435" i="8"/>
  <c r="AE435" i="8"/>
  <c r="X435" i="8"/>
  <c r="R435" i="8"/>
  <c r="M435" i="8"/>
  <c r="I435" i="8"/>
  <c r="J435" i="8" s="1"/>
  <c r="G435" i="8"/>
  <c r="AL434" i="8"/>
  <c r="AE434" i="8"/>
  <c r="X434" i="8"/>
  <c r="R434" i="8"/>
  <c r="M434" i="8"/>
  <c r="I434" i="8"/>
  <c r="G434" i="8"/>
  <c r="AL433" i="8"/>
  <c r="AE433" i="8"/>
  <c r="X433" i="8"/>
  <c r="R433" i="8"/>
  <c r="M433" i="8"/>
  <c r="I433" i="8"/>
  <c r="J433" i="8" s="1"/>
  <c r="G433" i="8"/>
  <c r="AL432" i="8"/>
  <c r="AE432" i="8"/>
  <c r="X432" i="8"/>
  <c r="R432" i="8"/>
  <c r="M432" i="8"/>
  <c r="I432" i="8"/>
  <c r="G432" i="8"/>
  <c r="AL431" i="8"/>
  <c r="AE431" i="8"/>
  <c r="X431" i="8"/>
  <c r="R431" i="8"/>
  <c r="M431" i="8"/>
  <c r="I431" i="8"/>
  <c r="J431" i="8" s="1"/>
  <c r="G431" i="8"/>
  <c r="AL430" i="8"/>
  <c r="AE430" i="8"/>
  <c r="X430" i="8"/>
  <c r="R430" i="8"/>
  <c r="M430" i="8"/>
  <c r="I430" i="8"/>
  <c r="G430" i="8"/>
  <c r="AL429" i="8"/>
  <c r="AE429" i="8"/>
  <c r="X429" i="8"/>
  <c r="R429" i="8"/>
  <c r="M429" i="8"/>
  <c r="I429" i="8"/>
  <c r="J429" i="8" s="1"/>
  <c r="G429" i="8"/>
  <c r="AL428" i="8"/>
  <c r="AE428" i="8"/>
  <c r="X428" i="8"/>
  <c r="R428" i="8"/>
  <c r="M428" i="8"/>
  <c r="I428" i="8"/>
  <c r="G428" i="8"/>
  <c r="AL427" i="8"/>
  <c r="AE427" i="8"/>
  <c r="X427" i="8"/>
  <c r="R427" i="8"/>
  <c r="M427" i="8"/>
  <c r="I427" i="8"/>
  <c r="J427" i="8" s="1"/>
  <c r="G427" i="8"/>
  <c r="AL426" i="8"/>
  <c r="AE426" i="8"/>
  <c r="X426" i="8"/>
  <c r="R426" i="8"/>
  <c r="M426" i="8"/>
  <c r="I426" i="8"/>
  <c r="G426" i="8"/>
  <c r="AL425" i="8"/>
  <c r="AE425" i="8"/>
  <c r="X425" i="8"/>
  <c r="R425" i="8"/>
  <c r="M425" i="8"/>
  <c r="I425" i="8"/>
  <c r="J425" i="8" s="1"/>
  <c r="G425" i="8"/>
  <c r="AL424" i="8"/>
  <c r="AE424" i="8"/>
  <c r="X424" i="8"/>
  <c r="R424" i="8"/>
  <c r="M424" i="8"/>
  <c r="I424" i="8"/>
  <c r="G424" i="8"/>
  <c r="AL423" i="8"/>
  <c r="AE423" i="8"/>
  <c r="X423" i="8"/>
  <c r="R423" i="8"/>
  <c r="M423" i="8"/>
  <c r="I423" i="8"/>
  <c r="J423" i="8" s="1"/>
  <c r="G423" i="8"/>
  <c r="AL422" i="8"/>
  <c r="AE422" i="8"/>
  <c r="X422" i="8"/>
  <c r="R422" i="8"/>
  <c r="M422" i="8"/>
  <c r="I422" i="8"/>
  <c r="G422" i="8"/>
  <c r="AL421" i="8"/>
  <c r="AE421" i="8"/>
  <c r="X421" i="8"/>
  <c r="R421" i="8"/>
  <c r="M421" i="8"/>
  <c r="I421" i="8"/>
  <c r="J421" i="8" s="1"/>
  <c r="G421" i="8"/>
  <c r="AL420" i="8"/>
  <c r="AE420" i="8"/>
  <c r="X420" i="8"/>
  <c r="R420" i="8"/>
  <c r="M420" i="8"/>
  <c r="I420" i="8"/>
  <c r="G420" i="8"/>
  <c r="AL419" i="8"/>
  <c r="AE419" i="8"/>
  <c r="X419" i="8"/>
  <c r="R419" i="8"/>
  <c r="M419" i="8"/>
  <c r="I419" i="8"/>
  <c r="J419" i="8" s="1"/>
  <c r="G419" i="8"/>
  <c r="AL418" i="8"/>
  <c r="AE418" i="8"/>
  <c r="X418" i="8"/>
  <c r="R418" i="8"/>
  <c r="M418" i="8"/>
  <c r="I418" i="8"/>
  <c r="G418" i="8"/>
  <c r="AL417" i="8"/>
  <c r="AE417" i="8"/>
  <c r="X417" i="8"/>
  <c r="R417" i="8"/>
  <c r="M417" i="8"/>
  <c r="I417" i="8"/>
  <c r="J417" i="8" s="1"/>
  <c r="G417" i="8"/>
  <c r="AL416" i="8"/>
  <c r="AE416" i="8"/>
  <c r="X416" i="8"/>
  <c r="R416" i="8"/>
  <c r="M416" i="8"/>
  <c r="I416" i="8"/>
  <c r="G416" i="8"/>
  <c r="AL415" i="8"/>
  <c r="AE415" i="8"/>
  <c r="X415" i="8"/>
  <c r="R415" i="8"/>
  <c r="M415" i="8"/>
  <c r="I415" i="8"/>
  <c r="J415" i="8" s="1"/>
  <c r="G415" i="8"/>
  <c r="AL414" i="8"/>
  <c r="AE414" i="8"/>
  <c r="X414" i="8"/>
  <c r="R414" i="8"/>
  <c r="M414" i="8"/>
  <c r="I414" i="8"/>
  <c r="G414" i="8"/>
  <c r="AL413" i="8"/>
  <c r="AE413" i="8"/>
  <c r="X413" i="8"/>
  <c r="R413" i="8"/>
  <c r="M413" i="8"/>
  <c r="I413" i="8"/>
  <c r="J413" i="8" s="1"/>
  <c r="G413" i="8"/>
  <c r="AL412" i="8"/>
  <c r="AE412" i="8"/>
  <c r="X412" i="8"/>
  <c r="R412" i="8"/>
  <c r="M412" i="8"/>
  <c r="I412" i="8"/>
  <c r="G412" i="8"/>
  <c r="AL411" i="8"/>
  <c r="AE411" i="8"/>
  <c r="X411" i="8"/>
  <c r="R411" i="8"/>
  <c r="M411" i="8"/>
  <c r="I411" i="8"/>
  <c r="J411" i="8" s="1"/>
  <c r="G411" i="8"/>
  <c r="AL410" i="8"/>
  <c r="AE410" i="8"/>
  <c r="X410" i="8"/>
  <c r="R410" i="8"/>
  <c r="M410" i="8"/>
  <c r="I410" i="8"/>
  <c r="G410" i="8"/>
  <c r="AL409" i="8"/>
  <c r="AE409" i="8"/>
  <c r="X409" i="8"/>
  <c r="R409" i="8"/>
  <c r="M409" i="8"/>
  <c r="I409" i="8"/>
  <c r="J409" i="8" s="1"/>
  <c r="G409" i="8"/>
  <c r="AL408" i="8"/>
  <c r="AE408" i="8"/>
  <c r="X408" i="8"/>
  <c r="R408" i="8"/>
  <c r="M408" i="8"/>
  <c r="I408" i="8"/>
  <c r="G408" i="8"/>
  <c r="AL407" i="8"/>
  <c r="AE407" i="8"/>
  <c r="X407" i="8"/>
  <c r="R407" i="8"/>
  <c r="M407" i="8"/>
  <c r="I407" i="8"/>
  <c r="J407" i="8" s="1"/>
  <c r="G407" i="8"/>
  <c r="AL406" i="8"/>
  <c r="AE406" i="8"/>
  <c r="X406" i="8"/>
  <c r="R406" i="8"/>
  <c r="M406" i="8"/>
  <c r="I406" i="8"/>
  <c r="G406" i="8"/>
  <c r="AL405" i="8"/>
  <c r="AE405" i="8"/>
  <c r="X405" i="8"/>
  <c r="R405" i="8"/>
  <c r="M405" i="8"/>
  <c r="I405" i="8"/>
  <c r="J405" i="8" s="1"/>
  <c r="G405" i="8"/>
  <c r="AL404" i="8"/>
  <c r="AE404" i="8"/>
  <c r="X404" i="8"/>
  <c r="R404" i="8"/>
  <c r="M404" i="8"/>
  <c r="I404" i="8"/>
  <c r="G404" i="8"/>
  <c r="AL403" i="8"/>
  <c r="AE403" i="8"/>
  <c r="X403" i="8"/>
  <c r="R403" i="8"/>
  <c r="M403" i="8"/>
  <c r="I403" i="8"/>
  <c r="J403" i="8" s="1"/>
  <c r="G403" i="8"/>
  <c r="AL402" i="8"/>
  <c r="AE402" i="8"/>
  <c r="X402" i="8"/>
  <c r="R402" i="8"/>
  <c r="M402" i="8"/>
  <c r="I402" i="8"/>
  <c r="G402" i="8"/>
  <c r="AL401" i="8"/>
  <c r="AE401" i="8"/>
  <c r="X401" i="8"/>
  <c r="R401" i="8"/>
  <c r="M401" i="8"/>
  <c r="I401" i="8"/>
  <c r="J401" i="8" s="1"/>
  <c r="G401" i="8"/>
  <c r="AL400" i="8"/>
  <c r="AE400" i="8"/>
  <c r="X400" i="8"/>
  <c r="R400" i="8"/>
  <c r="M400" i="8"/>
  <c r="Y400" i="8" s="1"/>
  <c r="I400" i="8"/>
  <c r="G400" i="8"/>
  <c r="AL399" i="8"/>
  <c r="AE399" i="8"/>
  <c r="X399" i="8"/>
  <c r="R399" i="8"/>
  <c r="M399" i="8"/>
  <c r="I399" i="8"/>
  <c r="J399" i="8" s="1"/>
  <c r="G399" i="8"/>
  <c r="AL398" i="8"/>
  <c r="AE398" i="8"/>
  <c r="X398" i="8"/>
  <c r="R398" i="8"/>
  <c r="M398" i="8"/>
  <c r="I398" i="8"/>
  <c r="G398" i="8"/>
  <c r="AL397" i="8"/>
  <c r="AE397" i="8"/>
  <c r="X397" i="8"/>
  <c r="R397" i="8"/>
  <c r="M397" i="8"/>
  <c r="I397" i="8"/>
  <c r="J397" i="8" s="1"/>
  <c r="G397" i="8"/>
  <c r="AL396" i="8"/>
  <c r="AE396" i="8"/>
  <c r="X396" i="8"/>
  <c r="R396" i="8"/>
  <c r="M396" i="8"/>
  <c r="Y396" i="8" s="1"/>
  <c r="I396" i="8"/>
  <c r="G396" i="8"/>
  <c r="AL395" i="8"/>
  <c r="AE395" i="8"/>
  <c r="X395" i="8"/>
  <c r="R395" i="8"/>
  <c r="M395" i="8"/>
  <c r="I395" i="8"/>
  <c r="J395" i="8" s="1"/>
  <c r="G395" i="8"/>
  <c r="AL394" i="8"/>
  <c r="AE394" i="8"/>
  <c r="X394" i="8"/>
  <c r="R394" i="8"/>
  <c r="M394" i="8"/>
  <c r="I394" i="8"/>
  <c r="G394" i="8"/>
  <c r="AL393" i="8"/>
  <c r="AE393" i="8"/>
  <c r="Y393" i="8"/>
  <c r="X393" i="8"/>
  <c r="R393" i="8"/>
  <c r="M393" i="8"/>
  <c r="J393" i="8"/>
  <c r="AN393" i="8" s="1"/>
  <c r="I393" i="8"/>
  <c r="G393" i="8"/>
  <c r="AL392" i="8"/>
  <c r="AE392" i="8"/>
  <c r="X392" i="8"/>
  <c r="R392" i="8"/>
  <c r="M392" i="8"/>
  <c r="Y392" i="8" s="1"/>
  <c r="I392" i="8"/>
  <c r="G392" i="8"/>
  <c r="J392" i="8" s="1"/>
  <c r="AN392" i="8" s="1"/>
  <c r="AL391" i="8"/>
  <c r="AE391" i="8"/>
  <c r="Y391" i="8"/>
  <c r="X391" i="8"/>
  <c r="R391" i="8"/>
  <c r="M391" i="8"/>
  <c r="J391" i="8"/>
  <c r="AN391" i="8" s="1"/>
  <c r="I391" i="8"/>
  <c r="G391" i="8"/>
  <c r="AL390" i="8"/>
  <c r="AE390" i="8"/>
  <c r="X390" i="8"/>
  <c r="R390" i="8"/>
  <c r="M390" i="8"/>
  <c r="I390" i="8"/>
  <c r="G390" i="8"/>
  <c r="AL389" i="8"/>
  <c r="AE389" i="8"/>
  <c r="Y389" i="8"/>
  <c r="X389" i="8"/>
  <c r="R389" i="8"/>
  <c r="M389" i="8"/>
  <c r="J389" i="8"/>
  <c r="AN389" i="8" s="1"/>
  <c r="I389" i="8"/>
  <c r="G389" i="8"/>
  <c r="AL388" i="8"/>
  <c r="AE388" i="8"/>
  <c r="X388" i="8"/>
  <c r="R388" i="8"/>
  <c r="M388" i="8"/>
  <c r="Y388" i="8" s="1"/>
  <c r="I388" i="8"/>
  <c r="G388" i="8"/>
  <c r="J388" i="8" s="1"/>
  <c r="AN388" i="8" s="1"/>
  <c r="AL387" i="8"/>
  <c r="AE387" i="8"/>
  <c r="Y387" i="8"/>
  <c r="X387" i="8"/>
  <c r="R387" i="8"/>
  <c r="M387" i="8"/>
  <c r="J387" i="8"/>
  <c r="AN387" i="8" s="1"/>
  <c r="I387" i="8"/>
  <c r="G387" i="8"/>
  <c r="AL386" i="8"/>
  <c r="AE386" i="8"/>
  <c r="X386" i="8"/>
  <c r="R386" i="8"/>
  <c r="M386" i="8"/>
  <c r="I386" i="8"/>
  <c r="G386" i="8"/>
  <c r="AL385" i="8"/>
  <c r="AE385" i="8"/>
  <c r="Y385" i="8"/>
  <c r="X385" i="8"/>
  <c r="R385" i="8"/>
  <c r="M385" i="8"/>
  <c r="J385" i="8"/>
  <c r="AN385" i="8" s="1"/>
  <c r="I385" i="8"/>
  <c r="G385" i="8"/>
  <c r="AL384" i="8"/>
  <c r="AE384" i="8"/>
  <c r="X384" i="8"/>
  <c r="R384" i="8"/>
  <c r="M384" i="8"/>
  <c r="Y384" i="8" s="1"/>
  <c r="I384" i="8"/>
  <c r="G384" i="8"/>
  <c r="J384" i="8" s="1"/>
  <c r="AN384" i="8" s="1"/>
  <c r="AL383" i="8"/>
  <c r="AE383" i="8"/>
  <c r="Y383" i="8"/>
  <c r="X383" i="8"/>
  <c r="R383" i="8"/>
  <c r="M383" i="8"/>
  <c r="J383" i="8"/>
  <c r="AN383" i="8" s="1"/>
  <c r="I383" i="8"/>
  <c r="G383" i="8"/>
  <c r="AL382" i="8"/>
  <c r="AE382" i="8"/>
  <c r="X382" i="8"/>
  <c r="R382" i="8"/>
  <c r="M382" i="8"/>
  <c r="I382" i="8"/>
  <c r="G382" i="8"/>
  <c r="AL381" i="8"/>
  <c r="AE381" i="8"/>
  <c r="Y381" i="8"/>
  <c r="X381" i="8"/>
  <c r="R381" i="8"/>
  <c r="M381" i="8"/>
  <c r="J381" i="8"/>
  <c r="AN381" i="8" s="1"/>
  <c r="I381" i="8"/>
  <c r="G381" i="8"/>
  <c r="AL380" i="8"/>
  <c r="AE380" i="8"/>
  <c r="X380" i="8"/>
  <c r="R380" i="8"/>
  <c r="M380" i="8"/>
  <c r="Y380" i="8" s="1"/>
  <c r="I380" i="8"/>
  <c r="G380" i="8"/>
  <c r="J380" i="8" s="1"/>
  <c r="AN380" i="8" s="1"/>
  <c r="AL379" i="8"/>
  <c r="AE379" i="8"/>
  <c r="Y379" i="8"/>
  <c r="X379" i="8"/>
  <c r="R379" i="8"/>
  <c r="M379" i="8"/>
  <c r="J379" i="8"/>
  <c r="AN379" i="8" s="1"/>
  <c r="I379" i="8"/>
  <c r="G379" i="8"/>
  <c r="AL378" i="8"/>
  <c r="AE378" i="8"/>
  <c r="X378" i="8"/>
  <c r="R378" i="8"/>
  <c r="M378" i="8"/>
  <c r="I378" i="8"/>
  <c r="G378" i="8"/>
  <c r="AL377" i="8"/>
  <c r="AE377" i="8"/>
  <c r="Y377" i="8"/>
  <c r="X377" i="8"/>
  <c r="R377" i="8"/>
  <c r="M377" i="8"/>
  <c r="J377" i="8"/>
  <c r="AN377" i="8" s="1"/>
  <c r="I377" i="8"/>
  <c r="G377" i="8"/>
  <c r="AL376" i="8"/>
  <c r="AE376" i="8"/>
  <c r="X376" i="8"/>
  <c r="R376" i="8"/>
  <c r="M376" i="8"/>
  <c r="Y376" i="8" s="1"/>
  <c r="I376" i="8"/>
  <c r="G376" i="8"/>
  <c r="J376" i="8" s="1"/>
  <c r="AN376" i="8" s="1"/>
  <c r="AL375" i="8"/>
  <c r="AE375" i="8"/>
  <c r="Y375" i="8"/>
  <c r="X375" i="8"/>
  <c r="R375" i="8"/>
  <c r="M375" i="8"/>
  <c r="J375" i="8"/>
  <c r="AN375" i="8" s="1"/>
  <c r="I375" i="8"/>
  <c r="G375" i="8"/>
  <c r="AL374" i="8"/>
  <c r="AE374" i="8"/>
  <c r="X374" i="8"/>
  <c r="R374" i="8"/>
  <c r="M374" i="8"/>
  <c r="I374" i="8"/>
  <c r="G374" i="8"/>
  <c r="AL373" i="8"/>
  <c r="AE373" i="8"/>
  <c r="Y373" i="8"/>
  <c r="X373" i="8"/>
  <c r="R373" i="8"/>
  <c r="M373" i="8"/>
  <c r="J373" i="8"/>
  <c r="AN373" i="8" s="1"/>
  <c r="I373" i="8"/>
  <c r="G373" i="8"/>
  <c r="AL372" i="8"/>
  <c r="AE372" i="8"/>
  <c r="X372" i="8"/>
  <c r="R372" i="8"/>
  <c r="M372" i="8"/>
  <c r="Y372" i="8" s="1"/>
  <c r="I372" i="8"/>
  <c r="G372" i="8"/>
  <c r="J372" i="8" s="1"/>
  <c r="AN372" i="8" s="1"/>
  <c r="AL371" i="8"/>
  <c r="AE371" i="8"/>
  <c r="Y371" i="8"/>
  <c r="X371" i="8"/>
  <c r="R371" i="8"/>
  <c r="M371" i="8"/>
  <c r="J371" i="8"/>
  <c r="AN371" i="8" s="1"/>
  <c r="I371" i="8"/>
  <c r="G371" i="8"/>
  <c r="AL370" i="8"/>
  <c r="AE370" i="8"/>
  <c r="X370" i="8"/>
  <c r="R370" i="8"/>
  <c r="M370" i="8"/>
  <c r="I370" i="8"/>
  <c r="G370" i="8"/>
  <c r="AL369" i="8"/>
  <c r="AE369" i="8"/>
  <c r="Y369" i="8"/>
  <c r="X369" i="8"/>
  <c r="R369" i="8"/>
  <c r="M369" i="8"/>
  <c r="J369" i="8"/>
  <c r="AN369" i="8" s="1"/>
  <c r="I369" i="8"/>
  <c r="G369" i="8"/>
  <c r="AL368" i="8"/>
  <c r="AE368" i="8"/>
  <c r="X368" i="8"/>
  <c r="R368" i="8"/>
  <c r="M368" i="8"/>
  <c r="Y368" i="8" s="1"/>
  <c r="I368" i="8"/>
  <c r="G368" i="8"/>
  <c r="J368" i="8" s="1"/>
  <c r="AN368" i="8" s="1"/>
  <c r="AL367" i="8"/>
  <c r="AE367" i="8"/>
  <c r="Y367" i="8"/>
  <c r="X367" i="8"/>
  <c r="R367" i="8"/>
  <c r="M367" i="8"/>
  <c r="J367" i="8"/>
  <c r="AN367" i="8" s="1"/>
  <c r="I367" i="8"/>
  <c r="G367" i="8"/>
  <c r="AL366" i="8"/>
  <c r="AE366" i="8"/>
  <c r="X366" i="8"/>
  <c r="R366" i="8"/>
  <c r="M366" i="8"/>
  <c r="I366" i="8"/>
  <c r="G366" i="8"/>
  <c r="AL365" i="8"/>
  <c r="AE365" i="8"/>
  <c r="Y365" i="8"/>
  <c r="X365" i="8"/>
  <c r="R365" i="8"/>
  <c r="M365" i="8"/>
  <c r="J365" i="8"/>
  <c r="AN365" i="8" s="1"/>
  <c r="I365" i="8"/>
  <c r="G365" i="8"/>
  <c r="AL364" i="8"/>
  <c r="AE364" i="8"/>
  <c r="X364" i="8"/>
  <c r="R364" i="8"/>
  <c r="M364" i="8"/>
  <c r="Y364" i="8" s="1"/>
  <c r="I364" i="8"/>
  <c r="G364" i="8"/>
  <c r="J364" i="8" s="1"/>
  <c r="AN364" i="8" s="1"/>
  <c r="AL363" i="8"/>
  <c r="AE363" i="8"/>
  <c r="Y363" i="8"/>
  <c r="X363" i="8"/>
  <c r="R363" i="8"/>
  <c r="M363" i="8"/>
  <c r="J363" i="8"/>
  <c r="AN363" i="8" s="1"/>
  <c r="I363" i="8"/>
  <c r="G363" i="8"/>
  <c r="AL362" i="8"/>
  <c r="AE362" i="8"/>
  <c r="X362" i="8"/>
  <c r="R362" i="8"/>
  <c r="M362" i="8"/>
  <c r="I362" i="8"/>
  <c r="G362" i="8"/>
  <c r="AL361" i="8"/>
  <c r="AE361" i="8"/>
  <c r="Y361" i="8"/>
  <c r="X361" i="8"/>
  <c r="R361" i="8"/>
  <c r="M361" i="8"/>
  <c r="J361" i="8"/>
  <c r="AN361" i="8" s="1"/>
  <c r="I361" i="8"/>
  <c r="G361" i="8"/>
  <c r="AL360" i="8"/>
  <c r="AE360" i="8"/>
  <c r="X360" i="8"/>
  <c r="R360" i="8"/>
  <c r="M360" i="8"/>
  <c r="Y360" i="8" s="1"/>
  <c r="I360" i="8"/>
  <c r="G360" i="8"/>
  <c r="J360" i="8" s="1"/>
  <c r="AN360" i="8" s="1"/>
  <c r="AL359" i="8"/>
  <c r="AE359" i="8"/>
  <c r="Y359" i="8"/>
  <c r="X359" i="8"/>
  <c r="R359" i="8"/>
  <c r="M359" i="8"/>
  <c r="J359" i="8"/>
  <c r="AN359" i="8" s="1"/>
  <c r="I359" i="8"/>
  <c r="G359" i="8"/>
  <c r="AL358" i="8"/>
  <c r="AE358" i="8"/>
  <c r="X358" i="8"/>
  <c r="R358" i="8"/>
  <c r="M358" i="8"/>
  <c r="I358" i="8"/>
  <c r="G358" i="8"/>
  <c r="AL357" i="8"/>
  <c r="AE357" i="8"/>
  <c r="Y357" i="8"/>
  <c r="X357" i="8"/>
  <c r="R357" i="8"/>
  <c r="M357" i="8"/>
  <c r="J357" i="8"/>
  <c r="AN357" i="8" s="1"/>
  <c r="I357" i="8"/>
  <c r="G357" i="8"/>
  <c r="AL356" i="8"/>
  <c r="AE356" i="8"/>
  <c r="X356" i="8"/>
  <c r="R356" i="8"/>
  <c r="M356" i="8"/>
  <c r="Y356" i="8" s="1"/>
  <c r="I356" i="8"/>
  <c r="G356" i="8"/>
  <c r="J356" i="8" s="1"/>
  <c r="AN356" i="8" s="1"/>
  <c r="AL355" i="8"/>
  <c r="AE355" i="8"/>
  <c r="Y355" i="8"/>
  <c r="X355" i="8"/>
  <c r="R355" i="8"/>
  <c r="M355" i="8"/>
  <c r="J355" i="8"/>
  <c r="AN355" i="8" s="1"/>
  <c r="I355" i="8"/>
  <c r="G355" i="8"/>
  <c r="AL354" i="8"/>
  <c r="AE354" i="8"/>
  <c r="X354" i="8"/>
  <c r="R354" i="8"/>
  <c r="M354" i="8"/>
  <c r="I354" i="8"/>
  <c r="G354" i="8"/>
  <c r="J354" i="8" s="1"/>
  <c r="AL353" i="8"/>
  <c r="AE353" i="8"/>
  <c r="Y353" i="8"/>
  <c r="X353" i="8"/>
  <c r="R353" i="8"/>
  <c r="M353" i="8"/>
  <c r="J353" i="8"/>
  <c r="AN353" i="8" s="1"/>
  <c r="I353" i="8"/>
  <c r="G353" i="8"/>
  <c r="AL352" i="8"/>
  <c r="AE352" i="8"/>
  <c r="X352" i="8"/>
  <c r="R352" i="8"/>
  <c r="M352" i="8"/>
  <c r="Y352" i="8" s="1"/>
  <c r="I352" i="8"/>
  <c r="G352" i="8"/>
  <c r="J352" i="8" s="1"/>
  <c r="AN352" i="8" s="1"/>
  <c r="AL351" i="8"/>
  <c r="AE351" i="8"/>
  <c r="Y351" i="8"/>
  <c r="X351" i="8"/>
  <c r="R351" i="8"/>
  <c r="M351" i="8"/>
  <c r="J351" i="8"/>
  <c r="AN351" i="8" s="1"/>
  <c r="I351" i="8"/>
  <c r="G351" i="8"/>
  <c r="AL350" i="8"/>
  <c r="AE350" i="8"/>
  <c r="X350" i="8"/>
  <c r="R350" i="8"/>
  <c r="M350" i="8"/>
  <c r="I350" i="8"/>
  <c r="G350" i="8"/>
  <c r="J350" i="8" s="1"/>
  <c r="AL349" i="8"/>
  <c r="AE349" i="8"/>
  <c r="Y349" i="8"/>
  <c r="X349" i="8"/>
  <c r="R349" i="8"/>
  <c r="M349" i="8"/>
  <c r="J349" i="8"/>
  <c r="AN349" i="8" s="1"/>
  <c r="I349" i="8"/>
  <c r="G349" i="8"/>
  <c r="AL348" i="8"/>
  <c r="AE348" i="8"/>
  <c r="X348" i="8"/>
  <c r="R348" i="8"/>
  <c r="M348" i="8"/>
  <c r="Y348" i="8" s="1"/>
  <c r="I348" i="8"/>
  <c r="G348" i="8"/>
  <c r="J348" i="8" s="1"/>
  <c r="AN348" i="8" s="1"/>
  <c r="AL347" i="8"/>
  <c r="AE347" i="8"/>
  <c r="Y347" i="8"/>
  <c r="X347" i="8"/>
  <c r="R347" i="8"/>
  <c r="M347" i="8"/>
  <c r="J347" i="8"/>
  <c r="AN347" i="8" s="1"/>
  <c r="I347" i="8"/>
  <c r="G347" i="8"/>
  <c r="AL346" i="8"/>
  <c r="AE346" i="8"/>
  <c r="X346" i="8"/>
  <c r="R346" i="8"/>
  <c r="M346" i="8"/>
  <c r="I346" i="8"/>
  <c r="G346" i="8"/>
  <c r="J346" i="8" s="1"/>
  <c r="AL345" i="8"/>
  <c r="AE345" i="8"/>
  <c r="Y345" i="8"/>
  <c r="X345" i="8"/>
  <c r="R345" i="8"/>
  <c r="M345" i="8"/>
  <c r="J345" i="8"/>
  <c r="AN345" i="8" s="1"/>
  <c r="I345" i="8"/>
  <c r="G345" i="8"/>
  <c r="AL344" i="8"/>
  <c r="AE344" i="8"/>
  <c r="X344" i="8"/>
  <c r="R344" i="8"/>
  <c r="M344" i="8"/>
  <c r="Y344" i="8" s="1"/>
  <c r="I344" i="8"/>
  <c r="G344" i="8"/>
  <c r="J344" i="8" s="1"/>
  <c r="AN344" i="8" s="1"/>
  <c r="AL343" i="8"/>
  <c r="AE343" i="8"/>
  <c r="Y343" i="8"/>
  <c r="X343" i="8"/>
  <c r="R343" i="8"/>
  <c r="M343" i="8"/>
  <c r="J343" i="8"/>
  <c r="AN343" i="8" s="1"/>
  <c r="I343" i="8"/>
  <c r="G343" i="8"/>
  <c r="AL342" i="8"/>
  <c r="AE342" i="8"/>
  <c r="X342" i="8"/>
  <c r="R342" i="8"/>
  <c r="M342" i="8"/>
  <c r="I342" i="8"/>
  <c r="G342" i="8"/>
  <c r="J342" i="8" s="1"/>
  <c r="AL341" i="8"/>
  <c r="AE341" i="8"/>
  <c r="Y341" i="8"/>
  <c r="X341" i="8"/>
  <c r="R341" i="8"/>
  <c r="M341" i="8"/>
  <c r="J341" i="8"/>
  <c r="AN341" i="8" s="1"/>
  <c r="I341" i="8"/>
  <c r="G341" i="8"/>
  <c r="AL340" i="8"/>
  <c r="AE340" i="8"/>
  <c r="X340" i="8"/>
  <c r="R340" i="8"/>
  <c r="M340" i="8"/>
  <c r="Y340" i="8" s="1"/>
  <c r="I340" i="8"/>
  <c r="G340" i="8"/>
  <c r="J340" i="8" s="1"/>
  <c r="AN340" i="8" s="1"/>
  <c r="AL339" i="8"/>
  <c r="AE339" i="8"/>
  <c r="Y339" i="8"/>
  <c r="X339" i="8"/>
  <c r="R339" i="8"/>
  <c r="M339" i="8"/>
  <c r="J339" i="8"/>
  <c r="AN339" i="8" s="1"/>
  <c r="I339" i="8"/>
  <c r="G339" i="8"/>
  <c r="AL338" i="8"/>
  <c r="AE338" i="8"/>
  <c r="X338" i="8"/>
  <c r="R338" i="8"/>
  <c r="M338" i="8"/>
  <c r="I338" i="8"/>
  <c r="G338" i="8"/>
  <c r="J338" i="8" s="1"/>
  <c r="AL337" i="8"/>
  <c r="AE337" i="8"/>
  <c r="Y337" i="8"/>
  <c r="X337" i="8"/>
  <c r="R337" i="8"/>
  <c r="M337" i="8"/>
  <c r="J337" i="8"/>
  <c r="AN337" i="8" s="1"/>
  <c r="I337" i="8"/>
  <c r="G337" i="8"/>
  <c r="AL336" i="8"/>
  <c r="AE336" i="8"/>
  <c r="X336" i="8"/>
  <c r="R336" i="8"/>
  <c r="Y336" i="8" s="1"/>
  <c r="M336" i="8"/>
  <c r="I336" i="8"/>
  <c r="G336" i="8"/>
  <c r="J336" i="8" s="1"/>
  <c r="AL335" i="8"/>
  <c r="AE335" i="8"/>
  <c r="Y335" i="8"/>
  <c r="X335" i="8"/>
  <c r="R335" i="8"/>
  <c r="M335" i="8"/>
  <c r="J335" i="8"/>
  <c r="AN335" i="8" s="1"/>
  <c r="I335" i="8"/>
  <c r="G335" i="8"/>
  <c r="AL334" i="8"/>
  <c r="AE334" i="8"/>
  <c r="X334" i="8"/>
  <c r="R334" i="8"/>
  <c r="Y334" i="8" s="1"/>
  <c r="M334" i="8"/>
  <c r="I334" i="8"/>
  <c r="G334" i="8"/>
  <c r="J334" i="8" s="1"/>
  <c r="AL333" i="8"/>
  <c r="AE333" i="8"/>
  <c r="Y333" i="8"/>
  <c r="X333" i="8"/>
  <c r="R333" i="8"/>
  <c r="M333" i="8"/>
  <c r="J333" i="8"/>
  <c r="AN333" i="8" s="1"/>
  <c r="I333" i="8"/>
  <c r="G333" i="8"/>
  <c r="AL332" i="8"/>
  <c r="AE332" i="8"/>
  <c r="X332" i="8"/>
  <c r="R332" i="8"/>
  <c r="Y332" i="8" s="1"/>
  <c r="M332" i="8"/>
  <c r="I332" i="8"/>
  <c r="G332" i="8"/>
  <c r="J332" i="8" s="1"/>
  <c r="AL331" i="8"/>
  <c r="AE331" i="8"/>
  <c r="Y331" i="8"/>
  <c r="X331" i="8"/>
  <c r="R331" i="8"/>
  <c r="M331" i="8"/>
  <c r="J331" i="8"/>
  <c r="AN331" i="8" s="1"/>
  <c r="I331" i="8"/>
  <c r="G331" i="8"/>
  <c r="AL330" i="8"/>
  <c r="AE330" i="8"/>
  <c r="X330" i="8"/>
  <c r="R330" i="8"/>
  <c r="Y330" i="8" s="1"/>
  <c r="M330" i="8"/>
  <c r="I330" i="8"/>
  <c r="G330" i="8"/>
  <c r="J330" i="8" s="1"/>
  <c r="AL329" i="8"/>
  <c r="AE329" i="8"/>
  <c r="Y329" i="8"/>
  <c r="X329" i="8"/>
  <c r="R329" i="8"/>
  <c r="M329" i="8"/>
  <c r="J329" i="8"/>
  <c r="AN329" i="8" s="1"/>
  <c r="I329" i="8"/>
  <c r="G329" i="8"/>
  <c r="AL328" i="8"/>
  <c r="AE328" i="8"/>
  <c r="X328" i="8"/>
  <c r="R328" i="8"/>
  <c r="Y328" i="8" s="1"/>
  <c r="M328" i="8"/>
  <c r="I328" i="8"/>
  <c r="G328" i="8"/>
  <c r="J328" i="8" s="1"/>
  <c r="AL327" i="8"/>
  <c r="AE327" i="8"/>
  <c r="Y327" i="8"/>
  <c r="X327" i="8"/>
  <c r="R327" i="8"/>
  <c r="M327" i="8"/>
  <c r="J327" i="8"/>
  <c r="AN327" i="8" s="1"/>
  <c r="I327" i="8"/>
  <c r="G327" i="8"/>
  <c r="AL326" i="8"/>
  <c r="AE326" i="8"/>
  <c r="X326" i="8"/>
  <c r="R326" i="8"/>
  <c r="Y326" i="8" s="1"/>
  <c r="M326" i="8"/>
  <c r="I326" i="8"/>
  <c r="G326" i="8"/>
  <c r="J326" i="8" s="1"/>
  <c r="AL325" i="8"/>
  <c r="AE325" i="8"/>
  <c r="Y325" i="8"/>
  <c r="X325" i="8"/>
  <c r="R325" i="8"/>
  <c r="M325" i="8"/>
  <c r="J325" i="8"/>
  <c r="AN325" i="8" s="1"/>
  <c r="I325" i="8"/>
  <c r="G325" i="8"/>
  <c r="AL324" i="8"/>
  <c r="AE324" i="8"/>
  <c r="X324" i="8"/>
  <c r="R324" i="8"/>
  <c r="Y324" i="8" s="1"/>
  <c r="M324" i="8"/>
  <c r="I324" i="8"/>
  <c r="G324" i="8"/>
  <c r="J324" i="8" s="1"/>
  <c r="AL323" i="8"/>
  <c r="AE323" i="8"/>
  <c r="Y323" i="8"/>
  <c r="X323" i="8"/>
  <c r="R323" i="8"/>
  <c r="M323" i="8"/>
  <c r="J323" i="8"/>
  <c r="AN323" i="8" s="1"/>
  <c r="I323" i="8"/>
  <c r="G323" i="8"/>
  <c r="AL322" i="8"/>
  <c r="AE322" i="8"/>
  <c r="X322" i="8"/>
  <c r="R322" i="8"/>
  <c r="M322" i="8"/>
  <c r="Y322" i="8" s="1"/>
  <c r="I322" i="8"/>
  <c r="G322" i="8"/>
  <c r="J322" i="8" s="1"/>
  <c r="AL321" i="8"/>
  <c r="AE321" i="8"/>
  <c r="Y321" i="8"/>
  <c r="X321" i="8"/>
  <c r="R321" i="8"/>
  <c r="M321" i="8"/>
  <c r="J321" i="8"/>
  <c r="AN321" i="8" s="1"/>
  <c r="I321" i="8"/>
  <c r="G321" i="8"/>
  <c r="AL320" i="8"/>
  <c r="AE320" i="8"/>
  <c r="X320" i="8"/>
  <c r="R320" i="8"/>
  <c r="M320" i="8"/>
  <c r="Y320" i="8" s="1"/>
  <c r="I320" i="8"/>
  <c r="G320" i="8"/>
  <c r="J320" i="8" s="1"/>
  <c r="AL319" i="8"/>
  <c r="AE319" i="8"/>
  <c r="Y319" i="8"/>
  <c r="X319" i="8"/>
  <c r="R319" i="8"/>
  <c r="M319" i="8"/>
  <c r="J319" i="8"/>
  <c r="AN319" i="8" s="1"/>
  <c r="I319" i="8"/>
  <c r="G319" i="8"/>
  <c r="AL318" i="8"/>
  <c r="AE318" i="8"/>
  <c r="X318" i="8"/>
  <c r="R318" i="8"/>
  <c r="M318" i="8"/>
  <c r="Y318" i="8" s="1"/>
  <c r="I318" i="8"/>
  <c r="G318" i="8"/>
  <c r="J318" i="8" s="1"/>
  <c r="AL317" i="8"/>
  <c r="AE317" i="8"/>
  <c r="Y317" i="8"/>
  <c r="X317" i="8"/>
  <c r="R317" i="8"/>
  <c r="M317" i="8"/>
  <c r="J317" i="8"/>
  <c r="AN317" i="8" s="1"/>
  <c r="I317" i="8"/>
  <c r="G317" i="8"/>
  <c r="AL316" i="8"/>
  <c r="AE316" i="8"/>
  <c r="X316" i="8"/>
  <c r="R316" i="8"/>
  <c r="M316" i="8"/>
  <c r="Y316" i="8" s="1"/>
  <c r="I316" i="8"/>
  <c r="G316" i="8"/>
  <c r="J316" i="8" s="1"/>
  <c r="AL315" i="8"/>
  <c r="AE315" i="8"/>
  <c r="Y315" i="8"/>
  <c r="X315" i="8"/>
  <c r="R315" i="8"/>
  <c r="M315" i="8"/>
  <c r="J315" i="8"/>
  <c r="AN315" i="8" s="1"/>
  <c r="I315" i="8"/>
  <c r="G315" i="8"/>
  <c r="AL314" i="8"/>
  <c r="AE314" i="8"/>
  <c r="X314" i="8"/>
  <c r="R314" i="8"/>
  <c r="M314" i="8"/>
  <c r="Y314" i="8" s="1"/>
  <c r="I314" i="8"/>
  <c r="G314" i="8"/>
  <c r="J314" i="8" s="1"/>
  <c r="AL313" i="8"/>
  <c r="AE313" i="8"/>
  <c r="Y313" i="8"/>
  <c r="X313" i="8"/>
  <c r="R313" i="8"/>
  <c r="M313" i="8"/>
  <c r="J313" i="8"/>
  <c r="AN313" i="8" s="1"/>
  <c r="I313" i="8"/>
  <c r="G313" i="8"/>
  <c r="AL312" i="8"/>
  <c r="AE312" i="8"/>
  <c r="X312" i="8"/>
  <c r="R312" i="8"/>
  <c r="M312" i="8"/>
  <c r="Y312" i="8" s="1"/>
  <c r="I312" i="8"/>
  <c r="G312" i="8"/>
  <c r="J312" i="8" s="1"/>
  <c r="AL311" i="8"/>
  <c r="AE311" i="8"/>
  <c r="Y311" i="8"/>
  <c r="X311" i="8"/>
  <c r="R311" i="8"/>
  <c r="M311" i="8"/>
  <c r="J311" i="8"/>
  <c r="AN311" i="8" s="1"/>
  <c r="I311" i="8"/>
  <c r="G311" i="8"/>
  <c r="AL310" i="8"/>
  <c r="AE310" i="8"/>
  <c r="X310" i="8"/>
  <c r="R310" i="8"/>
  <c r="M310" i="8"/>
  <c r="Y310" i="8" s="1"/>
  <c r="I310" i="8"/>
  <c r="G310" i="8"/>
  <c r="J310" i="8" s="1"/>
  <c r="AL309" i="8"/>
  <c r="AE309" i="8"/>
  <c r="Y309" i="8"/>
  <c r="X309" i="8"/>
  <c r="R309" i="8"/>
  <c r="M309" i="8"/>
  <c r="J309" i="8"/>
  <c r="AN309" i="8" s="1"/>
  <c r="I309" i="8"/>
  <c r="G309" i="8"/>
  <c r="AL308" i="8"/>
  <c r="AE308" i="8"/>
  <c r="X308" i="8"/>
  <c r="R308" i="8"/>
  <c r="M308" i="8"/>
  <c r="Y308" i="8" s="1"/>
  <c r="I308" i="8"/>
  <c r="G308" i="8"/>
  <c r="J308" i="8" s="1"/>
  <c r="AL307" i="8"/>
  <c r="AE307" i="8"/>
  <c r="Y307" i="8"/>
  <c r="X307" i="8"/>
  <c r="R307" i="8"/>
  <c r="M307" i="8"/>
  <c r="J307" i="8"/>
  <c r="AN307" i="8" s="1"/>
  <c r="I307" i="8"/>
  <c r="G307" i="8"/>
  <c r="AL306" i="8"/>
  <c r="AE306" i="8"/>
  <c r="X306" i="8"/>
  <c r="R306" i="8"/>
  <c r="M306" i="8"/>
  <c r="Y306" i="8" s="1"/>
  <c r="I306" i="8"/>
  <c r="G306" i="8"/>
  <c r="J306" i="8" s="1"/>
  <c r="AL305" i="8"/>
  <c r="AE305" i="8"/>
  <c r="Y305" i="8"/>
  <c r="X305" i="8"/>
  <c r="R305" i="8"/>
  <c r="M305" i="8"/>
  <c r="J305" i="8"/>
  <c r="AN305" i="8" s="1"/>
  <c r="I305" i="8"/>
  <c r="G305" i="8"/>
  <c r="AL304" i="8"/>
  <c r="AE304" i="8"/>
  <c r="X304" i="8"/>
  <c r="R304" i="8"/>
  <c r="M304" i="8"/>
  <c r="Y304" i="8" s="1"/>
  <c r="I304" i="8"/>
  <c r="G304" i="8"/>
  <c r="J304" i="8" s="1"/>
  <c r="AL303" i="8"/>
  <c r="AE303" i="8"/>
  <c r="Y303" i="8"/>
  <c r="X303" i="8"/>
  <c r="R303" i="8"/>
  <c r="M303" i="8"/>
  <c r="J303" i="8"/>
  <c r="AN303" i="8" s="1"/>
  <c r="I303" i="8"/>
  <c r="G303" i="8"/>
  <c r="AL302" i="8"/>
  <c r="AE302" i="8"/>
  <c r="X302" i="8"/>
  <c r="R302" i="8"/>
  <c r="M302" i="8"/>
  <c r="Y302" i="8" s="1"/>
  <c r="I302" i="8"/>
  <c r="G302" i="8"/>
  <c r="J302" i="8" s="1"/>
  <c r="AL301" i="8"/>
  <c r="AE301" i="8"/>
  <c r="Y301" i="8"/>
  <c r="X301" i="8"/>
  <c r="R301" i="8"/>
  <c r="M301" i="8"/>
  <c r="J301" i="8"/>
  <c r="AN301" i="8" s="1"/>
  <c r="I301" i="8"/>
  <c r="G301" i="8"/>
  <c r="AL300" i="8"/>
  <c r="AE300" i="8"/>
  <c r="X300" i="8"/>
  <c r="R300" i="8"/>
  <c r="M300" i="8"/>
  <c r="Y300" i="8" s="1"/>
  <c r="I300" i="8"/>
  <c r="G300" i="8"/>
  <c r="J300" i="8" s="1"/>
  <c r="AL299" i="8"/>
  <c r="AE299" i="8"/>
  <c r="Y299" i="8"/>
  <c r="X299" i="8"/>
  <c r="R299" i="8"/>
  <c r="M299" i="8"/>
  <c r="J299" i="8"/>
  <c r="AN299" i="8" s="1"/>
  <c r="I299" i="8"/>
  <c r="G299" i="8"/>
  <c r="AL298" i="8"/>
  <c r="AE298" i="8"/>
  <c r="X298" i="8"/>
  <c r="R298" i="8"/>
  <c r="M298" i="8"/>
  <c r="Y298" i="8" s="1"/>
  <c r="I298" i="8"/>
  <c r="G298" i="8"/>
  <c r="J298" i="8" s="1"/>
  <c r="AL297" i="8"/>
  <c r="AE297" i="8"/>
  <c r="Y297" i="8"/>
  <c r="X297" i="8"/>
  <c r="R297" i="8"/>
  <c r="M297" i="8"/>
  <c r="J297" i="8"/>
  <c r="AN297" i="8" s="1"/>
  <c r="I297" i="8"/>
  <c r="G297" i="8"/>
  <c r="AL296" i="8"/>
  <c r="AE296" i="8"/>
  <c r="X296" i="8"/>
  <c r="R296" i="8"/>
  <c r="M296" i="8"/>
  <c r="Y296" i="8" s="1"/>
  <c r="I296" i="8"/>
  <c r="G296" i="8"/>
  <c r="J296" i="8" s="1"/>
  <c r="AL295" i="8"/>
  <c r="AE295" i="8"/>
  <c r="Y295" i="8"/>
  <c r="X295" i="8"/>
  <c r="R295" i="8"/>
  <c r="M295" i="8"/>
  <c r="J295" i="8"/>
  <c r="AN295" i="8" s="1"/>
  <c r="I295" i="8"/>
  <c r="G295" i="8"/>
  <c r="AL294" i="8"/>
  <c r="AE294" i="8"/>
  <c r="X294" i="8"/>
  <c r="R294" i="8"/>
  <c r="M294" i="8"/>
  <c r="Y294" i="8" s="1"/>
  <c r="I294" i="8"/>
  <c r="G294" i="8"/>
  <c r="J294" i="8" s="1"/>
  <c r="AL293" i="8"/>
  <c r="AE293" i="8"/>
  <c r="Y293" i="8"/>
  <c r="X293" i="8"/>
  <c r="R293" i="8"/>
  <c r="M293" i="8"/>
  <c r="J293" i="8"/>
  <c r="AN293" i="8" s="1"/>
  <c r="I293" i="8"/>
  <c r="G293" i="8"/>
  <c r="AL292" i="8"/>
  <c r="AE292" i="8"/>
  <c r="X292" i="8"/>
  <c r="R292" i="8"/>
  <c r="M292" i="8"/>
  <c r="Y292" i="8" s="1"/>
  <c r="I292" i="8"/>
  <c r="G292" i="8"/>
  <c r="J292" i="8" s="1"/>
  <c r="AL291" i="8"/>
  <c r="AE291" i="8"/>
  <c r="Y291" i="8"/>
  <c r="X291" i="8"/>
  <c r="R291" i="8"/>
  <c r="M291" i="8"/>
  <c r="J291" i="8"/>
  <c r="AN291" i="8" s="1"/>
  <c r="I291" i="8"/>
  <c r="G291" i="8"/>
  <c r="AL290" i="8"/>
  <c r="AE290" i="8"/>
  <c r="X290" i="8"/>
  <c r="R290" i="8"/>
  <c r="M290" i="8"/>
  <c r="Y290" i="8" s="1"/>
  <c r="I290" i="8"/>
  <c r="G290" i="8"/>
  <c r="J290" i="8" s="1"/>
  <c r="AL289" i="8"/>
  <c r="AE289" i="8"/>
  <c r="Y289" i="8"/>
  <c r="X289" i="8"/>
  <c r="R289" i="8"/>
  <c r="M289" i="8"/>
  <c r="J289" i="8"/>
  <c r="AN289" i="8" s="1"/>
  <c r="I289" i="8"/>
  <c r="G289" i="8"/>
  <c r="AL288" i="8"/>
  <c r="AE288" i="8"/>
  <c r="X288" i="8"/>
  <c r="R288" i="8"/>
  <c r="M288" i="8"/>
  <c r="Y288" i="8" s="1"/>
  <c r="I288" i="8"/>
  <c r="G288" i="8"/>
  <c r="J288" i="8" s="1"/>
  <c r="AL287" i="8"/>
  <c r="AE287" i="8"/>
  <c r="Y287" i="8"/>
  <c r="X287" i="8"/>
  <c r="R287" i="8"/>
  <c r="M287" i="8"/>
  <c r="J287" i="8"/>
  <c r="AN287" i="8" s="1"/>
  <c r="I287" i="8"/>
  <c r="G287" i="8"/>
  <c r="AL286" i="8"/>
  <c r="AE286" i="8"/>
  <c r="X286" i="8"/>
  <c r="R286" i="8"/>
  <c r="M286" i="8"/>
  <c r="Y286" i="8" s="1"/>
  <c r="I286" i="8"/>
  <c r="G286" i="8"/>
  <c r="J286" i="8" s="1"/>
  <c r="AL285" i="8"/>
  <c r="AE285" i="8"/>
  <c r="Y285" i="8"/>
  <c r="X285" i="8"/>
  <c r="R285" i="8"/>
  <c r="M285" i="8"/>
  <c r="J285" i="8"/>
  <c r="AN285" i="8" s="1"/>
  <c r="I285" i="8"/>
  <c r="G285" i="8"/>
  <c r="AL284" i="8"/>
  <c r="AE284" i="8"/>
  <c r="X284" i="8"/>
  <c r="R284" i="8"/>
  <c r="M284" i="8"/>
  <c r="Y284" i="8" s="1"/>
  <c r="I284" i="8"/>
  <c r="G284" i="8"/>
  <c r="J284" i="8" s="1"/>
  <c r="AL283" i="8"/>
  <c r="AE283" i="8"/>
  <c r="Y283" i="8"/>
  <c r="X283" i="8"/>
  <c r="R283" i="8"/>
  <c r="M283" i="8"/>
  <c r="J283" i="8"/>
  <c r="AN283" i="8" s="1"/>
  <c r="I283" i="8"/>
  <c r="G283" i="8"/>
  <c r="AL282" i="8"/>
  <c r="AE282" i="8"/>
  <c r="X282" i="8"/>
  <c r="R282" i="8"/>
  <c r="M282" i="8"/>
  <c r="Y282" i="8" s="1"/>
  <c r="I282" i="8"/>
  <c r="G282" i="8"/>
  <c r="J282" i="8" s="1"/>
  <c r="AL281" i="8"/>
  <c r="AE281" i="8"/>
  <c r="Y281" i="8"/>
  <c r="X281" i="8"/>
  <c r="R281" i="8"/>
  <c r="M281" i="8"/>
  <c r="J281" i="8"/>
  <c r="AN281" i="8" s="1"/>
  <c r="I281" i="8"/>
  <c r="G281" i="8"/>
  <c r="AL280" i="8"/>
  <c r="AE280" i="8"/>
  <c r="X280" i="8"/>
  <c r="R280" i="8"/>
  <c r="M280" i="8"/>
  <c r="Y280" i="8" s="1"/>
  <c r="I280" i="8"/>
  <c r="G280" i="8"/>
  <c r="J280" i="8" s="1"/>
  <c r="AL279" i="8"/>
  <c r="AE279" i="8"/>
  <c r="Y279" i="8"/>
  <c r="X279" i="8"/>
  <c r="R279" i="8"/>
  <c r="M279" i="8"/>
  <c r="J279" i="8"/>
  <c r="AN279" i="8" s="1"/>
  <c r="I279" i="8"/>
  <c r="G279" i="8"/>
  <c r="AL278" i="8"/>
  <c r="AE278" i="8"/>
  <c r="X278" i="8"/>
  <c r="R278" i="8"/>
  <c r="M278" i="8"/>
  <c r="Y278" i="8" s="1"/>
  <c r="I278" i="8"/>
  <c r="G278" i="8"/>
  <c r="J278" i="8" s="1"/>
  <c r="AL277" i="8"/>
  <c r="AE277" i="8"/>
  <c r="Y277" i="8"/>
  <c r="X277" i="8"/>
  <c r="R277" i="8"/>
  <c r="M277" i="8"/>
  <c r="J277" i="8"/>
  <c r="AN277" i="8" s="1"/>
  <c r="I277" i="8"/>
  <c r="G277" i="8"/>
  <c r="AL276" i="8"/>
  <c r="AE276" i="8"/>
  <c r="X276" i="8"/>
  <c r="R276" i="8"/>
  <c r="M276" i="8"/>
  <c r="Y276" i="8" s="1"/>
  <c r="I276" i="8"/>
  <c r="G276" i="8"/>
  <c r="J276" i="8" s="1"/>
  <c r="AL275" i="8"/>
  <c r="AE275" i="8"/>
  <c r="Y275" i="8"/>
  <c r="X275" i="8"/>
  <c r="R275" i="8"/>
  <c r="M275" i="8"/>
  <c r="J275" i="8"/>
  <c r="AN275" i="8" s="1"/>
  <c r="I275" i="8"/>
  <c r="G275" i="8"/>
  <c r="AL274" i="8"/>
  <c r="AE274" i="8"/>
  <c r="X274" i="8"/>
  <c r="R274" i="8"/>
  <c r="M274" i="8"/>
  <c r="Y274" i="8" s="1"/>
  <c r="I274" i="8"/>
  <c r="G274" i="8"/>
  <c r="J274" i="8" s="1"/>
  <c r="AL273" i="8"/>
  <c r="AE273" i="8"/>
  <c r="Y273" i="8"/>
  <c r="X273" i="8"/>
  <c r="R273" i="8"/>
  <c r="M273" i="8"/>
  <c r="J273" i="8"/>
  <c r="AN273" i="8" s="1"/>
  <c r="I273" i="8"/>
  <c r="G273" i="8"/>
  <c r="AL272" i="8"/>
  <c r="AE272" i="8"/>
  <c r="X272" i="8"/>
  <c r="R272" i="8"/>
  <c r="M272" i="8"/>
  <c r="Y272" i="8" s="1"/>
  <c r="I272" i="8"/>
  <c r="G272" i="8"/>
  <c r="J272" i="8" s="1"/>
  <c r="AL271" i="8"/>
  <c r="AE271" i="8"/>
  <c r="Y271" i="8"/>
  <c r="X271" i="8"/>
  <c r="R271" i="8"/>
  <c r="M271" i="8"/>
  <c r="J271" i="8"/>
  <c r="AN271" i="8" s="1"/>
  <c r="I271" i="8"/>
  <c r="G271" i="8"/>
  <c r="AL270" i="8"/>
  <c r="AE270" i="8"/>
  <c r="X270" i="8"/>
  <c r="R270" i="8"/>
  <c r="M270" i="8"/>
  <c r="Y270" i="8" s="1"/>
  <c r="I270" i="8"/>
  <c r="G270" i="8"/>
  <c r="J270" i="8" s="1"/>
  <c r="AL269" i="8"/>
  <c r="AE269" i="8"/>
  <c r="Y269" i="8"/>
  <c r="X269" i="8"/>
  <c r="R269" i="8"/>
  <c r="M269" i="8"/>
  <c r="J269" i="8"/>
  <c r="AN269" i="8" s="1"/>
  <c r="I269" i="8"/>
  <c r="G269" i="8"/>
  <c r="AL268" i="8"/>
  <c r="AE268" i="8"/>
  <c r="X268" i="8"/>
  <c r="R268" i="8"/>
  <c r="M268" i="8"/>
  <c r="Y268" i="8" s="1"/>
  <c r="I268" i="8"/>
  <c r="G268" i="8"/>
  <c r="J268" i="8" s="1"/>
  <c r="AL267" i="8"/>
  <c r="AE267" i="8"/>
  <c r="Y267" i="8"/>
  <c r="X267" i="8"/>
  <c r="R267" i="8"/>
  <c r="M267" i="8"/>
  <c r="J267" i="8"/>
  <c r="AN267" i="8" s="1"/>
  <c r="I267" i="8"/>
  <c r="G267" i="8"/>
  <c r="AL266" i="8"/>
  <c r="AE266" i="8"/>
  <c r="X266" i="8"/>
  <c r="R266" i="8"/>
  <c r="M266" i="8"/>
  <c r="Y266" i="8" s="1"/>
  <c r="I266" i="8"/>
  <c r="G266" i="8"/>
  <c r="J266" i="8" s="1"/>
  <c r="AL265" i="8"/>
  <c r="AE265" i="8"/>
  <c r="Y265" i="8"/>
  <c r="X265" i="8"/>
  <c r="R265" i="8"/>
  <c r="M265" i="8"/>
  <c r="J265" i="8"/>
  <c r="AN265" i="8" s="1"/>
  <c r="I265" i="8"/>
  <c r="G265" i="8"/>
  <c r="AL264" i="8"/>
  <c r="AE264" i="8"/>
  <c r="X264" i="8"/>
  <c r="R264" i="8"/>
  <c r="M264" i="8"/>
  <c r="Y264" i="8" s="1"/>
  <c r="I264" i="8"/>
  <c r="G264" i="8"/>
  <c r="J264" i="8" s="1"/>
  <c r="AL263" i="8"/>
  <c r="AE263" i="8"/>
  <c r="Y263" i="8"/>
  <c r="X263" i="8"/>
  <c r="R263" i="8"/>
  <c r="M263" i="8"/>
  <c r="J263" i="8"/>
  <c r="AN263" i="8" s="1"/>
  <c r="I263" i="8"/>
  <c r="G263" i="8"/>
  <c r="AL262" i="8"/>
  <c r="AE262" i="8"/>
  <c r="X262" i="8"/>
  <c r="R262" i="8"/>
  <c r="M262" i="8"/>
  <c r="Y262" i="8" s="1"/>
  <c r="I262" i="8"/>
  <c r="G262" i="8"/>
  <c r="J262" i="8" s="1"/>
  <c r="AL261" i="8"/>
  <c r="AE261" i="8"/>
  <c r="Y261" i="8"/>
  <c r="X261" i="8"/>
  <c r="R261" i="8"/>
  <c r="M261" i="8"/>
  <c r="J261" i="8"/>
  <c r="AN261" i="8" s="1"/>
  <c r="I261" i="8"/>
  <c r="G261" i="8"/>
  <c r="AL260" i="8"/>
  <c r="AE260" i="8"/>
  <c r="X260" i="8"/>
  <c r="R260" i="8"/>
  <c r="M260" i="8"/>
  <c r="Y260" i="8" s="1"/>
  <c r="I260" i="8"/>
  <c r="G260" i="8"/>
  <c r="J260" i="8" s="1"/>
  <c r="AL259" i="8"/>
  <c r="AE259" i="8"/>
  <c r="Y259" i="8"/>
  <c r="X259" i="8"/>
  <c r="R259" i="8"/>
  <c r="M259" i="8"/>
  <c r="J259" i="8"/>
  <c r="AN259" i="8" s="1"/>
  <c r="I259" i="8"/>
  <c r="G259" i="8"/>
  <c r="AL258" i="8"/>
  <c r="AE258" i="8"/>
  <c r="X258" i="8"/>
  <c r="R258" i="8"/>
  <c r="M258" i="8"/>
  <c r="Y258" i="8" s="1"/>
  <c r="I258" i="8"/>
  <c r="G258" i="8"/>
  <c r="J258" i="8" s="1"/>
  <c r="AL257" i="8"/>
  <c r="AE257" i="8"/>
  <c r="Y257" i="8"/>
  <c r="X257" i="8"/>
  <c r="R257" i="8"/>
  <c r="M257" i="8"/>
  <c r="J257" i="8"/>
  <c r="AN257" i="8" s="1"/>
  <c r="I257" i="8"/>
  <c r="G257" i="8"/>
  <c r="AL256" i="8"/>
  <c r="AE256" i="8"/>
  <c r="X256" i="8"/>
  <c r="R256" i="8"/>
  <c r="M256" i="8"/>
  <c r="Y256" i="8" s="1"/>
  <c r="I256" i="8"/>
  <c r="G256" i="8"/>
  <c r="J256" i="8" s="1"/>
  <c r="AL255" i="8"/>
  <c r="AE255" i="8"/>
  <c r="Y255" i="8"/>
  <c r="X255" i="8"/>
  <c r="R255" i="8"/>
  <c r="M255" i="8"/>
  <c r="J255" i="8"/>
  <c r="AN255" i="8" s="1"/>
  <c r="I255" i="8"/>
  <c r="G255" i="8"/>
  <c r="AL254" i="8"/>
  <c r="AE254" i="8"/>
  <c r="X254" i="8"/>
  <c r="R254" i="8"/>
  <c r="M254" i="8"/>
  <c r="Y254" i="8" s="1"/>
  <c r="I254" i="8"/>
  <c r="G254" i="8"/>
  <c r="J254" i="8" s="1"/>
  <c r="AL253" i="8"/>
  <c r="AE253" i="8"/>
  <c r="Y253" i="8"/>
  <c r="X253" i="8"/>
  <c r="R253" i="8"/>
  <c r="M253" i="8"/>
  <c r="J253" i="8"/>
  <c r="AN253" i="8" s="1"/>
  <c r="I253" i="8"/>
  <c r="G253" i="8"/>
  <c r="AL252" i="8"/>
  <c r="AE252" i="8"/>
  <c r="X252" i="8"/>
  <c r="R252" i="8"/>
  <c r="M252" i="8"/>
  <c r="Y252" i="8" s="1"/>
  <c r="I252" i="8"/>
  <c r="G252" i="8"/>
  <c r="J252" i="8" s="1"/>
  <c r="AL251" i="8"/>
  <c r="AE251" i="8"/>
  <c r="Y251" i="8"/>
  <c r="X251" i="8"/>
  <c r="R251" i="8"/>
  <c r="M251" i="8"/>
  <c r="J251" i="8"/>
  <c r="AN251" i="8" s="1"/>
  <c r="I251" i="8"/>
  <c r="G251" i="8"/>
  <c r="AL250" i="8"/>
  <c r="AE250" i="8"/>
  <c r="X250" i="8"/>
  <c r="R250" i="8"/>
  <c r="M250" i="8"/>
  <c r="Y250" i="8" s="1"/>
  <c r="I250" i="8"/>
  <c r="G250" i="8"/>
  <c r="J250" i="8" s="1"/>
  <c r="AL249" i="8"/>
  <c r="AE249" i="8"/>
  <c r="Y249" i="8"/>
  <c r="X249" i="8"/>
  <c r="R249" i="8"/>
  <c r="M249" i="8"/>
  <c r="J249" i="8"/>
  <c r="AN249" i="8" s="1"/>
  <c r="I249" i="8"/>
  <c r="G249" i="8"/>
  <c r="AL248" i="8"/>
  <c r="AE248" i="8"/>
  <c r="X248" i="8"/>
  <c r="R248" i="8"/>
  <c r="M248" i="8"/>
  <c r="Y248" i="8" s="1"/>
  <c r="I248" i="8"/>
  <c r="G248" i="8"/>
  <c r="J248" i="8" s="1"/>
  <c r="AL247" i="8"/>
  <c r="AE247" i="8"/>
  <c r="Y247" i="8"/>
  <c r="X247" i="8"/>
  <c r="R247" i="8"/>
  <c r="M247" i="8"/>
  <c r="J247" i="8"/>
  <c r="AN247" i="8" s="1"/>
  <c r="I247" i="8"/>
  <c r="G247" i="8"/>
  <c r="AL246" i="8"/>
  <c r="AE246" i="8"/>
  <c r="X246" i="8"/>
  <c r="R246" i="8"/>
  <c r="M246" i="8"/>
  <c r="Y246" i="8" s="1"/>
  <c r="I246" i="8"/>
  <c r="G246" i="8"/>
  <c r="J246" i="8" s="1"/>
  <c r="AL245" i="8"/>
  <c r="AE245" i="8"/>
  <c r="Y245" i="8"/>
  <c r="X245" i="8"/>
  <c r="R245" i="8"/>
  <c r="M245" i="8"/>
  <c r="J245" i="8"/>
  <c r="AN245" i="8" s="1"/>
  <c r="I245" i="8"/>
  <c r="G245" i="8"/>
  <c r="AL244" i="8"/>
  <c r="AE244" i="8"/>
  <c r="X244" i="8"/>
  <c r="R244" i="8"/>
  <c r="M244" i="8"/>
  <c r="Y244" i="8" s="1"/>
  <c r="I244" i="8"/>
  <c r="G244" i="8"/>
  <c r="J244" i="8" s="1"/>
  <c r="AL243" i="8"/>
  <c r="AE243" i="8"/>
  <c r="Y243" i="8"/>
  <c r="X243" i="8"/>
  <c r="R243" i="8"/>
  <c r="M243" i="8"/>
  <c r="J243" i="8"/>
  <c r="AN243" i="8" s="1"/>
  <c r="I243" i="8"/>
  <c r="G243" i="8"/>
  <c r="AL242" i="8"/>
  <c r="AE242" i="8"/>
  <c r="X242" i="8"/>
  <c r="R242" i="8"/>
  <c r="M242" i="8"/>
  <c r="Y242" i="8" s="1"/>
  <c r="I242" i="8"/>
  <c r="G242" i="8"/>
  <c r="J242" i="8" s="1"/>
  <c r="AL241" i="8"/>
  <c r="AE241" i="8"/>
  <c r="Y241" i="8"/>
  <c r="X241" i="8"/>
  <c r="R241" i="8"/>
  <c r="M241" i="8"/>
  <c r="J241" i="8"/>
  <c r="AN241" i="8" s="1"/>
  <c r="I241" i="8"/>
  <c r="G241" i="8"/>
  <c r="AL240" i="8"/>
  <c r="AE240" i="8"/>
  <c r="X240" i="8"/>
  <c r="R240" i="8"/>
  <c r="M240" i="8"/>
  <c r="Y240" i="8" s="1"/>
  <c r="I240" i="8"/>
  <c r="G240" i="8"/>
  <c r="J240" i="8" s="1"/>
  <c r="AL239" i="8"/>
  <c r="AE239" i="8"/>
  <c r="Y239" i="8"/>
  <c r="X239" i="8"/>
  <c r="R239" i="8"/>
  <c r="M239" i="8"/>
  <c r="J239" i="8"/>
  <c r="AN239" i="8" s="1"/>
  <c r="I239" i="8"/>
  <c r="G239" i="8"/>
  <c r="AL238" i="8"/>
  <c r="AE238" i="8"/>
  <c r="X238" i="8"/>
  <c r="R238" i="8"/>
  <c r="M238" i="8"/>
  <c r="Y238" i="8" s="1"/>
  <c r="I238" i="8"/>
  <c r="G238" i="8"/>
  <c r="J238" i="8" s="1"/>
  <c r="AL237" i="8"/>
  <c r="AE237" i="8"/>
  <c r="Y237" i="8"/>
  <c r="X237" i="8"/>
  <c r="R237" i="8"/>
  <c r="M237" i="8"/>
  <c r="J237" i="8"/>
  <c r="AN237" i="8" s="1"/>
  <c r="I237" i="8"/>
  <c r="G237" i="8"/>
  <c r="AL236" i="8"/>
  <c r="AE236" i="8"/>
  <c r="X236" i="8"/>
  <c r="R236" i="8"/>
  <c r="M236" i="8"/>
  <c r="Y236" i="8" s="1"/>
  <c r="I236" i="8"/>
  <c r="G236" i="8"/>
  <c r="J236" i="8" s="1"/>
  <c r="AL235" i="8"/>
  <c r="AE235" i="8"/>
  <c r="Y235" i="8"/>
  <c r="X235" i="8"/>
  <c r="R235" i="8"/>
  <c r="M235" i="8"/>
  <c r="J235" i="8"/>
  <c r="AN235" i="8" s="1"/>
  <c r="I235" i="8"/>
  <c r="G235" i="8"/>
  <c r="AL234" i="8"/>
  <c r="AE234" i="8"/>
  <c r="X234" i="8"/>
  <c r="R234" i="8"/>
  <c r="M234" i="8"/>
  <c r="Y234" i="8" s="1"/>
  <c r="I234" i="8"/>
  <c r="G234" i="8"/>
  <c r="J234" i="8" s="1"/>
  <c r="AL233" i="8"/>
  <c r="AE233" i="8"/>
  <c r="Y233" i="8"/>
  <c r="X233" i="8"/>
  <c r="R233" i="8"/>
  <c r="M233" i="8"/>
  <c r="J233" i="8"/>
  <c r="AN233" i="8" s="1"/>
  <c r="I233" i="8"/>
  <c r="G233" i="8"/>
  <c r="AL232" i="8"/>
  <c r="AE232" i="8"/>
  <c r="X232" i="8"/>
  <c r="R232" i="8"/>
  <c r="M232" i="8"/>
  <c r="Y232" i="8" s="1"/>
  <c r="I232" i="8"/>
  <c r="G232" i="8"/>
  <c r="J232" i="8" s="1"/>
  <c r="AL231" i="8"/>
  <c r="AE231" i="8"/>
  <c r="Y231" i="8"/>
  <c r="X231" i="8"/>
  <c r="R231" i="8"/>
  <c r="M231" i="8"/>
  <c r="J231" i="8"/>
  <c r="AN231" i="8" s="1"/>
  <c r="I231" i="8"/>
  <c r="G231" i="8"/>
  <c r="AL230" i="8"/>
  <c r="AE230" i="8"/>
  <c r="X230" i="8"/>
  <c r="R230" i="8"/>
  <c r="M230" i="8"/>
  <c r="Y230" i="8" s="1"/>
  <c r="I230" i="8"/>
  <c r="G230" i="8"/>
  <c r="J230" i="8" s="1"/>
  <c r="AL229" i="8"/>
  <c r="AE229" i="8"/>
  <c r="Y229" i="8"/>
  <c r="X229" i="8"/>
  <c r="R229" i="8"/>
  <c r="M229" i="8"/>
  <c r="J229" i="8"/>
  <c r="AN229" i="8" s="1"/>
  <c r="I229" i="8"/>
  <c r="G229" i="8"/>
  <c r="AL228" i="8"/>
  <c r="AE228" i="8"/>
  <c r="X228" i="8"/>
  <c r="R228" i="8"/>
  <c r="M228" i="8"/>
  <c r="Y228" i="8" s="1"/>
  <c r="I228" i="8"/>
  <c r="G228" i="8"/>
  <c r="J228" i="8" s="1"/>
  <c r="AL227" i="8"/>
  <c r="AE227" i="8"/>
  <c r="Y227" i="8"/>
  <c r="X227" i="8"/>
  <c r="R227" i="8"/>
  <c r="M227" i="8"/>
  <c r="J227" i="8"/>
  <c r="AN227" i="8" s="1"/>
  <c r="I227" i="8"/>
  <c r="G227" i="8"/>
  <c r="AL226" i="8"/>
  <c r="AE226" i="8"/>
  <c r="X226" i="8"/>
  <c r="R226" i="8"/>
  <c r="M226" i="8"/>
  <c r="Y226" i="8" s="1"/>
  <c r="I226" i="8"/>
  <c r="G226" i="8"/>
  <c r="J226" i="8" s="1"/>
  <c r="AL225" i="8"/>
  <c r="AE225" i="8"/>
  <c r="Y225" i="8"/>
  <c r="X225" i="8"/>
  <c r="R225" i="8"/>
  <c r="M225" i="8"/>
  <c r="J225" i="8"/>
  <c r="AN225" i="8" s="1"/>
  <c r="I225" i="8"/>
  <c r="G225" i="8"/>
  <c r="AL224" i="8"/>
  <c r="AE224" i="8"/>
  <c r="X224" i="8"/>
  <c r="R224" i="8"/>
  <c r="M224" i="8"/>
  <c r="Y224" i="8" s="1"/>
  <c r="I224" i="8"/>
  <c r="G224" i="8"/>
  <c r="J224" i="8" s="1"/>
  <c r="AL223" i="8"/>
  <c r="AE223" i="8"/>
  <c r="Y223" i="8"/>
  <c r="X223" i="8"/>
  <c r="R223" i="8"/>
  <c r="M223" i="8"/>
  <c r="J223" i="8"/>
  <c r="AN223" i="8" s="1"/>
  <c r="I223" i="8"/>
  <c r="G223" i="8"/>
  <c r="AL222" i="8"/>
  <c r="AE222" i="8"/>
  <c r="X222" i="8"/>
  <c r="R222" i="8"/>
  <c r="M222" i="8"/>
  <c r="Y222" i="8" s="1"/>
  <c r="I222" i="8"/>
  <c r="G222" i="8"/>
  <c r="J222" i="8" s="1"/>
  <c r="AL221" i="8"/>
  <c r="AE221" i="8"/>
  <c r="Y221" i="8"/>
  <c r="X221" i="8"/>
  <c r="R221" i="8"/>
  <c r="M221" i="8"/>
  <c r="J221" i="8"/>
  <c r="AN221" i="8" s="1"/>
  <c r="I221" i="8"/>
  <c r="G221" i="8"/>
  <c r="AL220" i="8"/>
  <c r="AE220" i="8"/>
  <c r="X220" i="8"/>
  <c r="R220" i="8"/>
  <c r="M220" i="8"/>
  <c r="I220" i="8"/>
  <c r="G220" i="8"/>
  <c r="J220" i="8" s="1"/>
  <c r="AL219" i="8"/>
  <c r="AE219" i="8"/>
  <c r="Y219" i="8"/>
  <c r="X219" i="8"/>
  <c r="R219" i="8"/>
  <c r="M219" i="8"/>
  <c r="J219" i="8"/>
  <c r="AN219" i="8" s="1"/>
  <c r="I219" i="8"/>
  <c r="G219" i="8"/>
  <c r="AL218" i="8"/>
  <c r="AE218" i="8"/>
  <c r="X218" i="8"/>
  <c r="R218" i="8"/>
  <c r="M218" i="8"/>
  <c r="Y218" i="8" s="1"/>
  <c r="I218" i="8"/>
  <c r="G218" i="8"/>
  <c r="J218" i="8" s="1"/>
  <c r="AN218" i="8" s="1"/>
  <c r="AL217" i="8"/>
  <c r="AE217" i="8"/>
  <c r="X217" i="8"/>
  <c r="R217" i="8"/>
  <c r="M217" i="8"/>
  <c r="Y217" i="8" s="1"/>
  <c r="J217" i="8"/>
  <c r="I217" i="8"/>
  <c r="G217" i="8"/>
  <c r="AL216" i="8"/>
  <c r="AE216" i="8"/>
  <c r="X216" i="8"/>
  <c r="R216" i="8"/>
  <c r="M216" i="8"/>
  <c r="I216" i="8"/>
  <c r="G216" i="8"/>
  <c r="J216" i="8" s="1"/>
  <c r="AL215" i="8"/>
  <c r="AE215" i="8"/>
  <c r="Y215" i="8"/>
  <c r="X215" i="8"/>
  <c r="R215" i="8"/>
  <c r="M215" i="8"/>
  <c r="J215" i="8"/>
  <c r="AN215" i="8" s="1"/>
  <c r="I215" i="8"/>
  <c r="G215" i="8"/>
  <c r="AL214" i="8"/>
  <c r="AE214" i="8"/>
  <c r="X214" i="8"/>
  <c r="R214" i="8"/>
  <c r="M214" i="8"/>
  <c r="Y214" i="8" s="1"/>
  <c r="I214" i="8"/>
  <c r="G214" i="8"/>
  <c r="AL213" i="8"/>
  <c r="AE213" i="8"/>
  <c r="X213" i="8"/>
  <c r="R213" i="8"/>
  <c r="M213" i="8"/>
  <c r="Y213" i="8" s="1"/>
  <c r="J213" i="8"/>
  <c r="AN213" i="8" s="1"/>
  <c r="I213" i="8"/>
  <c r="G213" i="8"/>
  <c r="AL212" i="8"/>
  <c r="AE212" i="8"/>
  <c r="X212" i="8"/>
  <c r="R212" i="8"/>
  <c r="M212" i="8"/>
  <c r="I212" i="8"/>
  <c r="G212" i="8"/>
  <c r="J212" i="8" s="1"/>
  <c r="AL211" i="8"/>
  <c r="AE211" i="8"/>
  <c r="Y211" i="8"/>
  <c r="X211" i="8"/>
  <c r="R211" i="8"/>
  <c r="M211" i="8"/>
  <c r="J211" i="8"/>
  <c r="AN211" i="8" s="1"/>
  <c r="I211" i="8"/>
  <c r="G211" i="8"/>
  <c r="AL210" i="8"/>
  <c r="AE210" i="8"/>
  <c r="X210" i="8"/>
  <c r="R210" i="8"/>
  <c r="M210" i="8"/>
  <c r="Y210" i="8" s="1"/>
  <c r="I210" i="8"/>
  <c r="G210" i="8"/>
  <c r="AL209" i="8"/>
  <c r="AE209" i="8"/>
  <c r="X209" i="8"/>
  <c r="R209" i="8"/>
  <c r="M209" i="8"/>
  <c r="Y209" i="8" s="1"/>
  <c r="J209" i="8"/>
  <c r="I209" i="8"/>
  <c r="G209" i="8"/>
  <c r="AL208" i="8"/>
  <c r="AE208" i="8"/>
  <c r="X208" i="8"/>
  <c r="R208" i="8"/>
  <c r="M208" i="8"/>
  <c r="I208" i="8"/>
  <c r="G208" i="8"/>
  <c r="J208" i="8" s="1"/>
  <c r="AL207" i="8"/>
  <c r="AE207" i="8"/>
  <c r="Y207" i="8"/>
  <c r="X207" i="8"/>
  <c r="R207" i="8"/>
  <c r="M207" i="8"/>
  <c r="J207" i="8"/>
  <c r="AN207" i="8" s="1"/>
  <c r="I207" i="8"/>
  <c r="G207" i="8"/>
  <c r="AL206" i="8"/>
  <c r="AE206" i="8"/>
  <c r="X206" i="8"/>
  <c r="R206" i="8"/>
  <c r="M206" i="8"/>
  <c r="Y206" i="8" s="1"/>
  <c r="I206" i="8"/>
  <c r="G206" i="8"/>
  <c r="AL205" i="8"/>
  <c r="AE205" i="8"/>
  <c r="X205" i="8"/>
  <c r="R205" i="8"/>
  <c r="M205" i="8"/>
  <c r="Y205" i="8" s="1"/>
  <c r="J205" i="8"/>
  <c r="AN205" i="8" s="1"/>
  <c r="I205" i="8"/>
  <c r="G205" i="8"/>
  <c r="AL204" i="8"/>
  <c r="AE204" i="8"/>
  <c r="X204" i="8"/>
  <c r="R204" i="8"/>
  <c r="M204" i="8"/>
  <c r="I204" i="8"/>
  <c r="G204" i="8"/>
  <c r="J204" i="8" s="1"/>
  <c r="AL203" i="8"/>
  <c r="AE203" i="8"/>
  <c r="Y203" i="8"/>
  <c r="X203" i="8"/>
  <c r="R203" i="8"/>
  <c r="M203" i="8"/>
  <c r="J203" i="8"/>
  <c r="AN203" i="8" s="1"/>
  <c r="I203" i="8"/>
  <c r="G203" i="8"/>
  <c r="AL202" i="8"/>
  <c r="AE202" i="8"/>
  <c r="X202" i="8"/>
  <c r="R202" i="8"/>
  <c r="M202" i="8"/>
  <c r="Y202" i="8" s="1"/>
  <c r="I202" i="8"/>
  <c r="G202" i="8"/>
  <c r="AL201" i="8"/>
  <c r="AE201" i="8"/>
  <c r="X201" i="8"/>
  <c r="R201" i="8"/>
  <c r="M201" i="8"/>
  <c r="Y201" i="8" s="1"/>
  <c r="J201" i="8"/>
  <c r="I201" i="8"/>
  <c r="G201" i="8"/>
  <c r="AL200" i="8"/>
  <c r="AE200" i="8"/>
  <c r="X200" i="8"/>
  <c r="R200" i="8"/>
  <c r="M200" i="8"/>
  <c r="I200" i="8"/>
  <c r="G200" i="8"/>
  <c r="J200" i="8" s="1"/>
  <c r="AL199" i="8"/>
  <c r="AE199" i="8"/>
  <c r="Y199" i="8"/>
  <c r="X199" i="8"/>
  <c r="R199" i="8"/>
  <c r="M199" i="8"/>
  <c r="J199" i="8"/>
  <c r="AN199" i="8" s="1"/>
  <c r="I199" i="8"/>
  <c r="G199" i="8"/>
  <c r="AL198" i="8"/>
  <c r="AE198" i="8"/>
  <c r="X198" i="8"/>
  <c r="R198" i="8"/>
  <c r="M198" i="8"/>
  <c r="Y198" i="8" s="1"/>
  <c r="I198" i="8"/>
  <c r="G198" i="8"/>
  <c r="AL197" i="8"/>
  <c r="AE197" i="8"/>
  <c r="X197" i="8"/>
  <c r="R197" i="8"/>
  <c r="M197" i="8"/>
  <c r="Y197" i="8" s="1"/>
  <c r="J197" i="8"/>
  <c r="AN197" i="8" s="1"/>
  <c r="I197" i="8"/>
  <c r="G197" i="8"/>
  <c r="AL196" i="8"/>
  <c r="AE196" i="8"/>
  <c r="X196" i="8"/>
  <c r="R196" i="8"/>
  <c r="M196" i="8"/>
  <c r="I196" i="8"/>
  <c r="G196" i="8"/>
  <c r="J196" i="8" s="1"/>
  <c r="AL195" i="8"/>
  <c r="AE195" i="8"/>
  <c r="Y195" i="8"/>
  <c r="X195" i="8"/>
  <c r="R195" i="8"/>
  <c r="M195" i="8"/>
  <c r="J195" i="8"/>
  <c r="AN195" i="8" s="1"/>
  <c r="I195" i="8"/>
  <c r="G195" i="8"/>
  <c r="AL194" i="8"/>
  <c r="AE194" i="8"/>
  <c r="X194" i="8"/>
  <c r="R194" i="8"/>
  <c r="M194" i="8"/>
  <c r="Y194" i="8" s="1"/>
  <c r="I194" i="8"/>
  <c r="G194" i="8"/>
  <c r="AL193" i="8"/>
  <c r="AE193" i="8"/>
  <c r="X193" i="8"/>
  <c r="R193" i="8"/>
  <c r="M193" i="8"/>
  <c r="Y193" i="8" s="1"/>
  <c r="J193" i="8"/>
  <c r="I193" i="8"/>
  <c r="G193" i="8"/>
  <c r="AL192" i="8"/>
  <c r="AE192" i="8"/>
  <c r="X192" i="8"/>
  <c r="R192" i="8"/>
  <c r="M192" i="8"/>
  <c r="I192" i="8"/>
  <c r="G192" i="8"/>
  <c r="J192" i="8" s="1"/>
  <c r="AL191" i="8"/>
  <c r="AE191" i="8"/>
  <c r="Y191" i="8"/>
  <c r="X191" i="8"/>
  <c r="R191" i="8"/>
  <c r="M191" i="8"/>
  <c r="J191" i="8"/>
  <c r="AN191" i="8" s="1"/>
  <c r="I191" i="8"/>
  <c r="G191" i="8"/>
  <c r="AL190" i="8"/>
  <c r="AE190" i="8"/>
  <c r="X190" i="8"/>
  <c r="R190" i="8"/>
  <c r="M190" i="8"/>
  <c r="Y190" i="8" s="1"/>
  <c r="I190" i="8"/>
  <c r="G190" i="8"/>
  <c r="AL189" i="8"/>
  <c r="AE189" i="8"/>
  <c r="X189" i="8"/>
  <c r="R189" i="8"/>
  <c r="M189" i="8"/>
  <c r="Y189" i="8" s="1"/>
  <c r="I189" i="8"/>
  <c r="J189" i="8" s="1"/>
  <c r="AN189" i="8" s="1"/>
  <c r="G189" i="8"/>
  <c r="AL188" i="8"/>
  <c r="AE188" i="8"/>
  <c r="X188" i="8"/>
  <c r="R188" i="8"/>
  <c r="M188" i="8"/>
  <c r="I188" i="8"/>
  <c r="G188" i="8"/>
  <c r="J188" i="8" s="1"/>
  <c r="AL187" i="8"/>
  <c r="AE187" i="8"/>
  <c r="Y187" i="8"/>
  <c r="X187" i="8"/>
  <c r="R187" i="8"/>
  <c r="M187" i="8"/>
  <c r="J187" i="8"/>
  <c r="AN187" i="8" s="1"/>
  <c r="I187" i="8"/>
  <c r="G187" i="8"/>
  <c r="AL186" i="8"/>
  <c r="AE186" i="8"/>
  <c r="X186" i="8"/>
  <c r="R186" i="8"/>
  <c r="M186" i="8"/>
  <c r="Y186" i="8" s="1"/>
  <c r="I186" i="8"/>
  <c r="G186" i="8"/>
  <c r="AL185" i="8"/>
  <c r="AE185" i="8"/>
  <c r="X185" i="8"/>
  <c r="R185" i="8"/>
  <c r="M185" i="8"/>
  <c r="Y185" i="8" s="1"/>
  <c r="I185" i="8"/>
  <c r="J185" i="8" s="1"/>
  <c r="AN185" i="8" s="1"/>
  <c r="G185" i="8"/>
  <c r="AL184" i="8"/>
  <c r="AE184" i="8"/>
  <c r="X184" i="8"/>
  <c r="R184" i="8"/>
  <c r="M184" i="8"/>
  <c r="I184" i="8"/>
  <c r="G184" i="8"/>
  <c r="J184" i="8" s="1"/>
  <c r="AL183" i="8"/>
  <c r="AE183" i="8"/>
  <c r="Y183" i="8"/>
  <c r="X183" i="8"/>
  <c r="R183" i="8"/>
  <c r="M183" i="8"/>
  <c r="J183" i="8"/>
  <c r="AN183" i="8" s="1"/>
  <c r="I183" i="8"/>
  <c r="G183" i="8"/>
  <c r="AL182" i="8"/>
  <c r="AE182" i="8"/>
  <c r="X182" i="8"/>
  <c r="R182" i="8"/>
  <c r="M182" i="8"/>
  <c r="Y182" i="8" s="1"/>
  <c r="J182" i="8"/>
  <c r="AN182" i="8" s="1"/>
  <c r="I182" i="8"/>
  <c r="G182" i="8"/>
  <c r="AL181" i="8"/>
  <c r="AE181" i="8"/>
  <c r="X181" i="8"/>
  <c r="R181" i="8"/>
  <c r="Y181" i="8" s="1"/>
  <c r="M181" i="8"/>
  <c r="I181" i="8"/>
  <c r="G181" i="8"/>
  <c r="J181" i="8" s="1"/>
  <c r="AN181" i="8" s="1"/>
  <c r="AL180" i="8"/>
  <c r="AE180" i="8"/>
  <c r="X180" i="8"/>
  <c r="R180" i="8"/>
  <c r="M180" i="8"/>
  <c r="Y180" i="8" s="1"/>
  <c r="J180" i="8"/>
  <c r="AN180" i="8" s="1"/>
  <c r="I180" i="8"/>
  <c r="G180" i="8"/>
  <c r="AL179" i="8"/>
  <c r="AE179" i="8"/>
  <c r="X179" i="8"/>
  <c r="R179" i="8"/>
  <c r="Y179" i="8" s="1"/>
  <c r="M179" i="8"/>
  <c r="I179" i="8"/>
  <c r="G179" i="8"/>
  <c r="J179" i="8" s="1"/>
  <c r="AL178" i="8"/>
  <c r="AE178" i="8"/>
  <c r="X178" i="8"/>
  <c r="R178" i="8"/>
  <c r="M178" i="8"/>
  <c r="Y178" i="8" s="1"/>
  <c r="J178" i="8"/>
  <c r="I178" i="8"/>
  <c r="G178" i="8"/>
  <c r="AL177" i="8"/>
  <c r="AE177" i="8"/>
  <c r="X177" i="8"/>
  <c r="R177" i="8"/>
  <c r="Y177" i="8" s="1"/>
  <c r="M177" i="8"/>
  <c r="I177" i="8"/>
  <c r="G177" i="8"/>
  <c r="J177" i="8" s="1"/>
  <c r="AN177" i="8" s="1"/>
  <c r="AL176" i="8"/>
  <c r="AE176" i="8"/>
  <c r="X176" i="8"/>
  <c r="R176" i="8"/>
  <c r="M176" i="8"/>
  <c r="Y176" i="8" s="1"/>
  <c r="J176" i="8"/>
  <c r="AN176" i="8" s="1"/>
  <c r="I176" i="8"/>
  <c r="G176" i="8"/>
  <c r="AL175" i="8"/>
  <c r="AE175" i="8"/>
  <c r="X175" i="8"/>
  <c r="R175" i="8"/>
  <c r="Y175" i="8" s="1"/>
  <c r="M175" i="8"/>
  <c r="I175" i="8"/>
  <c r="G175" i="8"/>
  <c r="J175" i="8" s="1"/>
  <c r="AL174" i="8"/>
  <c r="AE174" i="8"/>
  <c r="X174" i="8"/>
  <c r="R174" i="8"/>
  <c r="M174" i="8"/>
  <c r="Y174" i="8" s="1"/>
  <c r="J174" i="8"/>
  <c r="I174" i="8"/>
  <c r="G174" i="8"/>
  <c r="AL173" i="8"/>
  <c r="AE173" i="8"/>
  <c r="X173" i="8"/>
  <c r="R173" i="8"/>
  <c r="Y173" i="8" s="1"/>
  <c r="M173" i="8"/>
  <c r="I173" i="8"/>
  <c r="G173" i="8"/>
  <c r="J173" i="8" s="1"/>
  <c r="AN173" i="8" s="1"/>
  <c r="AL172" i="8"/>
  <c r="AE172" i="8"/>
  <c r="X172" i="8"/>
  <c r="R172" i="8"/>
  <c r="M172" i="8"/>
  <c r="Y172" i="8" s="1"/>
  <c r="J172" i="8"/>
  <c r="AN172" i="8" s="1"/>
  <c r="I172" i="8"/>
  <c r="G172" i="8"/>
  <c r="AL171" i="8"/>
  <c r="AE171" i="8"/>
  <c r="X171" i="8"/>
  <c r="R171" i="8"/>
  <c r="M171" i="8"/>
  <c r="Y171" i="8" s="1"/>
  <c r="I171" i="8"/>
  <c r="G171" i="8"/>
  <c r="J171" i="8" s="1"/>
  <c r="AN171" i="8" s="1"/>
  <c r="AL170" i="8"/>
  <c r="AE170" i="8"/>
  <c r="X170" i="8"/>
  <c r="R170" i="8"/>
  <c r="M170" i="8"/>
  <c r="Y170" i="8" s="1"/>
  <c r="J170" i="8"/>
  <c r="I170" i="8"/>
  <c r="G170" i="8"/>
  <c r="AL169" i="8"/>
  <c r="AE169" i="8"/>
  <c r="X169" i="8"/>
  <c r="R169" i="8"/>
  <c r="M169" i="8"/>
  <c r="Y169" i="8" s="1"/>
  <c r="I169" i="8"/>
  <c r="G169" i="8"/>
  <c r="J169" i="8" s="1"/>
  <c r="AL168" i="8"/>
  <c r="AE168" i="8"/>
  <c r="X168" i="8"/>
  <c r="R168" i="8"/>
  <c r="M168" i="8"/>
  <c r="Y168" i="8" s="1"/>
  <c r="J168" i="8"/>
  <c r="AN168" i="8" s="1"/>
  <c r="I168" i="8"/>
  <c r="G168" i="8"/>
  <c r="AL167" i="8"/>
  <c r="AE167" i="8"/>
  <c r="X167" i="8"/>
  <c r="R167" i="8"/>
  <c r="M167" i="8"/>
  <c r="Y167" i="8" s="1"/>
  <c r="I167" i="8"/>
  <c r="G167" i="8"/>
  <c r="J167" i="8" s="1"/>
  <c r="AL166" i="8"/>
  <c r="AE166" i="8"/>
  <c r="X166" i="8"/>
  <c r="R166" i="8"/>
  <c r="M166" i="8"/>
  <c r="Y166" i="8" s="1"/>
  <c r="J166" i="8"/>
  <c r="I166" i="8"/>
  <c r="G166" i="8"/>
  <c r="AL165" i="8"/>
  <c r="AE165" i="8"/>
  <c r="X165" i="8"/>
  <c r="R165" i="8"/>
  <c r="M165" i="8"/>
  <c r="Y165" i="8" s="1"/>
  <c r="I165" i="8"/>
  <c r="G165" i="8"/>
  <c r="J165" i="8" s="1"/>
  <c r="AN165" i="8" s="1"/>
  <c r="AL164" i="8"/>
  <c r="AE164" i="8"/>
  <c r="X164" i="8"/>
  <c r="R164" i="8"/>
  <c r="M164" i="8"/>
  <c r="Y164" i="8" s="1"/>
  <c r="J164" i="8"/>
  <c r="AN164" i="8" s="1"/>
  <c r="I164" i="8"/>
  <c r="G164" i="8"/>
  <c r="AL163" i="8"/>
  <c r="AE163" i="8"/>
  <c r="X163" i="8"/>
  <c r="R163" i="8"/>
  <c r="M163" i="8"/>
  <c r="Y163" i="8" s="1"/>
  <c r="I163" i="8"/>
  <c r="G163" i="8"/>
  <c r="J163" i="8" s="1"/>
  <c r="AN163" i="8" s="1"/>
  <c r="AL162" i="8"/>
  <c r="AE162" i="8"/>
  <c r="X162" i="8"/>
  <c r="R162" i="8"/>
  <c r="M162" i="8"/>
  <c r="Y162" i="8" s="1"/>
  <c r="J162" i="8"/>
  <c r="I162" i="8"/>
  <c r="G162" i="8"/>
  <c r="AL161" i="8"/>
  <c r="AE161" i="8"/>
  <c r="X161" i="8"/>
  <c r="R161" i="8"/>
  <c r="M161" i="8"/>
  <c r="Y161" i="8" s="1"/>
  <c r="I161" i="8"/>
  <c r="G161" i="8"/>
  <c r="J161" i="8" s="1"/>
  <c r="AL160" i="8"/>
  <c r="AE160" i="8"/>
  <c r="X160" i="8"/>
  <c r="R160" i="8"/>
  <c r="M160" i="8"/>
  <c r="Y160" i="8" s="1"/>
  <c r="J160" i="8"/>
  <c r="AN160" i="8" s="1"/>
  <c r="I160" i="8"/>
  <c r="G160" i="8"/>
  <c r="AL159" i="8"/>
  <c r="AE159" i="8"/>
  <c r="X159" i="8"/>
  <c r="R159" i="8"/>
  <c r="M159" i="8"/>
  <c r="Y159" i="8" s="1"/>
  <c r="I159" i="8"/>
  <c r="G159" i="8"/>
  <c r="J159" i="8" s="1"/>
  <c r="AL158" i="8"/>
  <c r="AE158" i="8"/>
  <c r="X158" i="8"/>
  <c r="R158" i="8"/>
  <c r="M158" i="8"/>
  <c r="Y158" i="8" s="1"/>
  <c r="J158" i="8"/>
  <c r="I158" i="8"/>
  <c r="G158" i="8"/>
  <c r="AL157" i="8"/>
  <c r="AE157" i="8"/>
  <c r="X157" i="8"/>
  <c r="R157" i="8"/>
  <c r="M157" i="8"/>
  <c r="Y157" i="8" s="1"/>
  <c r="I157" i="8"/>
  <c r="G157" i="8"/>
  <c r="J157" i="8" s="1"/>
  <c r="AN157" i="8" s="1"/>
  <c r="AL156" i="8"/>
  <c r="AE156" i="8"/>
  <c r="X156" i="8"/>
  <c r="R156" i="8"/>
  <c r="M156" i="8"/>
  <c r="Y156" i="8" s="1"/>
  <c r="J156" i="8"/>
  <c r="AN156" i="8" s="1"/>
  <c r="I156" i="8"/>
  <c r="G156" i="8"/>
  <c r="AL155" i="8"/>
  <c r="AE155" i="8"/>
  <c r="X155" i="8"/>
  <c r="R155" i="8"/>
  <c r="M155" i="8"/>
  <c r="Y155" i="8" s="1"/>
  <c r="I155" i="8"/>
  <c r="G155" i="8"/>
  <c r="J155" i="8" s="1"/>
  <c r="AN155" i="8" s="1"/>
  <c r="AL154" i="8"/>
  <c r="AE154" i="8"/>
  <c r="X154" i="8"/>
  <c r="R154" i="8"/>
  <c r="M154" i="8"/>
  <c r="Y154" i="8" s="1"/>
  <c r="J154" i="8"/>
  <c r="I154" i="8"/>
  <c r="G154" i="8"/>
  <c r="AL153" i="8"/>
  <c r="AE153" i="8"/>
  <c r="X153" i="8"/>
  <c r="R153" i="8"/>
  <c r="M153" i="8"/>
  <c r="Y153" i="8" s="1"/>
  <c r="I153" i="8"/>
  <c r="G153" i="8"/>
  <c r="J153" i="8" s="1"/>
  <c r="AL152" i="8"/>
  <c r="AE152" i="8"/>
  <c r="X152" i="8"/>
  <c r="R152" i="8"/>
  <c r="M152" i="8"/>
  <c r="Y152" i="8" s="1"/>
  <c r="J152" i="8"/>
  <c r="AN152" i="8" s="1"/>
  <c r="I152" i="8"/>
  <c r="G152" i="8"/>
  <c r="AL151" i="8"/>
  <c r="AE151" i="8"/>
  <c r="X151" i="8"/>
  <c r="R151" i="8"/>
  <c r="M151" i="8"/>
  <c r="Y151" i="8" s="1"/>
  <c r="I151" i="8"/>
  <c r="G151" i="8"/>
  <c r="J151" i="8" s="1"/>
  <c r="AL150" i="8"/>
  <c r="AE150" i="8"/>
  <c r="X150" i="8"/>
  <c r="R150" i="8"/>
  <c r="M150" i="8"/>
  <c r="Y150" i="8" s="1"/>
  <c r="J150" i="8"/>
  <c r="I150" i="8"/>
  <c r="G150" i="8"/>
  <c r="AL149" i="8"/>
  <c r="AE149" i="8"/>
  <c r="X149" i="8"/>
  <c r="R149" i="8"/>
  <c r="M149" i="8"/>
  <c r="Y149" i="8" s="1"/>
  <c r="I149" i="8"/>
  <c r="G149" i="8"/>
  <c r="J149" i="8" s="1"/>
  <c r="AN149" i="8" s="1"/>
  <c r="AL148" i="8"/>
  <c r="AE148" i="8"/>
  <c r="X148" i="8"/>
  <c r="R148" i="8"/>
  <c r="M148" i="8"/>
  <c r="Y148" i="8" s="1"/>
  <c r="J148" i="8"/>
  <c r="AN148" i="8" s="1"/>
  <c r="I148" i="8"/>
  <c r="G148" i="8"/>
  <c r="AL147" i="8"/>
  <c r="AE147" i="8"/>
  <c r="X147" i="8"/>
  <c r="R147" i="8"/>
  <c r="M147" i="8"/>
  <c r="Y147" i="8" s="1"/>
  <c r="I147" i="8"/>
  <c r="G147" i="8"/>
  <c r="J147" i="8" s="1"/>
  <c r="AN147" i="8" s="1"/>
  <c r="AL146" i="8"/>
  <c r="AE146" i="8"/>
  <c r="X146" i="8"/>
  <c r="R146" i="8"/>
  <c r="M146" i="8"/>
  <c r="Y146" i="8" s="1"/>
  <c r="J146" i="8"/>
  <c r="I146" i="8"/>
  <c r="G146" i="8"/>
  <c r="AL145" i="8"/>
  <c r="AE145" i="8"/>
  <c r="X145" i="8"/>
  <c r="R145" i="8"/>
  <c r="M145" i="8"/>
  <c r="Y145" i="8" s="1"/>
  <c r="I145" i="8"/>
  <c r="G145" i="8"/>
  <c r="J145" i="8" s="1"/>
  <c r="AL144" i="8"/>
  <c r="AE144" i="8"/>
  <c r="X144" i="8"/>
  <c r="R144" i="8"/>
  <c r="M144" i="8"/>
  <c r="Y144" i="8" s="1"/>
  <c r="J144" i="8"/>
  <c r="AN144" i="8" s="1"/>
  <c r="I144" i="8"/>
  <c r="G144" i="8"/>
  <c r="AL143" i="8"/>
  <c r="AE143" i="8"/>
  <c r="X143" i="8"/>
  <c r="R143" i="8"/>
  <c r="M143" i="8"/>
  <c r="Y143" i="8" s="1"/>
  <c r="I143" i="8"/>
  <c r="G143" i="8"/>
  <c r="J143" i="8" s="1"/>
  <c r="AL142" i="8"/>
  <c r="AE142" i="8"/>
  <c r="X142" i="8"/>
  <c r="R142" i="8"/>
  <c r="M142" i="8"/>
  <c r="Y142" i="8" s="1"/>
  <c r="J142" i="8"/>
  <c r="I142" i="8"/>
  <c r="G142" i="8"/>
  <c r="AL141" i="8"/>
  <c r="AE141" i="8"/>
  <c r="X141" i="8"/>
  <c r="R141" i="8"/>
  <c r="M141" i="8"/>
  <c r="Y141" i="8" s="1"/>
  <c r="I141" i="8"/>
  <c r="G141" i="8"/>
  <c r="J141" i="8" s="1"/>
  <c r="AN141" i="8" s="1"/>
  <c r="AL140" i="8"/>
  <c r="AE140" i="8"/>
  <c r="X140" i="8"/>
  <c r="R140" i="8"/>
  <c r="M140" i="8"/>
  <c r="Y140" i="8" s="1"/>
  <c r="J140" i="8"/>
  <c r="AN140" i="8" s="1"/>
  <c r="I140" i="8"/>
  <c r="G140" i="8"/>
  <c r="AL139" i="8"/>
  <c r="AE139" i="8"/>
  <c r="X139" i="8"/>
  <c r="R139" i="8"/>
  <c r="M139" i="8"/>
  <c r="Y139" i="8" s="1"/>
  <c r="I139" i="8"/>
  <c r="G139" i="8"/>
  <c r="J139" i="8" s="1"/>
  <c r="AN139" i="8" s="1"/>
  <c r="AL138" i="8"/>
  <c r="AE138" i="8"/>
  <c r="X138" i="8"/>
  <c r="R138" i="8"/>
  <c r="M138" i="8"/>
  <c r="Y138" i="8" s="1"/>
  <c r="I138" i="8"/>
  <c r="J138" i="8" s="1"/>
  <c r="G138" i="8"/>
  <c r="AL137" i="8"/>
  <c r="AE137" i="8"/>
  <c r="X137" i="8"/>
  <c r="R137" i="8"/>
  <c r="M137" i="8"/>
  <c r="Y137" i="8" s="1"/>
  <c r="I137" i="8"/>
  <c r="G137" i="8"/>
  <c r="J137" i="8" s="1"/>
  <c r="AL136" i="8"/>
  <c r="AE136" i="8"/>
  <c r="X136" i="8"/>
  <c r="R136" i="8"/>
  <c r="M136" i="8"/>
  <c r="Y136" i="8" s="1"/>
  <c r="I136" i="8"/>
  <c r="J136" i="8" s="1"/>
  <c r="G136" i="8"/>
  <c r="AL135" i="8"/>
  <c r="AE135" i="8"/>
  <c r="X135" i="8"/>
  <c r="R135" i="8"/>
  <c r="M135" i="8"/>
  <c r="Y135" i="8" s="1"/>
  <c r="I135" i="8"/>
  <c r="G135" i="8"/>
  <c r="J135" i="8" s="1"/>
  <c r="AN135" i="8" s="1"/>
  <c r="AL134" i="8"/>
  <c r="AE134" i="8"/>
  <c r="X134" i="8"/>
  <c r="R134" i="8"/>
  <c r="M134" i="8"/>
  <c r="Y134" i="8" s="1"/>
  <c r="I134" i="8"/>
  <c r="J134" i="8" s="1"/>
  <c r="G134" i="8"/>
  <c r="AL133" i="8"/>
  <c r="AE133" i="8"/>
  <c r="X133" i="8"/>
  <c r="R133" i="8"/>
  <c r="M133" i="8"/>
  <c r="Y133" i="8" s="1"/>
  <c r="I133" i="8"/>
  <c r="G133" i="8"/>
  <c r="J133" i="8" s="1"/>
  <c r="AL132" i="8"/>
  <c r="AE132" i="8"/>
  <c r="X132" i="8"/>
  <c r="R132" i="8"/>
  <c r="M132" i="8"/>
  <c r="Y132" i="8" s="1"/>
  <c r="I132" i="8"/>
  <c r="J132" i="8" s="1"/>
  <c r="G132" i="8"/>
  <c r="AL131" i="8"/>
  <c r="AE131" i="8"/>
  <c r="X131" i="8"/>
  <c r="R131" i="8"/>
  <c r="M131" i="8"/>
  <c r="Y131" i="8" s="1"/>
  <c r="I131" i="8"/>
  <c r="G131" i="8"/>
  <c r="J131" i="8" s="1"/>
  <c r="AN131" i="8" s="1"/>
  <c r="AL130" i="8"/>
  <c r="AE130" i="8"/>
  <c r="X130" i="8"/>
  <c r="R130" i="8"/>
  <c r="M130" i="8"/>
  <c r="Y130" i="8" s="1"/>
  <c r="I130" i="8"/>
  <c r="J130" i="8" s="1"/>
  <c r="G130" i="8"/>
  <c r="AL129" i="8"/>
  <c r="AE129" i="8"/>
  <c r="X129" i="8"/>
  <c r="R129" i="8"/>
  <c r="M129" i="8"/>
  <c r="Y129" i="8" s="1"/>
  <c r="I129" i="8"/>
  <c r="G129" i="8"/>
  <c r="J129" i="8" s="1"/>
  <c r="AL128" i="8"/>
  <c r="AE128" i="8"/>
  <c r="X128" i="8"/>
  <c r="R128" i="8"/>
  <c r="M128" i="8"/>
  <c r="Y128" i="8" s="1"/>
  <c r="I128" i="8"/>
  <c r="J128" i="8" s="1"/>
  <c r="G128" i="8"/>
  <c r="AL127" i="8"/>
  <c r="AE127" i="8"/>
  <c r="X127" i="8"/>
  <c r="R127" i="8"/>
  <c r="M127" i="8"/>
  <c r="Y127" i="8" s="1"/>
  <c r="I127" i="8"/>
  <c r="G127" i="8"/>
  <c r="J127" i="8" s="1"/>
  <c r="AN127" i="8" s="1"/>
  <c r="AL126" i="8"/>
  <c r="AE126" i="8"/>
  <c r="X126" i="8"/>
  <c r="R126" i="8"/>
  <c r="M126" i="8"/>
  <c r="Y126" i="8" s="1"/>
  <c r="I126" i="8"/>
  <c r="J126" i="8" s="1"/>
  <c r="G126" i="8"/>
  <c r="AL125" i="8"/>
  <c r="AE125" i="8"/>
  <c r="X125" i="8"/>
  <c r="R125" i="8"/>
  <c r="M125" i="8"/>
  <c r="Y125" i="8" s="1"/>
  <c r="I125" i="8"/>
  <c r="G125" i="8"/>
  <c r="J125" i="8" s="1"/>
  <c r="AL124" i="8"/>
  <c r="AE124" i="8"/>
  <c r="X124" i="8"/>
  <c r="R124" i="8"/>
  <c r="M124" i="8"/>
  <c r="Y124" i="8" s="1"/>
  <c r="I124" i="8"/>
  <c r="J124" i="8" s="1"/>
  <c r="G124" i="8"/>
  <c r="AL123" i="8"/>
  <c r="AE123" i="8"/>
  <c r="X123" i="8"/>
  <c r="R123" i="8"/>
  <c r="M123" i="8"/>
  <c r="Y123" i="8" s="1"/>
  <c r="I123" i="8"/>
  <c r="G123" i="8"/>
  <c r="J123" i="8" s="1"/>
  <c r="AN123" i="8" s="1"/>
  <c r="AL122" i="8"/>
  <c r="AE122" i="8"/>
  <c r="X122" i="8"/>
  <c r="R122" i="8"/>
  <c r="M122" i="8"/>
  <c r="Y122" i="8" s="1"/>
  <c r="I122" i="8"/>
  <c r="J122" i="8" s="1"/>
  <c r="G122" i="8"/>
  <c r="AL121" i="8"/>
  <c r="AE121" i="8"/>
  <c r="X121" i="8"/>
  <c r="R121" i="8"/>
  <c r="M121" i="8"/>
  <c r="Y121" i="8" s="1"/>
  <c r="I121" i="8"/>
  <c r="G121" i="8"/>
  <c r="J121" i="8" s="1"/>
  <c r="AL120" i="8"/>
  <c r="AE120" i="8"/>
  <c r="X120" i="8"/>
  <c r="R120" i="8"/>
  <c r="M120" i="8"/>
  <c r="Y120" i="8" s="1"/>
  <c r="I120" i="8"/>
  <c r="J120" i="8" s="1"/>
  <c r="G120" i="8"/>
  <c r="AL119" i="8"/>
  <c r="AE119" i="8"/>
  <c r="X119" i="8"/>
  <c r="R119" i="8"/>
  <c r="M119" i="8"/>
  <c r="Y119" i="8" s="1"/>
  <c r="I119" i="8"/>
  <c r="G119" i="8"/>
  <c r="J119" i="8" s="1"/>
  <c r="AN119" i="8" s="1"/>
  <c r="AL118" i="8"/>
  <c r="AE118" i="8"/>
  <c r="X118" i="8"/>
  <c r="R118" i="8"/>
  <c r="M118" i="8"/>
  <c r="Y118" i="8" s="1"/>
  <c r="I118" i="8"/>
  <c r="J118" i="8" s="1"/>
  <c r="G118" i="8"/>
  <c r="AL117" i="8"/>
  <c r="AE117" i="8"/>
  <c r="X117" i="8"/>
  <c r="R117" i="8"/>
  <c r="M117" i="8"/>
  <c r="Y117" i="8" s="1"/>
  <c r="I117" i="8"/>
  <c r="G117" i="8"/>
  <c r="J117" i="8" s="1"/>
  <c r="AL116" i="8"/>
  <c r="AE116" i="8"/>
  <c r="X116" i="8"/>
  <c r="R116" i="8"/>
  <c r="M116" i="8"/>
  <c r="Y116" i="8" s="1"/>
  <c r="I116" i="8"/>
  <c r="J116" i="8" s="1"/>
  <c r="G116" i="8"/>
  <c r="AL115" i="8"/>
  <c r="AE115" i="8"/>
  <c r="X115" i="8"/>
  <c r="R115" i="8"/>
  <c r="M115" i="8"/>
  <c r="Y115" i="8" s="1"/>
  <c r="I115" i="8"/>
  <c r="G115" i="8"/>
  <c r="J115" i="8" s="1"/>
  <c r="AN115" i="8" s="1"/>
  <c r="AL114" i="8"/>
  <c r="AE114" i="8"/>
  <c r="X114" i="8"/>
  <c r="R114" i="8"/>
  <c r="M114" i="8"/>
  <c r="Y114" i="8" s="1"/>
  <c r="I114" i="8"/>
  <c r="J114" i="8" s="1"/>
  <c r="G114" i="8"/>
  <c r="AL113" i="8"/>
  <c r="AE113" i="8"/>
  <c r="X113" i="8"/>
  <c r="R113" i="8"/>
  <c r="M113" i="8"/>
  <c r="Y113" i="8" s="1"/>
  <c r="I113" i="8"/>
  <c r="G113" i="8"/>
  <c r="J113" i="8" s="1"/>
  <c r="AL112" i="8"/>
  <c r="AE112" i="8"/>
  <c r="X112" i="8"/>
  <c r="R112" i="8"/>
  <c r="M112" i="8"/>
  <c r="Y112" i="8" s="1"/>
  <c r="I112" i="8"/>
  <c r="J112" i="8" s="1"/>
  <c r="G112" i="8"/>
  <c r="AL111" i="8"/>
  <c r="AE111" i="8"/>
  <c r="X111" i="8"/>
  <c r="R111" i="8"/>
  <c r="M111" i="8"/>
  <c r="Y111" i="8" s="1"/>
  <c r="I111" i="8"/>
  <c r="G111" i="8"/>
  <c r="J111" i="8" s="1"/>
  <c r="AN111" i="8" s="1"/>
  <c r="AL110" i="8"/>
  <c r="AE110" i="8"/>
  <c r="X110" i="8"/>
  <c r="R110" i="8"/>
  <c r="M110" i="8"/>
  <c r="Y110" i="8" s="1"/>
  <c r="I110" i="8"/>
  <c r="J110" i="8" s="1"/>
  <c r="G110" i="8"/>
  <c r="AL109" i="8"/>
  <c r="AE109" i="8"/>
  <c r="X109" i="8"/>
  <c r="R109" i="8"/>
  <c r="M109" i="8"/>
  <c r="Y109" i="8" s="1"/>
  <c r="I109" i="8"/>
  <c r="G109" i="8"/>
  <c r="J109" i="8" s="1"/>
  <c r="AL108" i="8"/>
  <c r="AE108" i="8"/>
  <c r="X108" i="8"/>
  <c r="R108" i="8"/>
  <c r="M108" i="8"/>
  <c r="Y108" i="8" s="1"/>
  <c r="I108" i="8"/>
  <c r="J108" i="8" s="1"/>
  <c r="G108" i="8"/>
  <c r="AL107" i="8"/>
  <c r="AE107" i="8"/>
  <c r="X107" i="8"/>
  <c r="R107" i="8"/>
  <c r="M107" i="8"/>
  <c r="Y107" i="8" s="1"/>
  <c r="I107" i="8"/>
  <c r="G107" i="8"/>
  <c r="J107" i="8" s="1"/>
  <c r="AN107" i="8" s="1"/>
  <c r="AL106" i="8"/>
  <c r="AE106" i="8"/>
  <c r="X106" i="8"/>
  <c r="R106" i="8"/>
  <c r="M106" i="8"/>
  <c r="Y106" i="8" s="1"/>
  <c r="I106" i="8"/>
  <c r="J106" i="8" s="1"/>
  <c r="G106" i="8"/>
  <c r="AL105" i="8"/>
  <c r="AE105" i="8"/>
  <c r="X105" i="8"/>
  <c r="R105" i="8"/>
  <c r="M105" i="8"/>
  <c r="Y105" i="8" s="1"/>
  <c r="I105" i="8"/>
  <c r="G105" i="8"/>
  <c r="J105" i="8" s="1"/>
  <c r="AL104" i="8"/>
  <c r="AE104" i="8"/>
  <c r="X104" i="8"/>
  <c r="R104" i="8"/>
  <c r="M104" i="8"/>
  <c r="Y104" i="8" s="1"/>
  <c r="I104" i="8"/>
  <c r="J104" i="8" s="1"/>
  <c r="G104" i="8"/>
  <c r="AL103" i="8"/>
  <c r="AE103" i="8"/>
  <c r="X103" i="8"/>
  <c r="R103" i="8"/>
  <c r="M103" i="8"/>
  <c r="Y103" i="8" s="1"/>
  <c r="I103" i="8"/>
  <c r="G103" i="8"/>
  <c r="J103" i="8" s="1"/>
  <c r="AN103" i="8" s="1"/>
  <c r="AL102" i="8"/>
  <c r="AE102" i="8"/>
  <c r="X102" i="8"/>
  <c r="R102" i="8"/>
  <c r="M102" i="8"/>
  <c r="Y102" i="8" s="1"/>
  <c r="I102" i="8"/>
  <c r="J102" i="8" s="1"/>
  <c r="G102" i="8"/>
  <c r="AL101" i="8"/>
  <c r="AE101" i="8"/>
  <c r="X101" i="8"/>
  <c r="R101" i="8"/>
  <c r="M101" i="8"/>
  <c r="Y101" i="8" s="1"/>
  <c r="I101" i="8"/>
  <c r="G101" i="8"/>
  <c r="J101" i="8" s="1"/>
  <c r="AL100" i="8"/>
  <c r="AE100" i="8"/>
  <c r="X100" i="8"/>
  <c r="R100" i="8"/>
  <c r="M100" i="8"/>
  <c r="Y100" i="8" s="1"/>
  <c r="I100" i="8"/>
  <c r="J100" i="8" s="1"/>
  <c r="G100" i="8"/>
  <c r="AL99" i="8"/>
  <c r="AE99" i="8"/>
  <c r="X99" i="8"/>
  <c r="R99" i="8"/>
  <c r="M99" i="8"/>
  <c r="Y99" i="8" s="1"/>
  <c r="I99" i="8"/>
  <c r="G99" i="8"/>
  <c r="J99" i="8" s="1"/>
  <c r="AN99" i="8" s="1"/>
  <c r="AL98" i="8"/>
  <c r="AE98" i="8"/>
  <c r="X98" i="8"/>
  <c r="R98" i="8"/>
  <c r="M98" i="8"/>
  <c r="Y98" i="8" s="1"/>
  <c r="I98" i="8"/>
  <c r="J98" i="8" s="1"/>
  <c r="G98" i="8"/>
  <c r="AL97" i="8"/>
  <c r="AE97" i="8"/>
  <c r="X97" i="8"/>
  <c r="R97" i="8"/>
  <c r="M97" i="8"/>
  <c r="Y97" i="8" s="1"/>
  <c r="I97" i="8"/>
  <c r="G97" i="8"/>
  <c r="J97" i="8" s="1"/>
  <c r="AL96" i="8"/>
  <c r="AE96" i="8"/>
  <c r="X96" i="8"/>
  <c r="R96" i="8"/>
  <c r="M96" i="8"/>
  <c r="Y96" i="8" s="1"/>
  <c r="I96" i="8"/>
  <c r="J96" i="8" s="1"/>
  <c r="G96" i="8"/>
  <c r="AL95" i="8"/>
  <c r="AE95" i="8"/>
  <c r="X95" i="8"/>
  <c r="R95" i="8"/>
  <c r="M95" i="8"/>
  <c r="I95" i="8"/>
  <c r="G95" i="8"/>
  <c r="J95" i="8" s="1"/>
  <c r="AL94" i="8"/>
  <c r="AE94" i="8"/>
  <c r="X94" i="8"/>
  <c r="R94" i="8"/>
  <c r="M94" i="8"/>
  <c r="Y94" i="8" s="1"/>
  <c r="I94" i="8"/>
  <c r="J94" i="8" s="1"/>
  <c r="AN94" i="8" s="1"/>
  <c r="G94" i="8"/>
  <c r="AL93" i="8"/>
  <c r="AE93" i="8"/>
  <c r="X93" i="8"/>
  <c r="R93" i="8"/>
  <c r="M93" i="8"/>
  <c r="I93" i="8"/>
  <c r="G93" i="8"/>
  <c r="AL92" i="8"/>
  <c r="AE92" i="8"/>
  <c r="X92" i="8"/>
  <c r="R92" i="8"/>
  <c r="M92" i="8"/>
  <c r="Y92" i="8" s="1"/>
  <c r="I92" i="8"/>
  <c r="J92" i="8" s="1"/>
  <c r="G92" i="8"/>
  <c r="AL91" i="8"/>
  <c r="AE91" i="8"/>
  <c r="X91" i="8"/>
  <c r="R91" i="8"/>
  <c r="M91" i="8"/>
  <c r="I91" i="8"/>
  <c r="G91" i="8"/>
  <c r="J91" i="8" s="1"/>
  <c r="AL90" i="8"/>
  <c r="AE90" i="8"/>
  <c r="X90" i="8"/>
  <c r="R90" i="8"/>
  <c r="M90" i="8"/>
  <c r="Y90" i="8" s="1"/>
  <c r="I90" i="8"/>
  <c r="J90" i="8" s="1"/>
  <c r="AN90" i="8" s="1"/>
  <c r="G90" i="8"/>
  <c r="AL89" i="8"/>
  <c r="AE89" i="8"/>
  <c r="X89" i="8"/>
  <c r="R89" i="8"/>
  <c r="M89" i="8"/>
  <c r="Y89" i="8" s="1"/>
  <c r="I89" i="8"/>
  <c r="G89" i="8"/>
  <c r="AL88" i="8"/>
  <c r="AE88" i="8"/>
  <c r="X88" i="8"/>
  <c r="R88" i="8"/>
  <c r="M88" i="8"/>
  <c r="Y88" i="8" s="1"/>
  <c r="I88" i="8"/>
  <c r="J88" i="8" s="1"/>
  <c r="G88" i="8"/>
  <c r="AL87" i="8"/>
  <c r="AE87" i="8"/>
  <c r="X87" i="8"/>
  <c r="R87" i="8"/>
  <c r="M87" i="8"/>
  <c r="I87" i="8"/>
  <c r="G87" i="8"/>
  <c r="J87" i="8" s="1"/>
  <c r="AL86" i="8"/>
  <c r="AE86" i="8"/>
  <c r="X86" i="8"/>
  <c r="R86" i="8"/>
  <c r="M86" i="8"/>
  <c r="Y86" i="8" s="1"/>
  <c r="I86" i="8"/>
  <c r="J86" i="8" s="1"/>
  <c r="AN86" i="8" s="1"/>
  <c r="G86" i="8"/>
  <c r="AL85" i="8"/>
  <c r="AE85" i="8"/>
  <c r="X85" i="8"/>
  <c r="R85" i="8"/>
  <c r="M85" i="8"/>
  <c r="I85" i="8"/>
  <c r="G85" i="8"/>
  <c r="AL84" i="8"/>
  <c r="AE84" i="8"/>
  <c r="X84" i="8"/>
  <c r="R84" i="8"/>
  <c r="M84" i="8"/>
  <c r="Y84" i="8" s="1"/>
  <c r="I84" i="8"/>
  <c r="J84" i="8" s="1"/>
  <c r="G84" i="8"/>
  <c r="AL83" i="8"/>
  <c r="AE83" i="8"/>
  <c r="X83" i="8"/>
  <c r="R83" i="8"/>
  <c r="M83" i="8"/>
  <c r="Y83" i="8" s="1"/>
  <c r="I83" i="8"/>
  <c r="G83" i="8"/>
  <c r="J83" i="8" s="1"/>
  <c r="AN83" i="8" s="1"/>
  <c r="AL82" i="8"/>
  <c r="AE82" i="8"/>
  <c r="X82" i="8"/>
  <c r="R82" i="8"/>
  <c r="M82" i="8"/>
  <c r="I82" i="8"/>
  <c r="J82" i="8" s="1"/>
  <c r="G82" i="8"/>
  <c r="AL81" i="8"/>
  <c r="AE81" i="8"/>
  <c r="X81" i="8"/>
  <c r="R81" i="8"/>
  <c r="M81" i="8"/>
  <c r="I81" i="8"/>
  <c r="G81" i="8"/>
  <c r="J81" i="8" s="1"/>
  <c r="AL80" i="8"/>
  <c r="AE80" i="8"/>
  <c r="X80" i="8"/>
  <c r="R80" i="8"/>
  <c r="M80" i="8"/>
  <c r="I80" i="8"/>
  <c r="J80" i="8" s="1"/>
  <c r="G80" i="8"/>
  <c r="AL79" i="8"/>
  <c r="AE79" i="8"/>
  <c r="X79" i="8"/>
  <c r="R79" i="8"/>
  <c r="M79" i="8"/>
  <c r="I79" i="8"/>
  <c r="G79" i="8"/>
  <c r="J79" i="8" s="1"/>
  <c r="AL78" i="8"/>
  <c r="AE78" i="8"/>
  <c r="X78" i="8"/>
  <c r="R78" i="8"/>
  <c r="M78" i="8"/>
  <c r="I78" i="8"/>
  <c r="J78" i="8" s="1"/>
  <c r="G78" i="8"/>
  <c r="AL77" i="8"/>
  <c r="AE77" i="8"/>
  <c r="X77" i="8"/>
  <c r="R77" i="8"/>
  <c r="M77" i="8"/>
  <c r="I77" i="8"/>
  <c r="G77" i="8"/>
  <c r="J77" i="8" s="1"/>
  <c r="AL76" i="8"/>
  <c r="AE76" i="8"/>
  <c r="X76" i="8"/>
  <c r="R76" i="8"/>
  <c r="M76" i="8"/>
  <c r="I76" i="8"/>
  <c r="J76" i="8" s="1"/>
  <c r="G76" i="8"/>
  <c r="AL75" i="8"/>
  <c r="AE75" i="8"/>
  <c r="X75" i="8"/>
  <c r="R75" i="8"/>
  <c r="M75" i="8"/>
  <c r="I75" i="8"/>
  <c r="G75" i="8"/>
  <c r="J75" i="8" s="1"/>
  <c r="AL74" i="8"/>
  <c r="AE74" i="8"/>
  <c r="X74" i="8"/>
  <c r="R74" i="8"/>
  <c r="M74" i="8"/>
  <c r="I74" i="8"/>
  <c r="J74" i="8" s="1"/>
  <c r="G74" i="8"/>
  <c r="AL73" i="8"/>
  <c r="AE73" i="8"/>
  <c r="X73" i="8"/>
  <c r="R73" i="8"/>
  <c r="M73" i="8"/>
  <c r="I73" i="8"/>
  <c r="G73" i="8"/>
  <c r="J73" i="8" s="1"/>
  <c r="AL72" i="8"/>
  <c r="AE72" i="8"/>
  <c r="X72" i="8"/>
  <c r="R72" i="8"/>
  <c r="M72" i="8"/>
  <c r="I72" i="8"/>
  <c r="J72" i="8" s="1"/>
  <c r="G72" i="8"/>
  <c r="AL71" i="8"/>
  <c r="AE71" i="8"/>
  <c r="X71" i="8"/>
  <c r="R71" i="8"/>
  <c r="M71" i="8"/>
  <c r="I71" i="8"/>
  <c r="G71" i="8"/>
  <c r="J71" i="8" s="1"/>
  <c r="AL70" i="8"/>
  <c r="AE70" i="8"/>
  <c r="X70" i="8"/>
  <c r="R70" i="8"/>
  <c r="M70" i="8"/>
  <c r="I70" i="8"/>
  <c r="J70" i="8" s="1"/>
  <c r="G70" i="8"/>
  <c r="AL69" i="8"/>
  <c r="AE69" i="8"/>
  <c r="X69" i="8"/>
  <c r="R69" i="8"/>
  <c r="M69" i="8"/>
  <c r="I69" i="8"/>
  <c r="G69" i="8"/>
  <c r="J69" i="8" s="1"/>
  <c r="AL68" i="8"/>
  <c r="AE68" i="8"/>
  <c r="X68" i="8"/>
  <c r="R68" i="8"/>
  <c r="M68" i="8"/>
  <c r="I68" i="8"/>
  <c r="J68" i="8" s="1"/>
  <c r="G68" i="8"/>
  <c r="AL67" i="8"/>
  <c r="AE67" i="8"/>
  <c r="X67" i="8"/>
  <c r="R67" i="8"/>
  <c r="M67" i="8"/>
  <c r="I67" i="8"/>
  <c r="G67" i="8"/>
  <c r="J67" i="8" s="1"/>
  <c r="AL66" i="8"/>
  <c r="AE66" i="8"/>
  <c r="X66" i="8"/>
  <c r="R66" i="8"/>
  <c r="M66" i="8"/>
  <c r="I66" i="8"/>
  <c r="J66" i="8" s="1"/>
  <c r="G66" i="8"/>
  <c r="AL65" i="8"/>
  <c r="AE65" i="8"/>
  <c r="X65" i="8"/>
  <c r="R65" i="8"/>
  <c r="M65" i="8"/>
  <c r="I65" i="8"/>
  <c r="G65" i="8"/>
  <c r="J65" i="8" s="1"/>
  <c r="AL64" i="8"/>
  <c r="AE64" i="8"/>
  <c r="X64" i="8"/>
  <c r="R64" i="8"/>
  <c r="M64" i="8"/>
  <c r="I64" i="8"/>
  <c r="J64" i="8" s="1"/>
  <c r="G64" i="8"/>
  <c r="AL63" i="8"/>
  <c r="AE63" i="8"/>
  <c r="X63" i="8"/>
  <c r="R63" i="8"/>
  <c r="M63" i="8"/>
  <c r="I63" i="8"/>
  <c r="G63" i="8"/>
  <c r="J63" i="8" s="1"/>
  <c r="AL62" i="8"/>
  <c r="AE62" i="8"/>
  <c r="X62" i="8"/>
  <c r="R62" i="8"/>
  <c r="M62" i="8"/>
  <c r="I62" i="8"/>
  <c r="J62" i="8" s="1"/>
  <c r="G62" i="8"/>
  <c r="AL61" i="8"/>
  <c r="AE61" i="8"/>
  <c r="X61" i="8"/>
  <c r="R61" i="8"/>
  <c r="M61" i="8"/>
  <c r="I61" i="8"/>
  <c r="G61" i="8"/>
  <c r="J61" i="8" s="1"/>
  <c r="AL60" i="8"/>
  <c r="AE60" i="8"/>
  <c r="X60" i="8"/>
  <c r="R60" i="8"/>
  <c r="M60" i="8"/>
  <c r="I60" i="8"/>
  <c r="J60" i="8" s="1"/>
  <c r="G60" i="8"/>
  <c r="AL59" i="8"/>
  <c r="AE59" i="8"/>
  <c r="X59" i="8"/>
  <c r="R59" i="8"/>
  <c r="M59" i="8"/>
  <c r="I59" i="8"/>
  <c r="G59" i="8"/>
  <c r="J59" i="8" s="1"/>
  <c r="AL58" i="8"/>
  <c r="AE58" i="8"/>
  <c r="X58" i="8"/>
  <c r="R58" i="8"/>
  <c r="M58" i="8"/>
  <c r="I58" i="8"/>
  <c r="J58" i="8" s="1"/>
  <c r="G58" i="8"/>
  <c r="AL57" i="8"/>
  <c r="AE57" i="8"/>
  <c r="X57" i="8"/>
  <c r="R57" i="8"/>
  <c r="M57" i="8"/>
  <c r="I57" i="8"/>
  <c r="G57" i="8"/>
  <c r="J57" i="8" s="1"/>
  <c r="AL56" i="8"/>
  <c r="AE56" i="8"/>
  <c r="X56" i="8"/>
  <c r="R56" i="8"/>
  <c r="M56" i="8"/>
  <c r="I56" i="8"/>
  <c r="J56" i="8" s="1"/>
  <c r="G56" i="8"/>
  <c r="AL55" i="8"/>
  <c r="AE55" i="8"/>
  <c r="X55" i="8"/>
  <c r="R55" i="8"/>
  <c r="M55" i="8"/>
  <c r="I55" i="8"/>
  <c r="G55" i="8"/>
  <c r="J55" i="8" s="1"/>
  <c r="AL54" i="8"/>
  <c r="AE54" i="8"/>
  <c r="X54" i="8"/>
  <c r="R54" i="8"/>
  <c r="M54" i="8"/>
  <c r="I54" i="8"/>
  <c r="J54" i="8" s="1"/>
  <c r="G54" i="8"/>
  <c r="AL53" i="8"/>
  <c r="AE53" i="8"/>
  <c r="X53" i="8"/>
  <c r="R53" i="8"/>
  <c r="M53" i="8"/>
  <c r="I53" i="8"/>
  <c r="G53" i="8"/>
  <c r="J53" i="8" s="1"/>
  <c r="AL52" i="8"/>
  <c r="AE52" i="8"/>
  <c r="Y52" i="8"/>
  <c r="X52" i="8"/>
  <c r="R52" i="8"/>
  <c r="M52" i="8"/>
  <c r="J52" i="8"/>
  <c r="AN52" i="8" s="1"/>
  <c r="I52" i="8"/>
  <c r="G52" i="8"/>
  <c r="AL51" i="8"/>
  <c r="AE51" i="8"/>
  <c r="X51" i="8"/>
  <c r="R51" i="8"/>
  <c r="M51" i="8"/>
  <c r="Y51" i="8" s="1"/>
  <c r="AN51" i="8" s="1"/>
  <c r="I51" i="8"/>
  <c r="G51" i="8"/>
  <c r="J51" i="8" s="1"/>
  <c r="AL50" i="8"/>
  <c r="AE50" i="8"/>
  <c r="X50" i="8"/>
  <c r="Y50" i="8" s="1"/>
  <c r="R50" i="8"/>
  <c r="M50" i="8"/>
  <c r="I50" i="8"/>
  <c r="J50" i="8" s="1"/>
  <c r="G50" i="8"/>
  <c r="AL49" i="8"/>
  <c r="AE49" i="8"/>
  <c r="X49" i="8"/>
  <c r="R49" i="8"/>
  <c r="M49" i="8"/>
  <c r="I49" i="8"/>
  <c r="G49" i="8"/>
  <c r="J49" i="8" s="1"/>
  <c r="AL48" i="8"/>
  <c r="AE48" i="8"/>
  <c r="Y48" i="8"/>
  <c r="X48" i="8"/>
  <c r="R48" i="8"/>
  <c r="M48" i="8"/>
  <c r="J48" i="8"/>
  <c r="AN48" i="8" s="1"/>
  <c r="I48" i="8"/>
  <c r="G48" i="8"/>
  <c r="AL47" i="8"/>
  <c r="AE47" i="8"/>
  <c r="X47" i="8"/>
  <c r="R47" i="8"/>
  <c r="M47" i="8"/>
  <c r="Y47" i="8" s="1"/>
  <c r="AN47" i="8" s="1"/>
  <c r="I47" i="8"/>
  <c r="G47" i="8"/>
  <c r="J47" i="8" s="1"/>
  <c r="AL46" i="8"/>
  <c r="AE46" i="8"/>
  <c r="X46" i="8"/>
  <c r="Y46" i="8" s="1"/>
  <c r="R46" i="8"/>
  <c r="M46" i="8"/>
  <c r="I46" i="8"/>
  <c r="J46" i="8" s="1"/>
  <c r="G46" i="8"/>
  <c r="AL45" i="8"/>
  <c r="AE45" i="8"/>
  <c r="X45" i="8"/>
  <c r="R45" i="8"/>
  <c r="M45" i="8"/>
  <c r="I45" i="8"/>
  <c r="G45" i="8"/>
  <c r="J45" i="8" s="1"/>
  <c r="AL44" i="8"/>
  <c r="AE44" i="8"/>
  <c r="Y44" i="8"/>
  <c r="X44" i="8"/>
  <c r="R44" i="8"/>
  <c r="M44" i="8"/>
  <c r="J44" i="8"/>
  <c r="AN44" i="8" s="1"/>
  <c r="I44" i="8"/>
  <c r="G44" i="8"/>
  <c r="AL43" i="8"/>
  <c r="AE43" i="8"/>
  <c r="X43" i="8"/>
  <c r="R43" i="8"/>
  <c r="M43" i="8"/>
  <c r="Y43" i="8" s="1"/>
  <c r="AN43" i="8" s="1"/>
  <c r="I43" i="8"/>
  <c r="G43" i="8"/>
  <c r="J43" i="8" s="1"/>
  <c r="AL42" i="8"/>
  <c r="AE42" i="8"/>
  <c r="X42" i="8"/>
  <c r="Y42" i="8" s="1"/>
  <c r="R42" i="8"/>
  <c r="M42" i="8"/>
  <c r="I42" i="8"/>
  <c r="J42" i="8" s="1"/>
  <c r="G42" i="8"/>
  <c r="AL41" i="8"/>
  <c r="AE41" i="8"/>
  <c r="X41" i="8"/>
  <c r="R41" i="8"/>
  <c r="M41" i="8"/>
  <c r="I41" i="8"/>
  <c r="G41" i="8"/>
  <c r="J41" i="8" s="1"/>
  <c r="AL40" i="8"/>
  <c r="AE40" i="8"/>
  <c r="Y40" i="8"/>
  <c r="X40" i="8"/>
  <c r="R40" i="8"/>
  <c r="M40" i="8"/>
  <c r="J40" i="8"/>
  <c r="AN40" i="8" s="1"/>
  <c r="I40" i="8"/>
  <c r="G40" i="8"/>
  <c r="AL39" i="8"/>
  <c r="AE39" i="8"/>
  <c r="X39" i="8"/>
  <c r="R39" i="8"/>
  <c r="M39" i="8"/>
  <c r="Y39" i="8" s="1"/>
  <c r="AN39" i="8" s="1"/>
  <c r="I39" i="8"/>
  <c r="G39" i="8"/>
  <c r="J39" i="8" s="1"/>
  <c r="AL38" i="8"/>
  <c r="AE38" i="8"/>
  <c r="X38" i="8"/>
  <c r="Y38" i="8" s="1"/>
  <c r="R38" i="8"/>
  <c r="M38" i="8"/>
  <c r="I38" i="8"/>
  <c r="J38" i="8" s="1"/>
  <c r="G38" i="8"/>
  <c r="AL37" i="8"/>
  <c r="AE37" i="8"/>
  <c r="X37" i="8"/>
  <c r="R37" i="8"/>
  <c r="M37" i="8"/>
  <c r="I37" i="8"/>
  <c r="G37" i="8"/>
  <c r="J37" i="8" s="1"/>
  <c r="AL36" i="8"/>
  <c r="AE36" i="8"/>
  <c r="Y36" i="8"/>
  <c r="X36" i="8"/>
  <c r="R36" i="8"/>
  <c r="M36" i="8"/>
  <c r="J36" i="8"/>
  <c r="AN36" i="8" s="1"/>
  <c r="I36" i="8"/>
  <c r="G36" i="8"/>
  <c r="AL35" i="8"/>
  <c r="AE35" i="8"/>
  <c r="X35" i="8"/>
  <c r="R35" i="8"/>
  <c r="M35" i="8"/>
  <c r="Y35" i="8" s="1"/>
  <c r="AN35" i="8" s="1"/>
  <c r="I35" i="8"/>
  <c r="G35" i="8"/>
  <c r="J35" i="8" s="1"/>
  <c r="AL34" i="8"/>
  <c r="AE34" i="8"/>
  <c r="X34" i="8"/>
  <c r="Y34" i="8" s="1"/>
  <c r="R34" i="8"/>
  <c r="M34" i="8"/>
  <c r="I34" i="8"/>
  <c r="J34" i="8" s="1"/>
  <c r="G34" i="8"/>
  <c r="AL33" i="8"/>
  <c r="AE33" i="8"/>
  <c r="X33" i="8"/>
  <c r="R33" i="8"/>
  <c r="M33" i="8"/>
  <c r="I33" i="8"/>
  <c r="G33" i="8"/>
  <c r="J33" i="8" s="1"/>
  <c r="AL32" i="8"/>
  <c r="AE32" i="8"/>
  <c r="Y32" i="8"/>
  <c r="X32" i="8"/>
  <c r="R32" i="8"/>
  <c r="M32" i="8"/>
  <c r="J32" i="8"/>
  <c r="AN32" i="8" s="1"/>
  <c r="I32" i="8"/>
  <c r="G32" i="8"/>
  <c r="AL31" i="8"/>
  <c r="AE31" i="8"/>
  <c r="X31" i="8"/>
  <c r="R31" i="8"/>
  <c r="Y31" i="8" s="1"/>
  <c r="M31" i="8"/>
  <c r="I31" i="8"/>
  <c r="G31" i="8"/>
  <c r="J31" i="8" s="1"/>
  <c r="AL30" i="8"/>
  <c r="AE30" i="8"/>
  <c r="Y30" i="8"/>
  <c r="X30" i="8"/>
  <c r="R30" i="8"/>
  <c r="M30" i="8"/>
  <c r="J30" i="8"/>
  <c r="AN30" i="8" s="1"/>
  <c r="I30" i="8"/>
  <c r="G30" i="8"/>
  <c r="AL29" i="8"/>
  <c r="AE29" i="8"/>
  <c r="X29" i="8"/>
  <c r="R29" i="8"/>
  <c r="Y29" i="8" s="1"/>
  <c r="M29" i="8"/>
  <c r="I29" i="8"/>
  <c r="G29" i="8"/>
  <c r="J29" i="8" s="1"/>
  <c r="AL28" i="8"/>
  <c r="AE28" i="8"/>
  <c r="Y28" i="8"/>
  <c r="X28" i="8"/>
  <c r="R28" i="8"/>
  <c r="M28" i="8"/>
  <c r="J28" i="8"/>
  <c r="AN28" i="8" s="1"/>
  <c r="I28" i="8"/>
  <c r="G28" i="8"/>
  <c r="AL27" i="8"/>
  <c r="AE27" i="8"/>
  <c r="X27" i="8"/>
  <c r="R27" i="8"/>
  <c r="Y27" i="8" s="1"/>
  <c r="M27" i="8"/>
  <c r="I27" i="8"/>
  <c r="G27" i="8"/>
  <c r="J27" i="8" s="1"/>
  <c r="AL26" i="8"/>
  <c r="AE26" i="8"/>
  <c r="Y26" i="8"/>
  <c r="X26" i="8"/>
  <c r="R26" i="8"/>
  <c r="M26" i="8"/>
  <c r="J26" i="8"/>
  <c r="AN26" i="8" s="1"/>
  <c r="I26" i="8"/>
  <c r="G26" i="8"/>
  <c r="AL25" i="8"/>
  <c r="AE25" i="8"/>
  <c r="X25" i="8"/>
  <c r="R25" i="8"/>
  <c r="Y25" i="8" s="1"/>
  <c r="M25" i="8"/>
  <c r="I25" i="8"/>
  <c r="G25" i="8"/>
  <c r="J25" i="8" s="1"/>
  <c r="AL24" i="8"/>
  <c r="AE24" i="8"/>
  <c r="Y24" i="8"/>
  <c r="X24" i="8"/>
  <c r="R24" i="8"/>
  <c r="M24" i="8"/>
  <c r="J24" i="8"/>
  <c r="AN24" i="8" s="1"/>
  <c r="I24" i="8"/>
  <c r="G24" i="8"/>
  <c r="AL23" i="8"/>
  <c r="AE23" i="8"/>
  <c r="X23" i="8"/>
  <c r="R23" i="8"/>
  <c r="Y23" i="8" s="1"/>
  <c r="M23" i="8"/>
  <c r="I23" i="8"/>
  <c r="G23" i="8"/>
  <c r="J23" i="8" s="1"/>
  <c r="AL22" i="8"/>
  <c r="AE22" i="8"/>
  <c r="Y22" i="8"/>
  <c r="X22" i="8"/>
  <c r="R22" i="8"/>
  <c r="M22" i="8"/>
  <c r="J22" i="8"/>
  <c r="AN22" i="8" s="1"/>
  <c r="I22" i="8"/>
  <c r="G22" i="8"/>
  <c r="AL21" i="8"/>
  <c r="AE21" i="8"/>
  <c r="X21" i="8"/>
  <c r="R21" i="8"/>
  <c r="Y21" i="8" s="1"/>
  <c r="M21" i="8"/>
  <c r="I21" i="8"/>
  <c r="G21" i="8"/>
  <c r="J21" i="8" s="1"/>
  <c r="AL20" i="8"/>
  <c r="AE20" i="8"/>
  <c r="Y20" i="8"/>
  <c r="X20" i="8"/>
  <c r="R20" i="8"/>
  <c r="M20" i="8"/>
  <c r="J20" i="8"/>
  <c r="AN20" i="8" s="1"/>
  <c r="I20" i="8"/>
  <c r="G20" i="8"/>
  <c r="AL19" i="8"/>
  <c r="AE19" i="8"/>
  <c r="X19" i="8"/>
  <c r="R19" i="8"/>
  <c r="Y19" i="8" s="1"/>
  <c r="M19" i="8"/>
  <c r="I19" i="8"/>
  <c r="G19" i="8"/>
  <c r="J19" i="8" s="1"/>
  <c r="AL18" i="8"/>
  <c r="AE18" i="8"/>
  <c r="Y18" i="8"/>
  <c r="X18" i="8"/>
  <c r="R18" i="8"/>
  <c r="M18" i="8"/>
  <c r="J18" i="8"/>
  <c r="AN18" i="8" s="1"/>
  <c r="I18" i="8"/>
  <c r="G18" i="8"/>
  <c r="AL17" i="8"/>
  <c r="AE17" i="8"/>
  <c r="X17" i="8"/>
  <c r="R17" i="8"/>
  <c r="Y17" i="8" s="1"/>
  <c r="M17" i="8"/>
  <c r="I17" i="8"/>
  <c r="G17" i="8"/>
  <c r="J17" i="8" s="1"/>
  <c r="AL16" i="8"/>
  <c r="AE16" i="8"/>
  <c r="Y16" i="8"/>
  <c r="X16" i="8"/>
  <c r="R16" i="8"/>
  <c r="M16" i="8"/>
  <c r="J16" i="8"/>
  <c r="AN16" i="8" s="1"/>
  <c r="I16" i="8"/>
  <c r="G16" i="8"/>
  <c r="AL15" i="8"/>
  <c r="AE15" i="8"/>
  <c r="X15" i="8"/>
  <c r="R15" i="8"/>
  <c r="Y15" i="8" s="1"/>
  <c r="M15" i="8"/>
  <c r="I15" i="8"/>
  <c r="G15" i="8"/>
  <c r="J15" i="8" s="1"/>
  <c r="AL14" i="8"/>
  <c r="AE14" i="8"/>
  <c r="Y14" i="8"/>
  <c r="X14" i="8"/>
  <c r="R14" i="8"/>
  <c r="M14" i="8"/>
  <c r="J14" i="8"/>
  <c r="AN14" i="8" s="1"/>
  <c r="I14" i="8"/>
  <c r="G14" i="8"/>
  <c r="AL13" i="8"/>
  <c r="AE13" i="8"/>
  <c r="X13" i="8"/>
  <c r="R13" i="8"/>
  <c r="Y13" i="8" s="1"/>
  <c r="M13" i="8"/>
  <c r="I13" i="8"/>
  <c r="G13" i="8"/>
  <c r="J13" i="8" s="1"/>
  <c r="AL12" i="8"/>
  <c r="AE12" i="8"/>
  <c r="Y12" i="8"/>
  <c r="X12" i="8"/>
  <c r="R12" i="8"/>
  <c r="M12" i="8"/>
  <c r="J12" i="8"/>
  <c r="AN12" i="8" s="1"/>
  <c r="I12" i="8"/>
  <c r="G12" i="8"/>
  <c r="AL11" i="8"/>
  <c r="AE11" i="8"/>
  <c r="X11" i="8"/>
  <c r="R11" i="8"/>
  <c r="Y11" i="8" s="1"/>
  <c r="M11" i="8"/>
  <c r="I11" i="8"/>
  <c r="G11" i="8"/>
  <c r="J11" i="8" s="1"/>
  <c r="AL10" i="8"/>
  <c r="AE10" i="8"/>
  <c r="Y10" i="8"/>
  <c r="X10" i="8"/>
  <c r="R10" i="8"/>
  <c r="M10" i="8"/>
  <c r="J10" i="8"/>
  <c r="AN10" i="8" s="1"/>
  <c r="I10" i="8"/>
  <c r="G10" i="8"/>
  <c r="AL9" i="8"/>
  <c r="AE9" i="8"/>
  <c r="X9" i="8"/>
  <c r="R9" i="8"/>
  <c r="Y9" i="8" s="1"/>
  <c r="M9" i="8"/>
  <c r="I9" i="8"/>
  <c r="G9" i="8"/>
  <c r="J9" i="8" s="1"/>
  <c r="AL8" i="8"/>
  <c r="AE8" i="8"/>
  <c r="Y8" i="8"/>
  <c r="X8" i="8"/>
  <c r="R8" i="8"/>
  <c r="M8" i="8"/>
  <c r="J8" i="8"/>
  <c r="AN8" i="8" s="1"/>
  <c r="I8" i="8"/>
  <c r="G8" i="8"/>
  <c r="AL7" i="8"/>
  <c r="AE7" i="8"/>
  <c r="X7" i="8"/>
  <c r="R7" i="8"/>
  <c r="Y7" i="8" s="1"/>
  <c r="M7" i="8"/>
  <c r="I7" i="8"/>
  <c r="G7" i="8"/>
  <c r="J7" i="8" s="1"/>
  <c r="AL6" i="8"/>
  <c r="AE6" i="8"/>
  <c r="Y6" i="8"/>
  <c r="X6" i="8"/>
  <c r="R6" i="8"/>
  <c r="M6" i="8"/>
  <c r="J6" i="8"/>
  <c r="AN6" i="8" s="1"/>
  <c r="I6" i="8"/>
  <c r="G6" i="8"/>
  <c r="AL5" i="8"/>
  <c r="AE5" i="8"/>
  <c r="X5" i="8"/>
  <c r="R5" i="8"/>
  <c r="Y5" i="8" s="1"/>
  <c r="M5" i="8"/>
  <c r="I5" i="8"/>
  <c r="G5" i="8"/>
  <c r="J5" i="8" s="1"/>
  <c r="AL4" i="8"/>
  <c r="AE4" i="8"/>
  <c r="Y4" i="8"/>
  <c r="X4" i="8"/>
  <c r="R4" i="8"/>
  <c r="M4" i="8"/>
  <c r="J4" i="8"/>
  <c r="AN4" i="8" s="1"/>
  <c r="I4" i="8"/>
  <c r="G4" i="8"/>
  <c r="AL3" i="8"/>
  <c r="AE3" i="8"/>
  <c r="X3" i="8"/>
  <c r="R3" i="8"/>
  <c r="Y3" i="8" s="1"/>
  <c r="M3" i="8"/>
  <c r="I3" i="8"/>
  <c r="G3" i="8"/>
  <c r="J3" i="8" s="1"/>
  <c r="AL2" i="8"/>
  <c r="AE2" i="8"/>
  <c r="AE1103" i="8" s="1"/>
  <c r="X2" i="8"/>
  <c r="R2" i="8"/>
  <c r="M2" i="8"/>
  <c r="M1103" i="8" s="1"/>
  <c r="J2" i="8"/>
  <c r="I2" i="8"/>
  <c r="G2" i="8"/>
  <c r="AN3" i="8" l="1"/>
  <c r="AN5" i="8"/>
  <c r="AN7" i="8"/>
  <c r="AN9" i="8"/>
  <c r="AN11" i="8"/>
  <c r="AN13" i="8"/>
  <c r="AN15" i="8"/>
  <c r="AN17" i="8"/>
  <c r="AN19" i="8"/>
  <c r="AN21" i="8"/>
  <c r="AN23" i="8"/>
  <c r="AN25" i="8"/>
  <c r="AN27" i="8"/>
  <c r="AN29" i="8"/>
  <c r="AN31" i="8"/>
  <c r="AN34" i="8"/>
  <c r="AN42" i="8"/>
  <c r="AN50" i="8"/>
  <c r="AN95" i="8"/>
  <c r="AN38" i="8"/>
  <c r="AN46" i="8"/>
  <c r="I1103" i="8"/>
  <c r="X1103" i="8"/>
  <c r="J85" i="8"/>
  <c r="AN88" i="8"/>
  <c r="J93" i="8"/>
  <c r="AN93" i="8" s="1"/>
  <c r="AN96" i="8"/>
  <c r="AN100" i="8"/>
  <c r="AN104" i="8"/>
  <c r="AN108" i="8"/>
  <c r="AN112" i="8"/>
  <c r="AN116" i="8"/>
  <c r="AN120" i="8"/>
  <c r="AN124" i="8"/>
  <c r="AN128" i="8"/>
  <c r="AN132" i="8"/>
  <c r="AN136" i="8"/>
  <c r="AN142" i="8"/>
  <c r="AN150" i="8"/>
  <c r="AN158" i="8"/>
  <c r="AN166" i="8"/>
  <c r="AN174" i="8"/>
  <c r="AN179" i="8"/>
  <c r="AN193" i="8"/>
  <c r="AN209" i="8"/>
  <c r="AN220" i="8"/>
  <c r="Y2" i="8"/>
  <c r="Y87" i="8"/>
  <c r="AN87" i="8" s="1"/>
  <c r="Y95" i="8"/>
  <c r="AN145" i="8"/>
  <c r="AN153" i="8"/>
  <c r="AN161" i="8"/>
  <c r="AN169" i="8"/>
  <c r="AN84" i="8"/>
  <c r="Y85" i="8"/>
  <c r="J89" i="8"/>
  <c r="AN89" i="8" s="1"/>
  <c r="AN92" i="8"/>
  <c r="Y93" i="8"/>
  <c r="AN97" i="8"/>
  <c r="AN98" i="8"/>
  <c r="AN101" i="8"/>
  <c r="AN102" i="8"/>
  <c r="AN105" i="8"/>
  <c r="AN106" i="8"/>
  <c r="AN109" i="8"/>
  <c r="AN110" i="8"/>
  <c r="AN113" i="8"/>
  <c r="AN114" i="8"/>
  <c r="AN117" i="8"/>
  <c r="AN118" i="8"/>
  <c r="AN121" i="8"/>
  <c r="AN122" i="8"/>
  <c r="AN125" i="8"/>
  <c r="AN126" i="8"/>
  <c r="AN129" i="8"/>
  <c r="AN130" i="8"/>
  <c r="AN133" i="8"/>
  <c r="AN134" i="8"/>
  <c r="AN137" i="8"/>
  <c r="AN138" i="8"/>
  <c r="AN143" i="8"/>
  <c r="AN146" i="8"/>
  <c r="AN151" i="8"/>
  <c r="AN154" i="8"/>
  <c r="AN159" i="8"/>
  <c r="AN162" i="8"/>
  <c r="AN167" i="8"/>
  <c r="AN170" i="8"/>
  <c r="AN175" i="8"/>
  <c r="AN178" i="8"/>
  <c r="AN201" i="8"/>
  <c r="AN217" i="8"/>
  <c r="G1103" i="8"/>
  <c r="R1103" i="8"/>
  <c r="AL1103" i="8"/>
  <c r="Y33" i="8"/>
  <c r="AN33" i="8" s="1"/>
  <c r="Y37" i="8"/>
  <c r="AN37" i="8" s="1"/>
  <c r="Y41" i="8"/>
  <c r="AN41" i="8" s="1"/>
  <c r="Y45" i="8"/>
  <c r="AN45" i="8" s="1"/>
  <c r="Y49" i="8"/>
  <c r="AN49" i="8" s="1"/>
  <c r="Y53" i="8"/>
  <c r="AN53" i="8" s="1"/>
  <c r="Y54" i="8"/>
  <c r="AN54" i="8" s="1"/>
  <c r="Y55" i="8"/>
  <c r="AN55" i="8" s="1"/>
  <c r="Y56" i="8"/>
  <c r="AN56" i="8" s="1"/>
  <c r="Y57" i="8"/>
  <c r="AN57" i="8" s="1"/>
  <c r="Y58" i="8"/>
  <c r="AN58" i="8" s="1"/>
  <c r="Y59" i="8"/>
  <c r="AN59" i="8" s="1"/>
  <c r="Y60" i="8"/>
  <c r="AN60" i="8" s="1"/>
  <c r="Y61" i="8"/>
  <c r="AN61" i="8" s="1"/>
  <c r="Y62" i="8"/>
  <c r="AN62" i="8" s="1"/>
  <c r="Y63" i="8"/>
  <c r="AN63" i="8" s="1"/>
  <c r="Y64" i="8"/>
  <c r="AN64" i="8" s="1"/>
  <c r="Y65" i="8"/>
  <c r="AN65" i="8" s="1"/>
  <c r="Y66" i="8"/>
  <c r="AN66" i="8" s="1"/>
  <c r="Y67" i="8"/>
  <c r="AN67" i="8" s="1"/>
  <c r="Y68" i="8"/>
  <c r="AN68" i="8" s="1"/>
  <c r="Y69" i="8"/>
  <c r="AN69" i="8" s="1"/>
  <c r="Y70" i="8"/>
  <c r="AN70" i="8" s="1"/>
  <c r="Y71" i="8"/>
  <c r="AN71" i="8" s="1"/>
  <c r="Y72" i="8"/>
  <c r="AN72" i="8" s="1"/>
  <c r="Y73" i="8"/>
  <c r="AN73" i="8" s="1"/>
  <c r="Y74" i="8"/>
  <c r="AN74" i="8" s="1"/>
  <c r="Y75" i="8"/>
  <c r="AN75" i="8" s="1"/>
  <c r="Y76" i="8"/>
  <c r="AN76" i="8" s="1"/>
  <c r="Y77" i="8"/>
  <c r="AN77" i="8" s="1"/>
  <c r="Y78" i="8"/>
  <c r="AN78" i="8" s="1"/>
  <c r="Y79" i="8"/>
  <c r="AN79" i="8" s="1"/>
  <c r="Y80" i="8"/>
  <c r="AN80" i="8" s="1"/>
  <c r="Y81" i="8"/>
  <c r="AN81" i="8" s="1"/>
  <c r="Y82" i="8"/>
  <c r="AN82" i="8" s="1"/>
  <c r="Y91" i="8"/>
  <c r="AN91" i="8" s="1"/>
  <c r="AN208" i="8"/>
  <c r="Y184" i="8"/>
  <c r="AN184" i="8" s="1"/>
  <c r="J186" i="8"/>
  <c r="AN186" i="8" s="1"/>
  <c r="Y188" i="8"/>
  <c r="AN188" i="8" s="1"/>
  <c r="J190" i="8"/>
  <c r="AN190" i="8" s="1"/>
  <c r="Y192" i="8"/>
  <c r="AN192" i="8" s="1"/>
  <c r="J194" i="8"/>
  <c r="AN194" i="8" s="1"/>
  <c r="Y196" i="8"/>
  <c r="AN196" i="8" s="1"/>
  <c r="J198" i="8"/>
  <c r="AN198" i="8" s="1"/>
  <c r="Y200" i="8"/>
  <c r="AN200" i="8" s="1"/>
  <c r="J202" i="8"/>
  <c r="AN202" i="8" s="1"/>
  <c r="Y204" i="8"/>
  <c r="AN204" i="8" s="1"/>
  <c r="J206" i="8"/>
  <c r="AN206" i="8" s="1"/>
  <c r="Y208" i="8"/>
  <c r="J210" i="8"/>
  <c r="AN210" i="8" s="1"/>
  <c r="Y212" i="8"/>
  <c r="AN212" i="8" s="1"/>
  <c r="J214" i="8"/>
  <c r="AN214" i="8" s="1"/>
  <c r="Y216" i="8"/>
  <c r="AN216" i="8" s="1"/>
  <c r="Y220" i="8"/>
  <c r="AN222" i="8"/>
  <c r="AN224" i="8"/>
  <c r="AN226" i="8"/>
  <c r="AN228" i="8"/>
  <c r="AN230" i="8"/>
  <c r="AN232" i="8"/>
  <c r="AN234" i="8"/>
  <c r="AN236" i="8"/>
  <c r="AN238" i="8"/>
  <c r="AN240" i="8"/>
  <c r="AN242" i="8"/>
  <c r="AN244" i="8"/>
  <c r="AN246" i="8"/>
  <c r="AN248" i="8"/>
  <c r="AN250" i="8"/>
  <c r="AN252" i="8"/>
  <c r="AN254" i="8"/>
  <c r="AN256" i="8"/>
  <c r="AN258" i="8"/>
  <c r="AN260" i="8"/>
  <c r="AN262" i="8"/>
  <c r="AN264" i="8"/>
  <c r="AN266" i="8"/>
  <c r="AN268" i="8"/>
  <c r="AN270" i="8"/>
  <c r="AN272" i="8"/>
  <c r="AN274" i="8"/>
  <c r="AN276" i="8"/>
  <c r="AN278" i="8"/>
  <c r="AN280" i="8"/>
  <c r="AN282" i="8"/>
  <c r="AN284" i="8"/>
  <c r="AN286" i="8"/>
  <c r="AN288" i="8"/>
  <c r="AN290" i="8"/>
  <c r="AN292" i="8"/>
  <c r="AN294" i="8"/>
  <c r="AN296" i="8"/>
  <c r="AN298" i="8"/>
  <c r="AN300" i="8"/>
  <c r="AN302" i="8"/>
  <c r="AN304" i="8"/>
  <c r="AN306" i="8"/>
  <c r="AN308" i="8"/>
  <c r="AN310" i="8"/>
  <c r="AN312" i="8"/>
  <c r="AN314" i="8"/>
  <c r="AN316" i="8"/>
  <c r="AN318" i="8"/>
  <c r="AN320" i="8"/>
  <c r="AN322" i="8"/>
  <c r="AN324" i="8"/>
  <c r="AN326" i="8"/>
  <c r="AN328" i="8"/>
  <c r="AN330" i="8"/>
  <c r="AN332" i="8"/>
  <c r="AN334" i="8"/>
  <c r="AN336" i="8"/>
  <c r="AN338" i="8"/>
  <c r="AN350" i="8"/>
  <c r="AN354" i="8"/>
  <c r="Y358" i="8"/>
  <c r="J362" i="8"/>
  <c r="AN362" i="8" s="1"/>
  <c r="Y366" i="8"/>
  <c r="J370" i="8"/>
  <c r="Y374" i="8"/>
  <c r="J378" i="8"/>
  <c r="AN378" i="8" s="1"/>
  <c r="Y382" i="8"/>
  <c r="J386" i="8"/>
  <c r="Y390" i="8"/>
  <c r="J394" i="8"/>
  <c r="AN394" i="8" s="1"/>
  <c r="AN395" i="8"/>
  <c r="J398" i="8"/>
  <c r="J402" i="8"/>
  <c r="AN403" i="8"/>
  <c r="Y404" i="8"/>
  <c r="J406" i="8"/>
  <c r="AN407" i="8"/>
  <c r="Y408" i="8"/>
  <c r="J410" i="8"/>
  <c r="AN410" i="8" s="1"/>
  <c r="Y412" i="8"/>
  <c r="J414" i="8"/>
  <c r="AN414" i="8" s="1"/>
  <c r="Y416" i="8"/>
  <c r="J418" i="8"/>
  <c r="AN419" i="8"/>
  <c r="Y420" i="8"/>
  <c r="J422" i="8"/>
  <c r="AN423" i="8"/>
  <c r="Y424" i="8"/>
  <c r="J426" i="8"/>
  <c r="AN426" i="8" s="1"/>
  <c r="Y428" i="8"/>
  <c r="J430" i="8"/>
  <c r="AN430" i="8" s="1"/>
  <c r="Y432" i="8"/>
  <c r="J434" i="8"/>
  <c r="J438" i="8"/>
  <c r="J442" i="8"/>
  <c r="J446" i="8"/>
  <c r="J450" i="8"/>
  <c r="J454" i="8"/>
  <c r="J458" i="8"/>
  <c r="Y338" i="8"/>
  <c r="Y342" i="8"/>
  <c r="AN342" i="8" s="1"/>
  <c r="Y346" i="8"/>
  <c r="AN346" i="8" s="1"/>
  <c r="Y350" i="8"/>
  <c r="Y354" i="8"/>
  <c r="Y395" i="8"/>
  <c r="Y399" i="8"/>
  <c r="AN399" i="8" s="1"/>
  <c r="Y403" i="8"/>
  <c r="Y407" i="8"/>
  <c r="Y411" i="8"/>
  <c r="AN411" i="8" s="1"/>
  <c r="Y415" i="8"/>
  <c r="AN415" i="8" s="1"/>
  <c r="Y419" i="8"/>
  <c r="Y423" i="8"/>
  <c r="Y427" i="8"/>
  <c r="AN427" i="8" s="1"/>
  <c r="Y431" i="8"/>
  <c r="AN431" i="8" s="1"/>
  <c r="J358" i="8"/>
  <c r="AN358" i="8" s="1"/>
  <c r="Y362" i="8"/>
  <c r="J366" i="8"/>
  <c r="Y370" i="8"/>
  <c r="J374" i="8"/>
  <c r="AN374" i="8" s="1"/>
  <c r="Y378" i="8"/>
  <c r="J382" i="8"/>
  <c r="Y386" i="8"/>
  <c r="J390" i="8"/>
  <c r="AN390" i="8" s="1"/>
  <c r="Y394" i="8"/>
  <c r="J396" i="8"/>
  <c r="AN396" i="8" s="1"/>
  <c r="AN397" i="8"/>
  <c r="Y398" i="8"/>
  <c r="J400" i="8"/>
  <c r="AN400" i="8" s="1"/>
  <c r="Y402" i="8"/>
  <c r="J404" i="8"/>
  <c r="AN404" i="8" s="1"/>
  <c r="Y406" i="8"/>
  <c r="J408" i="8"/>
  <c r="AN408" i="8" s="1"/>
  <c r="Y410" i="8"/>
  <c r="J412" i="8"/>
  <c r="AN412" i="8" s="1"/>
  <c r="AN413" i="8"/>
  <c r="Y414" i="8"/>
  <c r="J416" i="8"/>
  <c r="AN416" i="8" s="1"/>
  <c r="Y418" i="8"/>
  <c r="J420" i="8"/>
  <c r="AN420" i="8" s="1"/>
  <c r="Y422" i="8"/>
  <c r="J424" i="8"/>
  <c r="AN424" i="8" s="1"/>
  <c r="Y426" i="8"/>
  <c r="J428" i="8"/>
  <c r="AN428" i="8" s="1"/>
  <c r="AN429" i="8"/>
  <c r="Y430" i="8"/>
  <c r="J432" i="8"/>
  <c r="AN432" i="8" s="1"/>
  <c r="J436" i="8"/>
  <c r="AN436" i="8" s="1"/>
  <c r="AN437" i="8"/>
  <c r="J440" i="8"/>
  <c r="J444" i="8"/>
  <c r="AN444" i="8" s="1"/>
  <c r="AN445" i="8"/>
  <c r="J448" i="8"/>
  <c r="J452" i="8"/>
  <c r="AN452" i="8" s="1"/>
  <c r="AN453" i="8"/>
  <c r="J456" i="8"/>
  <c r="AN461" i="8"/>
  <c r="AN465" i="8"/>
  <c r="AN477" i="8"/>
  <c r="AN481" i="8"/>
  <c r="AN493" i="8"/>
  <c r="AN497" i="8"/>
  <c r="AN508" i="8"/>
  <c r="AN509" i="8"/>
  <c r="AN516" i="8"/>
  <c r="AN517" i="8"/>
  <c r="Y397" i="8"/>
  <c r="Y401" i="8"/>
  <c r="AN401" i="8" s="1"/>
  <c r="Y405" i="8"/>
  <c r="AN405" i="8" s="1"/>
  <c r="Y409" i="8"/>
  <c r="AN409" i="8" s="1"/>
  <c r="Y413" i="8"/>
  <c r="Y417" i="8"/>
  <c r="AN417" i="8" s="1"/>
  <c r="Y421" i="8"/>
  <c r="AN421" i="8" s="1"/>
  <c r="Y425" i="8"/>
  <c r="AN425" i="8" s="1"/>
  <c r="Y429" i="8"/>
  <c r="Y433" i="8"/>
  <c r="AN433" i="8" s="1"/>
  <c r="AN519" i="8"/>
  <c r="AN523" i="8"/>
  <c r="AN527" i="8"/>
  <c r="AN531" i="8"/>
  <c r="AN535" i="8"/>
  <c r="AN539" i="8"/>
  <c r="AN543" i="8"/>
  <c r="AN547" i="8"/>
  <c r="AN551" i="8"/>
  <c r="AN555" i="8"/>
  <c r="AN559" i="8"/>
  <c r="AN563" i="8"/>
  <c r="AN567" i="8"/>
  <c r="AN571" i="8"/>
  <c r="AN575" i="8"/>
  <c r="AN579" i="8"/>
  <c r="Y434" i="8"/>
  <c r="Y435" i="8"/>
  <c r="AN435" i="8" s="1"/>
  <c r="Y436" i="8"/>
  <c r="Y437" i="8"/>
  <c r="Y438" i="8"/>
  <c r="Y439" i="8"/>
  <c r="AN439" i="8" s="1"/>
  <c r="Y440" i="8"/>
  <c r="Y441" i="8"/>
  <c r="AN441" i="8" s="1"/>
  <c r="Y442" i="8"/>
  <c r="Y443" i="8"/>
  <c r="AN443" i="8" s="1"/>
  <c r="Y444" i="8"/>
  <c r="Y445" i="8"/>
  <c r="Y446" i="8"/>
  <c r="Y447" i="8"/>
  <c r="AN447" i="8" s="1"/>
  <c r="Y448" i="8"/>
  <c r="Y449" i="8"/>
  <c r="AN449" i="8" s="1"/>
  <c r="Y450" i="8"/>
  <c r="Y451" i="8"/>
  <c r="AN451" i="8" s="1"/>
  <c r="Y452" i="8"/>
  <c r="Y453" i="8"/>
  <c r="Y454" i="8"/>
  <c r="Y455" i="8"/>
  <c r="AN455" i="8" s="1"/>
  <c r="Y456" i="8"/>
  <c r="Y457" i="8"/>
  <c r="AN457" i="8" s="1"/>
  <c r="Y458" i="8"/>
  <c r="Y459" i="8"/>
  <c r="AN459" i="8" s="1"/>
  <c r="Y460" i="8"/>
  <c r="Y461" i="8"/>
  <c r="Y462" i="8"/>
  <c r="Y463" i="8"/>
  <c r="AN463" i="8" s="1"/>
  <c r="Y464" i="8"/>
  <c r="Y465" i="8"/>
  <c r="Y466" i="8"/>
  <c r="Y467" i="8"/>
  <c r="AN467" i="8" s="1"/>
  <c r="Y468" i="8"/>
  <c r="Y469" i="8"/>
  <c r="AN469" i="8" s="1"/>
  <c r="Y470" i="8"/>
  <c r="Y471" i="8"/>
  <c r="AN471" i="8" s="1"/>
  <c r="Y472" i="8"/>
  <c r="Y473" i="8"/>
  <c r="AN473" i="8" s="1"/>
  <c r="Y474" i="8"/>
  <c r="Y475" i="8"/>
  <c r="AN475" i="8" s="1"/>
  <c r="Y476" i="8"/>
  <c r="Y477" i="8"/>
  <c r="Y478" i="8"/>
  <c r="Y479" i="8"/>
  <c r="AN479" i="8" s="1"/>
  <c r="Y480" i="8"/>
  <c r="Y481" i="8"/>
  <c r="Y482" i="8"/>
  <c r="Y483" i="8"/>
  <c r="AN483" i="8" s="1"/>
  <c r="Y484" i="8"/>
  <c r="Y485" i="8"/>
  <c r="AN485" i="8" s="1"/>
  <c r="Y486" i="8"/>
  <c r="Y487" i="8"/>
  <c r="AN487" i="8" s="1"/>
  <c r="Y488" i="8"/>
  <c r="Y489" i="8"/>
  <c r="AN489" i="8" s="1"/>
  <c r="Y490" i="8"/>
  <c r="Y491" i="8"/>
  <c r="AN491" i="8" s="1"/>
  <c r="Y492" i="8"/>
  <c r="Y493" i="8"/>
  <c r="Y494" i="8"/>
  <c r="Y495" i="8"/>
  <c r="AN495" i="8" s="1"/>
  <c r="Y496" i="8"/>
  <c r="Y497" i="8"/>
  <c r="Y498" i="8"/>
  <c r="Y499" i="8"/>
  <c r="AN499" i="8" s="1"/>
  <c r="Y500" i="8"/>
  <c r="Y501" i="8"/>
  <c r="AN501" i="8" s="1"/>
  <c r="Y502" i="8"/>
  <c r="Y503" i="8"/>
  <c r="AN503" i="8" s="1"/>
  <c r="Y504" i="8"/>
  <c r="Y505" i="8"/>
  <c r="AN505" i="8" s="1"/>
  <c r="Y506" i="8"/>
  <c r="Y507" i="8"/>
  <c r="AN507" i="8" s="1"/>
  <c r="Y508" i="8"/>
  <c r="Y509" i="8"/>
  <c r="Y510" i="8"/>
  <c r="AN510" i="8" s="1"/>
  <c r="Y511" i="8"/>
  <c r="AN511" i="8" s="1"/>
  <c r="Y512" i="8"/>
  <c r="AN512" i="8" s="1"/>
  <c r="Y513" i="8"/>
  <c r="AN513" i="8" s="1"/>
  <c r="Y514" i="8"/>
  <c r="AN514" i="8" s="1"/>
  <c r="Y515" i="8"/>
  <c r="AN515" i="8" s="1"/>
  <c r="Y516" i="8"/>
  <c r="Y517" i="8"/>
  <c r="Y518" i="8"/>
  <c r="AN518" i="8" s="1"/>
  <c r="AN520" i="8"/>
  <c r="AN521" i="8"/>
  <c r="AN524" i="8"/>
  <c r="AN525" i="8"/>
  <c r="AN528" i="8"/>
  <c r="AN529" i="8"/>
  <c r="AN532" i="8"/>
  <c r="AN533" i="8"/>
  <c r="AN536" i="8"/>
  <c r="AN537" i="8"/>
  <c r="AN540" i="8"/>
  <c r="AN541" i="8"/>
  <c r="AN544" i="8"/>
  <c r="AN545" i="8"/>
  <c r="AN548" i="8"/>
  <c r="AN549" i="8"/>
  <c r="AN552" i="8"/>
  <c r="AN553" i="8"/>
  <c r="AN556" i="8"/>
  <c r="AN557" i="8"/>
  <c r="AN560" i="8"/>
  <c r="AN561" i="8"/>
  <c r="AN564" i="8"/>
  <c r="AN565" i="8"/>
  <c r="AN568" i="8"/>
  <c r="AN569" i="8"/>
  <c r="AN572" i="8"/>
  <c r="AN573" i="8"/>
  <c r="AN576" i="8"/>
  <c r="AN577" i="8"/>
  <c r="AN580" i="8"/>
  <c r="J460" i="8"/>
  <c r="AN460" i="8" s="1"/>
  <c r="J462" i="8"/>
  <c r="J464" i="8"/>
  <c r="AN464" i="8" s="1"/>
  <c r="J466" i="8"/>
  <c r="J468" i="8"/>
  <c r="AN468" i="8" s="1"/>
  <c r="J470" i="8"/>
  <c r="AN470" i="8" s="1"/>
  <c r="J472" i="8"/>
  <c r="AN472" i="8" s="1"/>
  <c r="J474" i="8"/>
  <c r="J476" i="8"/>
  <c r="AN476" i="8" s="1"/>
  <c r="J478" i="8"/>
  <c r="AN478" i="8" s="1"/>
  <c r="J480" i="8"/>
  <c r="AN480" i="8" s="1"/>
  <c r="J482" i="8"/>
  <c r="J484" i="8"/>
  <c r="AN484" i="8" s="1"/>
  <c r="J486" i="8"/>
  <c r="AN486" i="8" s="1"/>
  <c r="J488" i="8"/>
  <c r="AN488" i="8" s="1"/>
  <c r="J490" i="8"/>
  <c r="J492" i="8"/>
  <c r="AN492" i="8" s="1"/>
  <c r="J494" i="8"/>
  <c r="AN494" i="8" s="1"/>
  <c r="J496" i="8"/>
  <c r="AN496" i="8" s="1"/>
  <c r="J498" i="8"/>
  <c r="J500" i="8"/>
  <c r="AN500" i="8" s="1"/>
  <c r="J502" i="8"/>
  <c r="AN502" i="8" s="1"/>
  <c r="J504" i="8"/>
  <c r="AN504" i="8" s="1"/>
  <c r="J506" i="8"/>
  <c r="Y581" i="8"/>
  <c r="J583" i="8"/>
  <c r="AN583" i="8" s="1"/>
  <c r="Y585" i="8"/>
  <c r="J587" i="8"/>
  <c r="Y589" i="8"/>
  <c r="J591" i="8"/>
  <c r="AN591" i="8" s="1"/>
  <c r="Y593" i="8"/>
  <c r="J595" i="8"/>
  <c r="Y597" i="8"/>
  <c r="J599" i="8"/>
  <c r="AN599" i="8" s="1"/>
  <c r="Y601" i="8"/>
  <c r="J603" i="8"/>
  <c r="Y605" i="8"/>
  <c r="J607" i="8"/>
  <c r="AN607" i="8" s="1"/>
  <c r="Y609" i="8"/>
  <c r="J611" i="8"/>
  <c r="Y613" i="8"/>
  <c r="J615" i="8"/>
  <c r="AN615" i="8" s="1"/>
  <c r="Y617" i="8"/>
  <c r="J619" i="8"/>
  <c r="Y621" i="8"/>
  <c r="AN674" i="8"/>
  <c r="AN783" i="8"/>
  <c r="AN786" i="8"/>
  <c r="AN791" i="8"/>
  <c r="AN794" i="8"/>
  <c r="J581" i="8"/>
  <c r="Y583" i="8"/>
  <c r="J585" i="8"/>
  <c r="AN585" i="8" s="1"/>
  <c r="Y587" i="8"/>
  <c r="J589" i="8"/>
  <c r="Y591" i="8"/>
  <c r="J593" i="8"/>
  <c r="AN593" i="8" s="1"/>
  <c r="Y595" i="8"/>
  <c r="J597" i="8"/>
  <c r="Y599" i="8"/>
  <c r="J601" i="8"/>
  <c r="AN601" i="8" s="1"/>
  <c r="Y603" i="8"/>
  <c r="J605" i="8"/>
  <c r="Y607" i="8"/>
  <c r="J609" i="8"/>
  <c r="AN609" i="8" s="1"/>
  <c r="Y611" i="8"/>
  <c r="J613" i="8"/>
  <c r="Y615" i="8"/>
  <c r="J617" i="8"/>
  <c r="AN617" i="8" s="1"/>
  <c r="Y619" i="8"/>
  <c r="J621" i="8"/>
  <c r="J675" i="8"/>
  <c r="AN675" i="8" s="1"/>
  <c r="AN782" i="8"/>
  <c r="AN790" i="8"/>
  <c r="AN798" i="8"/>
  <c r="AN679" i="8"/>
  <c r="AN683" i="8"/>
  <c r="AN687" i="8"/>
  <c r="AN691" i="8"/>
  <c r="AN695" i="8"/>
  <c r="AN699" i="8"/>
  <c r="AN703" i="8"/>
  <c r="AN707" i="8"/>
  <c r="AN711" i="8"/>
  <c r="AN715" i="8"/>
  <c r="AN719" i="8"/>
  <c r="AN723" i="8"/>
  <c r="AN727" i="8"/>
  <c r="AN731" i="8"/>
  <c r="AN735" i="8"/>
  <c r="AN739" i="8"/>
  <c r="AN743" i="8"/>
  <c r="AN747" i="8"/>
  <c r="AN751" i="8"/>
  <c r="AN755" i="8"/>
  <c r="AN759" i="8"/>
  <c r="AN763" i="8"/>
  <c r="AN767" i="8"/>
  <c r="AN771" i="8"/>
  <c r="AN775" i="8"/>
  <c r="AN779" i="8"/>
  <c r="AN785" i="8"/>
  <c r="AN793" i="8"/>
  <c r="AN854" i="8"/>
  <c r="AN858" i="8"/>
  <c r="AN862" i="8"/>
  <c r="AN866" i="8"/>
  <c r="AN796" i="8"/>
  <c r="AN851" i="8"/>
  <c r="AN868" i="8"/>
  <c r="Y851" i="8"/>
  <c r="J853" i="8"/>
  <c r="Y855" i="8"/>
  <c r="J857" i="8"/>
  <c r="AN857" i="8" s="1"/>
  <c r="Y859" i="8"/>
  <c r="J861" i="8"/>
  <c r="Y863" i="8"/>
  <c r="J865" i="8"/>
  <c r="AN865" i="8" s="1"/>
  <c r="Y867" i="8"/>
  <c r="J869" i="8"/>
  <c r="AN869" i="8" s="1"/>
  <c r="J871" i="8"/>
  <c r="AN871" i="8" s="1"/>
  <c r="J873" i="8"/>
  <c r="AN873" i="8" s="1"/>
  <c r="J875" i="8"/>
  <c r="AN875" i="8" s="1"/>
  <c r="Y896" i="8"/>
  <c r="AN896" i="8" s="1"/>
  <c r="Y853" i="8"/>
  <c r="J855" i="8"/>
  <c r="AN855" i="8" s="1"/>
  <c r="Y857" i="8"/>
  <c r="J859" i="8"/>
  <c r="AN859" i="8" s="1"/>
  <c r="Y861" i="8"/>
  <c r="J863" i="8"/>
  <c r="AN863" i="8" s="1"/>
  <c r="Y865" i="8"/>
  <c r="J867" i="8"/>
  <c r="AN867" i="8" s="1"/>
  <c r="J877" i="8"/>
  <c r="AN877" i="8" s="1"/>
  <c r="Y879" i="8"/>
  <c r="J881" i="8"/>
  <c r="Y883" i="8"/>
  <c r="J885" i="8"/>
  <c r="AN885" i="8" s="1"/>
  <c r="Y887" i="8"/>
  <c r="J889" i="8"/>
  <c r="Y891" i="8"/>
  <c r="J893" i="8"/>
  <c r="AN893" i="8" s="1"/>
  <c r="Y895" i="8"/>
  <c r="J897" i="8"/>
  <c r="Y899" i="8"/>
  <c r="J901" i="8"/>
  <c r="AN901" i="8" s="1"/>
  <c r="Y903" i="8"/>
  <c r="J905" i="8"/>
  <c r="Y907" i="8"/>
  <c r="J909" i="8"/>
  <c r="AN909" i="8" s="1"/>
  <c r="Y911" i="8"/>
  <c r="J913" i="8"/>
  <c r="Y915" i="8"/>
  <c r="J917" i="8"/>
  <c r="AN917" i="8" s="1"/>
  <c r="AN944" i="8"/>
  <c r="AN952" i="8"/>
  <c r="AN960" i="8"/>
  <c r="AN989" i="8"/>
  <c r="AN991" i="8"/>
  <c r="AN1021" i="8"/>
  <c r="AN1023" i="8"/>
  <c r="AN1029" i="8"/>
  <c r="AN1045" i="8"/>
  <c r="AN1061" i="8"/>
  <c r="AN939" i="8"/>
  <c r="AN947" i="8"/>
  <c r="AN955" i="8"/>
  <c r="AN963" i="8"/>
  <c r="AN986" i="8"/>
  <c r="AN988" i="8"/>
  <c r="AN1018" i="8"/>
  <c r="AN1020" i="8"/>
  <c r="Y877" i="8"/>
  <c r="J879" i="8"/>
  <c r="Y881" i="8"/>
  <c r="J883" i="8"/>
  <c r="Y885" i="8"/>
  <c r="J887" i="8"/>
  <c r="Y889" i="8"/>
  <c r="J891" i="8"/>
  <c r="Y893" i="8"/>
  <c r="J895" i="8"/>
  <c r="Y897" i="8"/>
  <c r="J899" i="8"/>
  <c r="Y901" i="8"/>
  <c r="J903" i="8"/>
  <c r="Y905" i="8"/>
  <c r="J907" i="8"/>
  <c r="Y909" i="8"/>
  <c r="J911" i="8"/>
  <c r="Y913" i="8"/>
  <c r="J915" i="8"/>
  <c r="Y917" i="8"/>
  <c r="AN940" i="8"/>
  <c r="AN945" i="8"/>
  <c r="AN948" i="8"/>
  <c r="AN953" i="8"/>
  <c r="AN956" i="8"/>
  <c r="AN961" i="8"/>
  <c r="AN964" i="8"/>
  <c r="AN973" i="8"/>
  <c r="AN975" i="8"/>
  <c r="AN978" i="8"/>
  <c r="AN980" i="8"/>
  <c r="AN1005" i="8"/>
  <c r="AN1007" i="8"/>
  <c r="AN1010" i="8"/>
  <c r="AN1012" i="8"/>
  <c r="AN1037" i="8"/>
  <c r="AN1053" i="8"/>
  <c r="Y1026" i="8"/>
  <c r="AN1026" i="8" s="1"/>
  <c r="Y1034" i="8"/>
  <c r="AN1038" i="8"/>
  <c r="Y1042" i="8"/>
  <c r="AN1042" i="8" s="1"/>
  <c r="Y1050" i="8"/>
  <c r="AN1054" i="8"/>
  <c r="Y1058" i="8"/>
  <c r="AN1058" i="8" s="1"/>
  <c r="Y1066" i="8"/>
  <c r="Y1068" i="8"/>
  <c r="AN1068" i="8" s="1"/>
  <c r="Y1070" i="8"/>
  <c r="AN1070" i="8" s="1"/>
  <c r="Y1072" i="8"/>
  <c r="Y1074" i="8"/>
  <c r="Y1076" i="8"/>
  <c r="AN1076" i="8" s="1"/>
  <c r="Y1078" i="8"/>
  <c r="AN1078" i="8" s="1"/>
  <c r="Y1080" i="8"/>
  <c r="Y1082" i="8"/>
  <c r="Y1084" i="8"/>
  <c r="AN1084" i="8" s="1"/>
  <c r="Y1086" i="8"/>
  <c r="AN1086" i="8" s="1"/>
  <c r="Y1088" i="8"/>
  <c r="Y1090" i="8"/>
  <c r="Y1092" i="8"/>
  <c r="AN1092" i="8" s="1"/>
  <c r="Y1094" i="8"/>
  <c r="AN1094" i="8" s="1"/>
  <c r="Y1096" i="8"/>
  <c r="Y1098" i="8"/>
  <c r="Y1100" i="8"/>
  <c r="AN1100" i="8" s="1"/>
  <c r="Y1028" i="8"/>
  <c r="AN1028" i="8" s="1"/>
  <c r="AN1032" i="8"/>
  <c r="Y1036" i="8"/>
  <c r="AN1040" i="8"/>
  <c r="Y1044" i="8"/>
  <c r="AN1048" i="8"/>
  <c r="Y1052" i="8"/>
  <c r="AN1052" i="8" s="1"/>
  <c r="AN1056" i="8"/>
  <c r="Y1060" i="8"/>
  <c r="AN1060" i="8" s="1"/>
  <c r="AN1064" i="8"/>
  <c r="AN968" i="8"/>
  <c r="AN976" i="8"/>
  <c r="AN984" i="8"/>
  <c r="AN992" i="8"/>
  <c r="AN1000" i="8"/>
  <c r="AN1008" i="8"/>
  <c r="AN1016" i="8"/>
  <c r="AN1024" i="8"/>
  <c r="Y1030" i="8"/>
  <c r="AN1030" i="8" s="1"/>
  <c r="AN1034" i="8"/>
  <c r="Y1038" i="8"/>
  <c r="Y1046" i="8"/>
  <c r="AN1046" i="8" s="1"/>
  <c r="AN1050" i="8"/>
  <c r="Y1054" i="8"/>
  <c r="Y1062" i="8"/>
  <c r="AN1062" i="8" s="1"/>
  <c r="AN1066" i="8"/>
  <c r="AN1072" i="8"/>
  <c r="AN1074" i="8"/>
  <c r="AN1080" i="8"/>
  <c r="AN1082" i="8"/>
  <c r="AN1088" i="8"/>
  <c r="AN1090" i="8"/>
  <c r="AN1096" i="8"/>
  <c r="AN1098" i="8"/>
  <c r="AN1036" i="8"/>
  <c r="AN1044" i="8"/>
  <c r="AM1105" i="8"/>
  <c r="AN911" i="8" l="1"/>
  <c r="AN887" i="8"/>
  <c r="AN853" i="8"/>
  <c r="AN915" i="8"/>
  <c r="AN907" i="8"/>
  <c r="AN899" i="8"/>
  <c r="AN891" i="8"/>
  <c r="AN883" i="8"/>
  <c r="AN913" i="8"/>
  <c r="AN905" i="8"/>
  <c r="AN897" i="8"/>
  <c r="AN889" i="8"/>
  <c r="AN881" i="8"/>
  <c r="AN621" i="8"/>
  <c r="AN613" i="8"/>
  <c r="AN605" i="8"/>
  <c r="AN597" i="8"/>
  <c r="AN589" i="8"/>
  <c r="AN581" i="8"/>
  <c r="AN456" i="8"/>
  <c r="AN448" i="8"/>
  <c r="AN440" i="8"/>
  <c r="AN422" i="8"/>
  <c r="AN406" i="8"/>
  <c r="J1103" i="8"/>
  <c r="AN85" i="8"/>
  <c r="AN462" i="8"/>
  <c r="AN454" i="8"/>
  <c r="AN446" i="8"/>
  <c r="AN438" i="8"/>
  <c r="AN398" i="8"/>
  <c r="AN386" i="8"/>
  <c r="AN370" i="8"/>
  <c r="AN903" i="8"/>
  <c r="AN879" i="8"/>
  <c r="Y1106" i="8"/>
  <c r="Y1103" i="8"/>
  <c r="AN2" i="8"/>
  <c r="AN895" i="8"/>
  <c r="AN861" i="8"/>
  <c r="AN619" i="8"/>
  <c r="AN611" i="8"/>
  <c r="AN603" i="8"/>
  <c r="AN595" i="8"/>
  <c r="AN587" i="8"/>
  <c r="AN506" i="8"/>
  <c r="AN498" i="8"/>
  <c r="AN490" i="8"/>
  <c r="AN482" i="8"/>
  <c r="AN474" i="8"/>
  <c r="AN466" i="8"/>
  <c r="AN382" i="8"/>
  <c r="AN366" i="8"/>
  <c r="AN458" i="8"/>
  <c r="AN450" i="8"/>
  <c r="AN442" i="8"/>
  <c r="AN434" i="8"/>
  <c r="AN418" i="8"/>
  <c r="AN402" i="8"/>
  <c r="J1106" i="8"/>
  <c r="Y1107" i="8" l="1"/>
  <c r="Y1105" i="8"/>
  <c r="AN1106" i="8"/>
  <c r="AN1103" i="8"/>
  <c r="J1107" i="8"/>
  <c r="J1105" i="8"/>
  <c r="AN1107" i="8" l="1"/>
  <c r="AN1105" i="8"/>
</calcChain>
</file>

<file path=xl/comments1.xml><?xml version="1.0" encoding="utf-8"?>
<comments xmlns="http://schemas.openxmlformats.org/spreadsheetml/2006/main">
  <authors>
    <author>alvarores</author>
  </authors>
  <commentList>
    <comment ref="A9" authorId="0">
      <text>
        <r>
          <rPr>
            <sz val="9"/>
            <color indexed="81"/>
            <rFont val="Tahoma"/>
            <family val="2"/>
          </rPr>
          <t xml:space="preserve">
Acción que espera realizar (Verbo Infinitivo) + El objeto sobre el cual recae la acción (sujeto) + Elementos adicionales de contexto o descriptivos (frase calificativa)</t>
        </r>
      </text>
    </comment>
    <comment ref="A10" authorId="0">
      <text>
        <r>
          <rPr>
            <sz val="9"/>
            <color indexed="81"/>
            <rFont val="Tahoma"/>
            <family val="2"/>
          </rPr>
          <t xml:space="preserve">
Debe desarrollar objetivo general y tener en cuenta los enfoques y políticas de la caracterización.</t>
        </r>
      </text>
    </comment>
    <comment ref="A11" authorId="0">
      <text>
        <r>
          <rPr>
            <sz val="9"/>
            <color indexed="81"/>
            <rFont val="Tahoma"/>
            <family val="2"/>
          </rPr>
          <t xml:space="preserve">
Debe desarrollar objetivo general y tener en cuenta los enfoques y políticas de la caracterización</t>
        </r>
      </text>
    </comment>
    <comment ref="A12" authorId="0">
      <text>
        <r>
          <rPr>
            <sz val="9"/>
            <color indexed="81"/>
            <rFont val="Tahoma"/>
            <family val="2"/>
          </rPr>
          <t xml:space="preserve">
Grupo de trabajo o dependencia responsable del ejercicio de caracterización</t>
        </r>
      </text>
    </comment>
  </commentList>
</comments>
</file>

<file path=xl/sharedStrings.xml><?xml version="1.0" encoding="utf-8"?>
<sst xmlns="http://schemas.openxmlformats.org/spreadsheetml/2006/main" count="8068" uniqueCount="2514">
  <si>
    <t>SISTEMA DE INFORMACIÓN</t>
  </si>
  <si>
    <t>TIPO APLICACION</t>
  </si>
  <si>
    <t>PROCESO</t>
  </si>
  <si>
    <t>SUBPROCESO</t>
  </si>
  <si>
    <t>DEPENDENCIA</t>
  </si>
  <si>
    <t>NOMBRE</t>
  </si>
  <si>
    <t>FUNCIÓN</t>
  </si>
  <si>
    <t>USUARIO FINAL</t>
  </si>
  <si>
    <t>Aplicacion de
Trasnformacion</t>
  </si>
  <si>
    <t>Estrategico</t>
  </si>
  <si>
    <t>Direccionamiento 
Estratégico</t>
  </si>
  <si>
    <t>Despacho alcalde</t>
  </si>
  <si>
    <t>Sistema De Seguimiento A Compromisos</t>
  </si>
  <si>
    <t>Sistema de información para realizar seguimiento al cumplimiento de los compromisos establecidos por el señor alcalde con la comunidad</t>
  </si>
  <si>
    <t>Todos los Secretarios de Despacho</t>
  </si>
  <si>
    <t>Oficina Asesora de Planeación</t>
  </si>
  <si>
    <t>Tunja2039- Ushahidi</t>
  </si>
  <si>
    <t>Sistema de Información web que a través de distintos medios de participación busca a través de la caracterización de temas críticos de la ciudad, generar información para la toma estratégica de decisiones.</t>
  </si>
  <si>
    <t>Ciudadanía</t>
  </si>
  <si>
    <t>Oficina Asesora de Comunicaciones</t>
  </si>
  <si>
    <t>Portal De Participación Ciudadana</t>
  </si>
  <si>
    <t>Portal que permite a la ciudadanía publicar retos, hechos e ideas abiertas para que la ciudadanía brinde opiniones e interactúe de forma dinámica con el municipio en la formulación de proyectos de ciudad.</t>
  </si>
  <si>
    <t>Planeación y 
Evaluación Estratégica</t>
  </si>
  <si>
    <t>Sysman- Plan De Acción</t>
  </si>
  <si>
    <t>Sistema de información para el Seguimiento al Plan de Desarrollo Municipal, Plan Anual de Inversión, proyectos y plan de Adquisiciones.</t>
  </si>
  <si>
    <t>Mejoramiento Continuo</t>
  </si>
  <si>
    <t>Isolucion</t>
  </si>
  <si>
    <t>Sistema que permite dar cumplimiento a cada uno de los requisitos definidos en el Modelo Estándar de Control Interno y Facilita la definición y automatización del Sistema Integrado de Gestión.</t>
  </si>
  <si>
    <t>Todas las oficinas y secretarias del municipio y ciudadanía</t>
  </si>
  <si>
    <t>Misionales</t>
  </si>
  <si>
    <t>Desarrollo Social</t>
  </si>
  <si>
    <t>OBSOCIAL (Devinfo)</t>
  </si>
  <si>
    <t>Observatorio social de Tunja donde son publicados indicadores relacionados con los Objetivos de Desarrollo del Milenio</t>
  </si>
  <si>
    <t>Fomento de Servicios Educativos</t>
  </si>
  <si>
    <t>Secretaría de Educación</t>
  </si>
  <si>
    <t>Sistema De Atención Ciudadana - Sac</t>
  </si>
  <si>
    <t>Sistema de información de la secretaria  de educación que le permite realizar seguimiento a las peticiones, quejas, reclamos y solicitudes de la secretaria de educación del municipio.</t>
  </si>
  <si>
    <t>N/A</t>
  </si>
  <si>
    <t>Sistema De Matrícula Estudiantil - Simat</t>
  </si>
  <si>
    <t>Sistema del ministerio educación que permite hacer registro y seguimiento a los estudiantes matriculados en las distintas instituciones educativas del municipio.</t>
  </si>
  <si>
    <t>Sistema Para El Monitoreo, Prevención Y Análisis De La Deserción Escolar  - Simpade</t>
  </si>
  <si>
    <t>Cuenta con información del estudiante, de su núcleo familiar, del contexto institucional y municipal con el fin ser analizada por los diferentes niveles de administración del sistema educativo para tomar decisiones que mejoren la permanencia escolar. Adicionalmente cuenta con un índice de riesgo como resultado del análisis de la información.</t>
  </si>
  <si>
    <t>Directorio Único De Establecimientos - Due</t>
  </si>
  <si>
    <t>Herramienta por la cual la Secretaría de Educación realiza la administración de sus Establecimientos Educativos y el reporte de las novedades al Ministerio de Educación Nacional.</t>
  </si>
  <si>
    <t>El DUE permite centralizar el reporte de manera única de las novedades de cada uno de los Establecimientos Educativos. Las novedades registran el ciclo de vida de un Establecimiento Educativo desde la creación, modificación de datos, hasta su cierre.</t>
  </si>
  <si>
    <t>Sistema De Consulta De Infraestructura Educativa - Sicie</t>
  </si>
  <si>
    <t>Sistema de información que permite cuantificar, evaluar y calificar el estado de la infraestructura educativa, en relación con los estándares determinados en la Norma Técnica Colombiana ICONTEC - NTC 4595 (Planeamiento y Diseño de Instalaciones y Ambientes Escolares).</t>
  </si>
  <si>
    <t>Sistema De Información Nacional De Educación Básica Y Media - Sineb</t>
  </si>
  <si>
    <t>Sistema de Información Nacional de Educación Básica y Media, el cual permitiré centralizar el reporte y consulta de manera única la información de los Establecimientos Educativos, Matricula Oficial y No Oficial, Planta, Nómina, Recursos Financieros e Infraestructura Tecnológica.</t>
  </si>
  <si>
    <t>Gestión de la Salud y Protección Social</t>
  </si>
  <si>
    <t>Secretaría de Protección Social</t>
  </si>
  <si>
    <t>Sistema De Manejo Y Control De Régimen Subsidiado  - Solosaludsubsidiado</t>
  </si>
  <si>
    <t>Sistema local para la administración y liquidación de contratos de aseguramiento en régimen subsidiado. Manejo de bases de datos de priorizados, afiliados a EPS-S, registro de novedades, gestión de glosas en BDUA, atencional al usuario, promoción y prevención-PYP y cruces de bases de datos con Sisben municipal, EPS, aseguramiento departamental DNP.</t>
  </si>
  <si>
    <t>Funcionarios Secretaria de Protección Social</t>
  </si>
  <si>
    <t>Promoción de la Seguridad y Convivencia ciudadana</t>
  </si>
  <si>
    <t>Secretaría de Gobierno- Casa de Justicia</t>
  </si>
  <si>
    <t>Sistema De Información De La Casa De Justicia – SICJ</t>
  </si>
  <si>
    <t>Sirve para medir el impacto de la Casa de Justicia a través de la atención que se ha brindado a los usuarios a través de las diferentes oficinas que conforman esta casa.</t>
  </si>
  <si>
    <t>Funcionarios de la Comisaría, Fiscalía e Inspección</t>
  </si>
  <si>
    <t>Planeación del Desarrollo Físico y Territorial</t>
  </si>
  <si>
    <t>Tusig</t>
  </si>
  <si>
    <t>Sistema de Información Geográfica de Tunja. En esta aplicación web está contenida la información geográfica del municipio, disponible para libre consulta por los ciudadanos.</t>
  </si>
  <si>
    <t>Arcgis Para Escritorio – Arcgis For Desktop</t>
  </si>
  <si>
    <t>Sistema privativo que permite crear, modificar, analizar y administrar información cartográfica de rápida y eficaz. Esto permite manipular la información geográfica del municipio.</t>
  </si>
  <si>
    <t>Funcionarios Area Técnica de Planeación</t>
  </si>
  <si>
    <t>Movilidad</t>
  </si>
  <si>
    <t>Secretaría de Tránsito</t>
  </si>
  <si>
    <t>Sistema de Información de la Secretaría de Tránsito</t>
  </si>
  <si>
    <t>Sistema de  información que registra el parque automotor de la ciudad de Tunja</t>
  </si>
  <si>
    <t>Funcionarios de la Secretaría</t>
  </si>
  <si>
    <t>Apoyo</t>
  </si>
  <si>
    <t>Sisbén</t>
  </si>
  <si>
    <t>Oficina Asesora del Sisbén</t>
  </si>
  <si>
    <t>Sisbennet</t>
  </si>
  <si>
    <t>Sistema local y web para apoyar la gestión del Sistema de Identificación de Potenciales Beneficiarios de Programas Sociales (SISBEN) y tiene como principal fin brindar todas las herramientas necesarias para lograr la veracidad, disponibilidad y seguridad de la información.</t>
  </si>
  <si>
    <t>Oficina del Sisben</t>
  </si>
  <si>
    <t>Atención al Ciudadano</t>
  </si>
  <si>
    <t>Oficina de Atención al Ciudadano</t>
  </si>
  <si>
    <t>Amara</t>
  </si>
  <si>
    <t>Portal local que permite realizar seguimiento a los trámites y solicitudes realizadas por la ciudadanía a través del portal de la sede electrónica o de manera presencial en la oficina de atención ciudadana.</t>
  </si>
  <si>
    <t>Todas las dependencias, c ciudadanos</t>
  </si>
  <si>
    <t>Sede Electrónica</t>
  </si>
  <si>
    <t>Portal que le permite a la ciudadanía realizar tramitación en línea.</t>
  </si>
  <si>
    <t>Todas las dependencias, ciudadanos.</t>
  </si>
  <si>
    <t>Gestión del Talento Humano</t>
  </si>
  <si>
    <t>Secretaría Administrativa</t>
  </si>
  <si>
    <t>Sistema De Nómina - Cygwim</t>
  </si>
  <si>
    <t>Sistema de información local que permite generar la nómina de los funcionarios de carrera del municipio.</t>
  </si>
  <si>
    <t>Persona de nómina</t>
  </si>
  <si>
    <t>Plataforma De Bonos Pensionales</t>
  </si>
  <si>
    <t>Son dos plataformas web que permiten realizar el pago por el tiempo que un funcionario laboro con la alcaldía de Tunja, además de permitir verificar el fondo de pensión territorial y el valor con el que contribuye la pensión del solicitante.</t>
  </si>
  <si>
    <t>Oficina Administrativa</t>
  </si>
  <si>
    <t>Pasivcol</t>
  </si>
  <si>
    <t>Plataforma web local elaborada por el ministerio de hacienda que permite calcular el pasivo pensional de la entidad a través del registro de novedades y particularidades de cada funcionario durante su vida laboral.</t>
  </si>
  <si>
    <t>Secretaria administrativa</t>
  </si>
  <si>
    <t>Sigep</t>
  </si>
  <si>
    <t xml:space="preserve">El Sistema de Información y Gestión del Empleo Público, SIGEP sirve de apoyo a las entidades en los procesos de planificación, desarrollo y gestión del recurso humano al servicio del Estado. </t>
  </si>
  <si>
    <t>Gestión Financiera</t>
  </si>
  <si>
    <t>Secretaría de Hacienda</t>
  </si>
  <si>
    <t>Impuestos, finanzas Plus y portal Tributario</t>
  </si>
  <si>
    <t>Sistema local que tiene como función almacenar la información referente al impuesto predial, las finanzas del municipio y un módulo de gestión de activos del Almacén General.</t>
  </si>
  <si>
    <t>Funcionarios Secretaría de Hacienda, ciudadanía</t>
  </si>
  <si>
    <t>Gestión de la infraestructura Tecnológica</t>
  </si>
  <si>
    <t>Oficina de Sistemas</t>
  </si>
  <si>
    <t>Sistema De Soporte Helpdesk - Glpi</t>
  </si>
  <si>
    <t>Sistema de información web que permite administrar el inventario de equipos de la infraestructura tecnológica del municipio. Brinda la posibilidad al personal de la alcaldía solicitar soporte tecnológico en caso de se presente una incidencia para que el equipo de sistemas de la alcaldía brinde soporte de manera rápida y organizada.</t>
  </si>
  <si>
    <t>Todas las dependencias</t>
  </si>
  <si>
    <t>Gestión de Bienes y Servicios</t>
  </si>
  <si>
    <t>Oficina de Almacén</t>
  </si>
  <si>
    <t>Sistema De Inventario De Activos Físicos</t>
  </si>
  <si>
    <t>Sistema local que tiene como función almacenar la información referente a los activos físicos del municipio.</t>
  </si>
  <si>
    <t>Funcionarios del Almacén</t>
  </si>
  <si>
    <t>Gestión Jurídica</t>
  </si>
  <si>
    <t>Secretaría Jurídica</t>
  </si>
  <si>
    <t>Sistema De Seguimiento A Procesos Juridicos - Simapro</t>
  </si>
  <si>
    <t>Sistema web que permite llevar el registro de los procesos jurídicos de la Alcaldía de Tunja, Administrados por la oficina Jurídica del municipio.</t>
  </si>
  <si>
    <t>Funcionarios Sec. Jurídica</t>
  </si>
  <si>
    <t>Divulgación y Comunicaciones</t>
  </si>
  <si>
    <t>Oficina Asesora 
de Comunicaciones</t>
  </si>
  <si>
    <t>Intranet</t>
  </si>
  <si>
    <t>Sistema web gestor de contenidos que permite realizar publicaciones de las distintas actividades, eventos, logros y metas alcanzados para información interna de los funcionarios del municipio.</t>
  </si>
  <si>
    <t>Todos los funcionarios</t>
  </si>
  <si>
    <t>Contratación</t>
  </si>
  <si>
    <t>Secretaría 
de contratación</t>
  </si>
  <si>
    <t>SECOOP</t>
  </si>
  <si>
    <t>Sistema electrónico que entre otras funcionalidades 2, permite a las entidades estatales cumplir con las obligaciones de publicidad de los diferentes actos expedidos en los procesos contractuales y permite a los interesados en participar en los procesos de contratación, proponentes, veedurías y a la ciudadanía en general, consultar el estado de los mismos.</t>
  </si>
  <si>
    <t>Ciudadanía. Proveedores</t>
  </si>
  <si>
    <t>Gestión de la Seguridad de la Información</t>
  </si>
  <si>
    <t>Oficina de 
Sistemas</t>
  </si>
  <si>
    <t>AVIRA</t>
  </si>
  <si>
    <t>Consola de antivirus profesional, administrada a través de un servidor que permite tener actualizada las versiones y bases de datos de virus de las instalaciones realizadas en el edificio municipal; además, permite gestionar análisis masivos de virus a los equipos a través de la red.</t>
  </si>
  <si>
    <t>Evaluacion</t>
  </si>
  <si>
    <t>Control Interno Disciplinario</t>
  </si>
  <si>
    <t>Laboratorio De La Buena Conducta.</t>
  </si>
  <si>
    <t>El Laboratorio de Buena Conducta Pública de la Alcaldía Mayor de Tunja, es un gestor de contenido que sirve como instrumento de análisis, investigación, monitoreo y medición de la información relacionada con los procesos disciplinarios que se adelantan en la Secretaría de Control Interno Disciplinario.</t>
  </si>
  <si>
    <t>Funcionarios Control Disciplinario</t>
  </si>
  <si>
    <t>Row Labels</t>
  </si>
  <si>
    <t>Grand Total</t>
  </si>
  <si>
    <t>Count of TIPO APLICACION</t>
  </si>
  <si>
    <t>Aplicaciones
 de procesamiento de transacciones</t>
  </si>
  <si>
    <t>Aplicacion de
Transformación</t>
  </si>
  <si>
    <t>Porcentaje</t>
  </si>
  <si>
    <t>%</t>
  </si>
  <si>
    <t>NOMBRE PROCESO SEGÚN ITIL VERSIÓN 3[1]</t>
  </si>
  <si>
    <t>DESCRIPCIÓN</t>
  </si>
  <si>
    <t>RESPONSABLE</t>
  </si>
  <si>
    <t>NIVEL DE MADUREZ</t>
  </si>
  <si>
    <t>ACTUAL</t>
  </si>
  <si>
    <t>DESEADO</t>
  </si>
  <si>
    <t>Proceso responsable de gestionar la cartera de servicios</t>
  </si>
  <si>
    <t>No existe</t>
  </si>
  <si>
    <t>Jefe Oficina TIC</t>
  </si>
  <si>
    <t>Inicial</t>
  </si>
  <si>
    <t>Actividades que entienden e influencian la demanda de servicios de Usuarios y la provisión de capacidad para cumplir con esas demandas</t>
  </si>
  <si>
    <t>Asesor de Planeación</t>
  </si>
  <si>
    <t>Coordinador de Proyectos</t>
  </si>
  <si>
    <t>Definido</t>
  </si>
  <si>
    <t>Proceso responsable de gestionar los requerimientos de presupuesto, contabilidad y cargos de un Servicio de TI</t>
  </si>
  <si>
    <t xml:space="preserve">Acordar y dar seguimiento a los servicios actuales y a los futuros. </t>
  </si>
  <si>
    <t>Profesional Universitario</t>
  </si>
  <si>
    <t>Coordinador de Servicios Tecnológicos.</t>
  </si>
  <si>
    <t>Repetible</t>
  </si>
  <si>
    <t>Administrado</t>
  </si>
  <si>
    <t>Junto con el porfolio de servicios constituye la columna vertebral del Ciclo de Vida del Servicio</t>
  </si>
  <si>
    <t>Asegura que los niveles de disponibilidad de los Servicios actuales y modificados cumplen con los acuerdos hechos con el Cliente</t>
  </si>
  <si>
    <t>Contratista Ingeniero de Sistemas</t>
  </si>
  <si>
    <t>Optimizado</t>
  </si>
  <si>
    <t>Asegurar que existe la capacidad para los Servicios actuales y futuros en función de las necesidades de los usuarios</t>
  </si>
  <si>
    <t>Asegura que las políticas de seguridad satisface las políticas generales de seguridad de la entidad</t>
  </si>
  <si>
    <t>Coordinador de seguridad de la Información</t>
  </si>
  <si>
    <t xml:space="preserve">Apoyar la continuidad del negocio asegurando que los servicios de TI se recuperarán en los tiempos acordados. </t>
  </si>
  <si>
    <t xml:space="preserve">Garantizar el nivel correcto de calidad de contratos y proveedores para garantizar la entrega de Servicios a los clientes </t>
  </si>
  <si>
    <t>Todos los profesionales</t>
  </si>
  <si>
    <t>Todos los Coordinadores</t>
  </si>
  <si>
    <t>Asegurar que los cambios se despliegan de forma controlada</t>
  </si>
  <si>
    <t>Gestiona los activos para dar apoyo a los demás procesos</t>
  </si>
  <si>
    <t xml:space="preserve">Construye, prueba y despliega los servicios especificados </t>
  </si>
  <si>
    <t>Arquitecto de Sistemas de Información</t>
  </si>
  <si>
    <t>Mejora la calidad de las decisiones mejorando la disponibilidad de información confiable</t>
  </si>
  <si>
    <t>Coordinador de Infraestructura</t>
  </si>
  <si>
    <t xml:space="preserve">Se enfoca en restablecer el servicio lo más pronto posible. </t>
  </si>
  <si>
    <t>Se enfoca en analizar, prevenir y resolver la causa de las incidencias y fallos</t>
  </si>
  <si>
    <t>Permitir el acceso a servicios de usuarios autorizados.</t>
  </si>
  <si>
    <t xml:space="preserve">[1] OGC. 2008. Information Technology Infrastructure Library - ITIL versión 3. </t>
  </si>
  <si>
    <t>G. del portafolio de servicios</t>
  </si>
  <si>
    <t>G. de la demanda de los servicios</t>
  </si>
  <si>
    <t>G. financiera de los servicios</t>
  </si>
  <si>
    <t>G. de los niveles de servicio</t>
  </si>
  <si>
    <t>G. del catálogo servicios</t>
  </si>
  <si>
    <t>G. de la disponibilidad de los servicios</t>
  </si>
  <si>
    <t>G. de la capacidad de los servicios</t>
  </si>
  <si>
    <t>G. de la seguridad de la información</t>
  </si>
  <si>
    <t>G. de la continuidad de los servicios</t>
  </si>
  <si>
    <t>G. de los proveedores</t>
  </si>
  <si>
    <t>G. de cambios</t>
  </si>
  <si>
    <t>G. de la configuración y activos</t>
  </si>
  <si>
    <t>G. de las liberaciones y el despliegue</t>
  </si>
  <si>
    <t>G. del conocimiento</t>
  </si>
  <si>
    <t>G. de  eventos</t>
  </si>
  <si>
    <t>G. de las ocurrencias en la Infraestructura de TI o en la provisión de servicios TI.</t>
  </si>
  <si>
    <t>G. de  incidentes</t>
  </si>
  <si>
    <t>G. de problemas</t>
  </si>
  <si>
    <t>G. de acceso</t>
  </si>
  <si>
    <t>NIVEL DE MADUREZ ACTUAL</t>
  </si>
  <si>
    <t>NIVEL DE MADUREZ DESEADO</t>
  </si>
  <si>
    <t>Aplicaciones de transformación</t>
  </si>
  <si>
    <t>Aplicaciones analíticas</t>
  </si>
  <si>
    <t>Aplicaciones de procesamiento de transacciones</t>
  </si>
  <si>
    <t>Cantidad</t>
  </si>
  <si>
    <t>Tipo de Aplicación</t>
  </si>
  <si>
    <t>PERFIL</t>
  </si>
  <si>
    <t>FUNCIONES</t>
  </si>
  <si>
    <t>TIPO DE CONTRATACIÓN</t>
  </si>
  <si>
    <t>COSTO ANUAL</t>
  </si>
  <si>
    <t>Contrato de prestación de servicios a término definido</t>
  </si>
  <si>
    <t>Ingeniero de Sistemas</t>
  </si>
  <si>
    <t>Soporte preventivo y correctivo de hardware.</t>
  </si>
  <si>
    <t>Contrato de prestación de servicios a término definido.</t>
  </si>
  <si>
    <r>
      <t>·</t>
    </r>
    <r>
      <rPr>
        <sz val="7"/>
        <color theme="1"/>
        <rFont val="Times New Roman"/>
        <family val="1"/>
      </rPr>
      <t xml:space="preserve">   </t>
    </r>
    <r>
      <rPr>
        <sz val="11"/>
        <color theme="1"/>
        <rFont val="Arial"/>
        <family val="2"/>
      </rPr>
      <t>Control y administración de las Certificaciones electrónicas</t>
    </r>
  </si>
  <si>
    <r>
      <t>·</t>
    </r>
    <r>
      <rPr>
        <sz val="7"/>
        <color theme="1"/>
        <rFont val="Times New Roman"/>
        <family val="1"/>
      </rPr>
      <t xml:space="preserve">   </t>
    </r>
    <r>
      <rPr>
        <sz val="11"/>
        <color theme="1"/>
        <rFont val="Arial"/>
        <family val="2"/>
      </rPr>
      <t xml:space="preserve">Administración del sistema de seguimiento al Plan de Desarrollo Municipal </t>
    </r>
  </si>
  <si>
    <r>
      <t>·</t>
    </r>
    <r>
      <rPr>
        <sz val="7"/>
        <color theme="1"/>
        <rFont val="Times New Roman"/>
        <family val="1"/>
      </rPr>
      <t xml:space="preserve">   </t>
    </r>
    <r>
      <rPr>
        <sz val="11"/>
        <color theme="1"/>
        <rFont val="Arial"/>
        <family val="2"/>
      </rPr>
      <t>Administración del Módulo de Almacén, mantenimiento de Vehículos y préstamo de bienes.</t>
    </r>
  </si>
  <si>
    <r>
      <t>·</t>
    </r>
    <r>
      <rPr>
        <sz val="7"/>
        <color theme="1"/>
        <rFont val="Times New Roman"/>
        <family val="1"/>
      </rPr>
      <t xml:space="preserve">   </t>
    </r>
    <r>
      <rPr>
        <sz val="11"/>
        <color theme="1"/>
        <rFont val="Arial"/>
        <family val="2"/>
      </rPr>
      <t xml:space="preserve">Cargue y reporte a Secretaría de Contratación del Plan de Adquisiciones </t>
    </r>
  </si>
  <si>
    <r>
      <t>·</t>
    </r>
    <r>
      <rPr>
        <sz val="7"/>
        <color theme="1"/>
        <rFont val="Times New Roman"/>
        <family val="1"/>
      </rPr>
      <t xml:space="preserve">   </t>
    </r>
    <r>
      <rPr>
        <sz val="11"/>
        <color theme="1"/>
        <rFont val="Arial"/>
        <family val="2"/>
      </rPr>
      <t>Levantamiento de los requisitos de los trámites Plataforma SUIT</t>
    </r>
  </si>
  <si>
    <r>
      <t>·</t>
    </r>
    <r>
      <rPr>
        <sz val="7"/>
        <color theme="1"/>
        <rFont val="Times New Roman"/>
        <family val="1"/>
      </rPr>
      <t xml:space="preserve">   </t>
    </r>
    <r>
      <rPr>
        <sz val="11"/>
        <color theme="1"/>
        <rFont val="Arial"/>
        <family val="2"/>
      </rPr>
      <t>Administración de las cuentas de correos institucionales</t>
    </r>
  </si>
  <si>
    <r>
      <t>·</t>
    </r>
    <r>
      <rPr>
        <sz val="7"/>
        <color theme="1"/>
        <rFont val="Times New Roman"/>
        <family val="1"/>
      </rPr>
      <t xml:space="preserve">   </t>
    </r>
    <r>
      <rPr>
        <sz val="11"/>
        <color theme="1"/>
        <rFont val="Arial"/>
        <family val="2"/>
      </rPr>
      <t>Administración de la plataforma Amara</t>
    </r>
  </si>
  <si>
    <r>
      <t>·</t>
    </r>
    <r>
      <rPr>
        <sz val="7"/>
        <color theme="1"/>
        <rFont val="Times New Roman"/>
        <family val="1"/>
      </rPr>
      <t xml:space="preserve">   </t>
    </r>
    <r>
      <rPr>
        <sz val="11"/>
        <color theme="1"/>
        <rFont val="Arial"/>
        <family val="2"/>
      </rPr>
      <t>Administración del Servidor Local 1.</t>
    </r>
  </si>
  <si>
    <t>Carrera Administrativa</t>
  </si>
  <si>
    <r>
      <t>·</t>
    </r>
    <r>
      <rPr>
        <sz val="7"/>
        <color theme="1"/>
        <rFont val="Times New Roman"/>
        <family val="1"/>
      </rPr>
      <t xml:space="preserve">   </t>
    </r>
    <r>
      <rPr>
        <sz val="11"/>
        <color theme="1"/>
        <rFont val="Arial"/>
        <family val="2"/>
      </rPr>
      <t>Administración y soporte del sistema de Información Impuestos Plus, Finanzas Plus.</t>
    </r>
  </si>
  <si>
    <r>
      <t>·</t>
    </r>
    <r>
      <rPr>
        <sz val="7"/>
        <color theme="1"/>
        <rFont val="Times New Roman"/>
        <family val="1"/>
      </rPr>
      <t xml:space="preserve">   </t>
    </r>
    <r>
      <rPr>
        <sz val="11"/>
        <color theme="1"/>
        <rFont val="Arial"/>
        <family val="2"/>
      </rPr>
      <t>Administración y soporte del Portal Tributario.</t>
    </r>
  </si>
  <si>
    <t>COSTO ANUAL TOTAL</t>
  </si>
  <si>
    <t>Nivel de Madurez</t>
  </si>
  <si>
    <t>Cantidad de Procesos</t>
  </si>
  <si>
    <t>DANE</t>
  </si>
  <si>
    <t>DEPTO</t>
  </si>
  <si>
    <t>ALCALDIA/GOBERNACION</t>
  </si>
  <si>
    <t>C/RIA</t>
  </si>
  <si>
    <t>MECI</t>
  </si>
  <si>
    <t>CONTROL INTERNO CONTABLE</t>
  </si>
  <si>
    <t>T. CONTROL INTERNO</t>
  </si>
  <si>
    <t xml:space="preserve"> GESTION DOCUMENTAL</t>
  </si>
  <si>
    <t>ORGANIZACIÓN DE LA INFORMACIÓN</t>
  </si>
  <si>
    <t>CONTRATACIÓN</t>
  </si>
  <si>
    <t>PLAN ANUAL DE ADQUISICIONES</t>
  </si>
  <si>
    <t>T. VISIBILIDAD DE CONTRATACIÓN</t>
  </si>
  <si>
    <t>SUI</t>
  </si>
  <si>
    <t>SISBEN</t>
  </si>
  <si>
    <t>SIMAT</t>
  </si>
  <si>
    <t>SIHO</t>
  </si>
  <si>
    <t>T. COMPETENCIAS BÁSICAS TERRITORIALES</t>
  </si>
  <si>
    <t>FUT</t>
  </si>
  <si>
    <t>REGALIAS</t>
  </si>
  <si>
    <t>SICEP</t>
  </si>
  <si>
    <t>SIGA</t>
  </si>
  <si>
    <t>SIGEP</t>
  </si>
  <si>
    <t>T. SISTEMAS DE GESTIÓN ADMINISTRATIVA</t>
  </si>
  <si>
    <t>EXPOSICIÓN DE LA INFORMACIÓN</t>
  </si>
  <si>
    <t>GEL Gobierno Abierto</t>
  </si>
  <si>
    <t>GEL Servicios</t>
  </si>
  <si>
    <t>SECEP Datos Abiertos</t>
  </si>
  <si>
    <t>SICEP Publicidad</t>
  </si>
  <si>
    <t>SUIT</t>
  </si>
  <si>
    <t>T. TRANSPARENCIA Y GOBIERNO ELECTRÓNICO</t>
  </si>
  <si>
    <t>SICEP Anticorrupción</t>
  </si>
  <si>
    <t>SICEP Mapa de Riesgps</t>
  </si>
  <si>
    <t>SICEP Control y Seguimiento</t>
  </si>
  <si>
    <t>SICEP  Rendición de Cuentas</t>
  </si>
  <si>
    <t>T.TRANSPARENCIA Y RENDICION DE CUENTAS</t>
  </si>
  <si>
    <t>SICEP Atención al Ciudadano</t>
  </si>
  <si>
    <t>T. ATENCIÓN AL CIUDADANO</t>
  </si>
  <si>
    <t>DIÁLOGO DE LA INFORMACIÓN</t>
  </si>
  <si>
    <t>TOTAL IGA</t>
  </si>
  <si>
    <t>ANTIOQUIA</t>
  </si>
  <si>
    <t>MEDELLIN - ANTIOQUIA</t>
  </si>
  <si>
    <t>E</t>
  </si>
  <si>
    <t>ABEJORRAL - ANTIOQUIA</t>
  </si>
  <si>
    <t>ABRIAQUI - ANTIOQUIA</t>
  </si>
  <si>
    <t>ALEJANDRIA - ANTIOQUIA</t>
  </si>
  <si>
    <t>AMAGA - ANTIOQUIA</t>
  </si>
  <si>
    <t>AMALFI - ANTIOQUIA</t>
  </si>
  <si>
    <t>ANDES - ANTIOQUIA</t>
  </si>
  <si>
    <t>ANGELOPOLIS - ANTIOQUIA</t>
  </si>
  <si>
    <t>ANGOSTURA - ANTIOQUIA</t>
  </si>
  <si>
    <t>ANORI - ANTIOQUIA</t>
  </si>
  <si>
    <t>SANTAFE DE ANTIOQUIA - ANTIOQUIA</t>
  </si>
  <si>
    <t>ANZA - ANTIOQUIA</t>
  </si>
  <si>
    <t>APARTADO - ANTIOQUIA</t>
  </si>
  <si>
    <t>ARBOLETES - ANTIOQUIA</t>
  </si>
  <si>
    <t>ARGELIA - ANTIOQUIA</t>
  </si>
  <si>
    <t>ARMENIA - ANTIOQUIA</t>
  </si>
  <si>
    <t>BARBOSA - ANTIOQUIA</t>
  </si>
  <si>
    <t>BELMIRA - ANTIOQUIA</t>
  </si>
  <si>
    <t>BELLO - ANTIOQUIA</t>
  </si>
  <si>
    <t>BETANIA - ANTIOQUIA</t>
  </si>
  <si>
    <t>BETULIA - ANTIOQUIA</t>
  </si>
  <si>
    <t>CIUDAD BOLIVAR - ANTIOQUIA</t>
  </si>
  <si>
    <t>BRICEÑO - ANTIOQUIA</t>
  </si>
  <si>
    <t>BURITICA - ANTIOQUIA</t>
  </si>
  <si>
    <t>CACERES - ANTIOQUIA</t>
  </si>
  <si>
    <t>CAICEDO - ANTIOQUIA</t>
  </si>
  <si>
    <t>CALDAS - ANTIOQUIA</t>
  </si>
  <si>
    <t>CAMPAMENTO - ANTIOQUIA</t>
  </si>
  <si>
    <t>CAÑASGORDAS - ANTIOQUIA</t>
  </si>
  <si>
    <t>CARACOLI - ANTIOQUIA</t>
  </si>
  <si>
    <t>CARAMANTA - ANTIOQUIA</t>
  </si>
  <si>
    <t>CAREPA - ANTIOQUIA</t>
  </si>
  <si>
    <t>EL CARMEN DE VIBORAL - ANTIOQUIA</t>
  </si>
  <si>
    <t>CAROLINA - ANTIOQUIA</t>
  </si>
  <si>
    <t>CAUCASIA - ANTIOQUIA</t>
  </si>
  <si>
    <t>CHIGORODO - ANTIOQUIA</t>
  </si>
  <si>
    <t>CISNEROS - ANTIOQUIA</t>
  </si>
  <si>
    <t>COCORNA - ANTIOQUIA</t>
  </si>
  <si>
    <t>CONCEPCION - ANTIOQUIA</t>
  </si>
  <si>
    <t>CONCORDIA - ANTIOQUIA</t>
  </si>
  <si>
    <t>COPACABANA - ANTIOQUIA</t>
  </si>
  <si>
    <t>DABEIBA - ANTIOQUIA</t>
  </si>
  <si>
    <t>DON MATIAS - ANTIOQUIA</t>
  </si>
  <si>
    <t>EBEJICO - ANTIOQUIA</t>
  </si>
  <si>
    <t>EL BAGRE - ANTIOQUIA</t>
  </si>
  <si>
    <t>ENTRERRIOS - ANTIOQUIA</t>
  </si>
  <si>
    <t>ENVIGADO - ANTIOQUIA</t>
  </si>
  <si>
    <t>FREDONIA - ANTIOQUIA</t>
  </si>
  <si>
    <t>FRONTINO - ANTIOQUIA</t>
  </si>
  <si>
    <t>GIRALDO - ANTIOQUIA</t>
  </si>
  <si>
    <t>GIRARDOTA - ANTIOQUIA</t>
  </si>
  <si>
    <t>GOMEZ PLATA - ANTIOQUIA</t>
  </si>
  <si>
    <t>GRANADA - ANTIOQUIA</t>
  </si>
  <si>
    <t>GUADALUPE - ANTIOQUIA</t>
  </si>
  <si>
    <t>GUARNE - ANTIOQUIA</t>
  </si>
  <si>
    <t>GUATAPE - ANTIOQUIA</t>
  </si>
  <si>
    <t>HELICONIA - ANTIOQUIA</t>
  </si>
  <si>
    <t>HISPANIA - ANTIOQUIA</t>
  </si>
  <si>
    <t>ITAGUI - ANTIOQUIA</t>
  </si>
  <si>
    <t>ITUANGO - ANTIOQUIA</t>
  </si>
  <si>
    <t>JARDIN - ANTIOQUIA</t>
  </si>
  <si>
    <t>JERICO - ANTIOQUIA</t>
  </si>
  <si>
    <t>LA CEJA - ANTIOQUIA</t>
  </si>
  <si>
    <t>LA ESTRELLA - ANTIOQUIA</t>
  </si>
  <si>
    <t>LA PINTADA - ANTIOQUIA</t>
  </si>
  <si>
    <t>LA UNION - ANTIOQUIA</t>
  </si>
  <si>
    <t>LIBORINA - ANTIOQUIA</t>
  </si>
  <si>
    <t>MACEO - ANTIOQUIA</t>
  </si>
  <si>
    <t>MARINILLA - ANTIOQUIA</t>
  </si>
  <si>
    <t>MONTEBELLO - ANTIOQUIA</t>
  </si>
  <si>
    <t>MURINDO - ANTIOQUIA</t>
  </si>
  <si>
    <t>MUTATA - ANTIOQUIA</t>
  </si>
  <si>
    <t>NARIÑO - ANTIOQUIA</t>
  </si>
  <si>
    <t>NECOCLI - ANTIOQUIA</t>
  </si>
  <si>
    <t>NECHI - ANTIOQUIA</t>
  </si>
  <si>
    <t>OLAYA - ANTIOQUIA</t>
  </si>
  <si>
    <t>PEÑOL - ANTIOQUIA</t>
  </si>
  <si>
    <t>PEQUE - ANTIOQUIA</t>
  </si>
  <si>
    <t>PUEBLORRICO - ANTIOQUIA</t>
  </si>
  <si>
    <t>PUERTO BERRIO - ANTIOQUIA</t>
  </si>
  <si>
    <t>PUERTO NARE - ANTIOQUIA</t>
  </si>
  <si>
    <t>PUERTO TRIUNFO - ANTIOQUIA</t>
  </si>
  <si>
    <t>REMEDIOS - ANTIOQUIA</t>
  </si>
  <si>
    <t>RETIRO - ANTIOQUIA</t>
  </si>
  <si>
    <t>RIONEGRO - ANTIOQUIA</t>
  </si>
  <si>
    <t>SABANALARGA - ANTIOQUIA</t>
  </si>
  <si>
    <t>SABANETA - ANTIOQUIA</t>
  </si>
  <si>
    <t>SALGAR - ANTIOQUIA</t>
  </si>
  <si>
    <t>SAN ANDRES DE CUERQUIA - ANTIOQUIA</t>
  </si>
  <si>
    <t>SAN CARLOS - ANTIOQUIA</t>
  </si>
  <si>
    <t>SAN FRANCISCO - ANTIOQUIA</t>
  </si>
  <si>
    <t>SAN JERONIMO - ANTIOQUIA</t>
  </si>
  <si>
    <t>SAN JOSE DE LA MONTAÑA - ANTIOQUIA</t>
  </si>
  <si>
    <t>SAN JUAN DE URABA - ANTIOQUIA</t>
  </si>
  <si>
    <t>SAN LUIS - ANTIOQUIA</t>
  </si>
  <si>
    <t>SAN PEDRO - ANTIOQUIA</t>
  </si>
  <si>
    <t>SAN PEDRO DE URABA - ANTIOQUIA</t>
  </si>
  <si>
    <t>SAN RAFAEL - ANTIOQUIA</t>
  </si>
  <si>
    <t>SAN ROQUE - ANTIOQUIA</t>
  </si>
  <si>
    <t>SAN VICENTE - ANTIOQUIA</t>
  </si>
  <si>
    <t>SANTA BARBARA - ANTIOQUIA</t>
  </si>
  <si>
    <t>SANTA ROSA DE OSOS - ANTIOQUIA</t>
  </si>
  <si>
    <t>SANTO DOMINGO - ANTIOQUIA</t>
  </si>
  <si>
    <t>EL SANTUARIO - ANTIOQUIA</t>
  </si>
  <si>
    <t>SEGOVIA - ANTIOQUIA</t>
  </si>
  <si>
    <t>SONSON - ANTIOQUIA</t>
  </si>
  <si>
    <t>SOPETRAN - ANTIOQUIA</t>
  </si>
  <si>
    <t>TAMESIS - ANTIOQUIA</t>
  </si>
  <si>
    <t>TARAZA - ANTIOQUIA</t>
  </si>
  <si>
    <t>TARSO - ANTIOQUIA</t>
  </si>
  <si>
    <t>TITIRIBI - ANTIOQUIA</t>
  </si>
  <si>
    <t>TOLEDO - ANTIOQUIA</t>
  </si>
  <si>
    <t>TURBO - ANTIOQUIA</t>
  </si>
  <si>
    <t>URAMITA - ANTIOQUIA</t>
  </si>
  <si>
    <t>URRAO - ANTIOQUIA</t>
  </si>
  <si>
    <t>VALDIVIA - ANTIOQUIA</t>
  </si>
  <si>
    <t>VALPARAISO - ANTIOQUIA</t>
  </si>
  <si>
    <t>VEGACHI - ANTIOQUIA</t>
  </si>
  <si>
    <t>VENECIA - ANTIOQUIA</t>
  </si>
  <si>
    <t>VIGIA DEL FUERTE - ANTIOQUIA</t>
  </si>
  <si>
    <t>YALI - ANTIOQUIA</t>
  </si>
  <si>
    <t>YARUMAL - ANTIOQUIA</t>
  </si>
  <si>
    <t>YOLOMBO - ANTIOQUIA</t>
  </si>
  <si>
    <t>YONDO - ANTIOQUIA</t>
  </si>
  <si>
    <t>ZARAGOZA - ANTIOQUIA</t>
  </si>
  <si>
    <t>ATLANTICO</t>
  </si>
  <si>
    <t>BARRANQUILLA - ATLANTICO</t>
  </si>
  <si>
    <t>BARANOA - ATLANTICO</t>
  </si>
  <si>
    <t>CAMPO DE LA CRUZ - ATLANTICO</t>
  </si>
  <si>
    <t>CANDELARIA - ATLANTICO</t>
  </si>
  <si>
    <t>GALAPA - ATLANTICO</t>
  </si>
  <si>
    <t>JUAN DE ACOSTA - ATLANTICO</t>
  </si>
  <si>
    <t>LURUACO - ATLANTICO</t>
  </si>
  <si>
    <t>MALAMBO - ATLANTICO</t>
  </si>
  <si>
    <t>MANATI - ATLANTICO</t>
  </si>
  <si>
    <t>PALMAR DE VARELA - ATLANTICO</t>
  </si>
  <si>
    <t>PIOJO - ATLANTICO</t>
  </si>
  <si>
    <t>POLONUEVO - ATLANTICO</t>
  </si>
  <si>
    <t>PONEDERA - ATLANTICO</t>
  </si>
  <si>
    <t>PUERTO COLOMBIA - ATLANTICO</t>
  </si>
  <si>
    <t>REPELON - ATLANTICO</t>
  </si>
  <si>
    <t>SABANAGRANDE - ATLANTICO</t>
  </si>
  <si>
    <t>SABANALARGA - ATLANTICO</t>
  </si>
  <si>
    <t>SANTA LUCIA - ATLANTICO</t>
  </si>
  <si>
    <t>SANTO TOMAS - ATLANTICO</t>
  </si>
  <si>
    <t>SOLEDAD - ATLANTICO</t>
  </si>
  <si>
    <t>SUAN - ATLANTICO</t>
  </si>
  <si>
    <t>TUBARA - ATLANTICO</t>
  </si>
  <si>
    <t>USIACURI - ATLANTICO</t>
  </si>
  <si>
    <t>BOGOTA</t>
  </si>
  <si>
    <t>BOGOTA, D.C. - BOGOTA</t>
  </si>
  <si>
    <t>BOLIVAR</t>
  </si>
  <si>
    <t>CARTAGENA - BOLIVAR</t>
  </si>
  <si>
    <t>ACHI - BOLIVAR</t>
  </si>
  <si>
    <t>ALTOS DEL ROSARIO - BOLIVAR</t>
  </si>
  <si>
    <t>ARENAL - BOLIVAR</t>
  </si>
  <si>
    <t>ARJONA - BOLIVAR</t>
  </si>
  <si>
    <t>ARROYOHONDO - BOLIVAR</t>
  </si>
  <si>
    <t>BARRANCO DE LOBA - BOLIVAR</t>
  </si>
  <si>
    <t>CALAMAR - BOLIVAR</t>
  </si>
  <si>
    <t>CANTAGALLO - BOLIVAR</t>
  </si>
  <si>
    <t>CICUCO - BOLIVAR</t>
  </si>
  <si>
    <t>CORDOBA - BOLIVAR</t>
  </si>
  <si>
    <t>CLEMENCIA - BOLIVAR</t>
  </si>
  <si>
    <t>EL CARMEN DE BOLIVAR - BOLIVAR</t>
  </si>
  <si>
    <t>EL GUAMO - BOLIVAR</t>
  </si>
  <si>
    <t>EL PEÑON - BOLIVAR</t>
  </si>
  <si>
    <t>HATILLO DE LOBA - BOLIVAR</t>
  </si>
  <si>
    <t>MAGANGUE - BOLIVAR</t>
  </si>
  <si>
    <t>MAHATES - BOLIVAR</t>
  </si>
  <si>
    <t>MARGARITA - BOLIVAR</t>
  </si>
  <si>
    <t>MARIA LA BAJA - BOLIVAR</t>
  </si>
  <si>
    <t>MONTECRISTO - BOLIVAR</t>
  </si>
  <si>
    <t>MOMPOX - BOLIVAR</t>
  </si>
  <si>
    <t>MORALES - BOLIVAR</t>
  </si>
  <si>
    <t>NOROSI - BOLIVAR</t>
  </si>
  <si>
    <t>PINILLOS - BOLIVAR</t>
  </si>
  <si>
    <t>REGIDOR - BOLIVAR</t>
  </si>
  <si>
    <t>RIO VIEJO - BOLIVAR</t>
  </si>
  <si>
    <t>SAN CRISTOBAL - BOLIVAR</t>
  </si>
  <si>
    <t>SAN ESTANISLAO - BOLIVAR</t>
  </si>
  <si>
    <t>SAN FERNANDO - BOLIVAR</t>
  </si>
  <si>
    <t>SAN JACINTO - BOLIVAR</t>
  </si>
  <si>
    <t>SAN JACINTO DEL CAUCA - BOLIVAR</t>
  </si>
  <si>
    <t>SAN JUAN NEPOMUCENO - BOLIVAR</t>
  </si>
  <si>
    <t>SAN MARTIN DE LOBA - BOLIVAR</t>
  </si>
  <si>
    <t>SAN PABLO - BOLIVAR</t>
  </si>
  <si>
    <t>SANTA CATALINA - BOLIVAR</t>
  </si>
  <si>
    <t>SANTA ROSA - BOLIVAR</t>
  </si>
  <si>
    <t>SANTA ROSA DEL SUR - BOLIVAR</t>
  </si>
  <si>
    <t>SIMITI - BOLIVAR</t>
  </si>
  <si>
    <t>SOPLAVIENTO - BOLIVAR</t>
  </si>
  <si>
    <t>TALAIGUA NUEVO - BOLIVAR</t>
  </si>
  <si>
    <t>TIQUISIO - BOLIVAR</t>
  </si>
  <si>
    <t>TURBACO - BOLIVAR</t>
  </si>
  <si>
    <t>TURBANA - BOLIVAR</t>
  </si>
  <si>
    <t>VILLANUEVA - BOLIVAR</t>
  </si>
  <si>
    <t>ZAMBRANO - BOLIVAR</t>
  </si>
  <si>
    <t>BOYACA</t>
  </si>
  <si>
    <t>TUNJA - BOYACA</t>
  </si>
  <si>
    <t>ALMEIDA - BOYACA</t>
  </si>
  <si>
    <t>AQUITANIA - BOYACA</t>
  </si>
  <si>
    <t>ARCABUCO - BOYACA</t>
  </si>
  <si>
    <t>BELEN - BOYACA</t>
  </si>
  <si>
    <t>BERBEO - BOYACA</t>
  </si>
  <si>
    <t>BETEITIVA - BOYACA</t>
  </si>
  <si>
    <t>BOAVITA - BOYACA</t>
  </si>
  <si>
    <t>BOYACA - BOYACA</t>
  </si>
  <si>
    <t>BRICEÑO - BOYACA</t>
  </si>
  <si>
    <t>BUENAVISTA - BOYACA</t>
  </si>
  <si>
    <t>BUSBANZA - BOYACA</t>
  </si>
  <si>
    <t>CALDAS - BOYACA</t>
  </si>
  <si>
    <t>CAMPOHERMOSO - BOYACA</t>
  </si>
  <si>
    <t>CERINZA - BOYACA</t>
  </si>
  <si>
    <t>CHINAVITA - BOYACA</t>
  </si>
  <si>
    <t>CHIQUINQUIRA - BOYACA</t>
  </si>
  <si>
    <t>CHISCAS - BOYACA</t>
  </si>
  <si>
    <t>CHITA - BOYACA</t>
  </si>
  <si>
    <t>CHITARAQUE - BOYACA</t>
  </si>
  <si>
    <t>CHIVATA - BOYACA</t>
  </si>
  <si>
    <t>CIENEGA - BOYACA</t>
  </si>
  <si>
    <t>COMBITA - BOYACA</t>
  </si>
  <si>
    <t>COPER - BOYACA</t>
  </si>
  <si>
    <t>CORRALES - BOYACA</t>
  </si>
  <si>
    <t>COVARACHIA - BOYACA</t>
  </si>
  <si>
    <t>CUBARA - BOYACA</t>
  </si>
  <si>
    <t>CUCAITA - BOYACA</t>
  </si>
  <si>
    <t>CUITIVA - BOYACA</t>
  </si>
  <si>
    <t>CHIQUIZA - BOYACA</t>
  </si>
  <si>
    <t>CHIVOR - BOYACA</t>
  </si>
  <si>
    <t>DUITAMA - BOYACA</t>
  </si>
  <si>
    <t>EL COCUY - BOYACA</t>
  </si>
  <si>
    <t>EL ESPINO - BOYACA</t>
  </si>
  <si>
    <t>FIRAVITOBA - BOYACA</t>
  </si>
  <si>
    <t>FLORESTA - BOYACA</t>
  </si>
  <si>
    <t>GACHANTIVA - BOYACA</t>
  </si>
  <si>
    <t>GAMEZA - BOYACA</t>
  </si>
  <si>
    <t>GARAGOA - BOYACA</t>
  </si>
  <si>
    <t>GUACAMAYAS - BOYACA</t>
  </si>
  <si>
    <t>GUATEQUE - BOYACA</t>
  </si>
  <si>
    <t>GUAYATA - BOYACA</t>
  </si>
  <si>
    <t>GUICAN - BOYACA</t>
  </si>
  <si>
    <t>IZA - BOYACA</t>
  </si>
  <si>
    <t>JENESANO - BOYACA</t>
  </si>
  <si>
    <t>JERICO - BOYACA</t>
  </si>
  <si>
    <t>LABRANZAGRANDE - BOYACA</t>
  </si>
  <si>
    <t>LA CAPILLA - BOYACA</t>
  </si>
  <si>
    <t>LA VICTORIA - BOYACA</t>
  </si>
  <si>
    <t>LA UVITA - BOYACA</t>
  </si>
  <si>
    <t>VILLA DE LEYVA - BOYACA</t>
  </si>
  <si>
    <t>MACANAL - BOYACA</t>
  </si>
  <si>
    <t>MARIPI - BOYACA</t>
  </si>
  <si>
    <t>MIRAFLORES - BOYACA</t>
  </si>
  <si>
    <t>MONGUA - BOYACA</t>
  </si>
  <si>
    <t>MONGUI - BOYACA</t>
  </si>
  <si>
    <t>MONIQUIRA - BOYACA</t>
  </si>
  <si>
    <t>MOTAVITA - BOYACA</t>
  </si>
  <si>
    <t>MUZO - BOYACA</t>
  </si>
  <si>
    <t>NOBSA - BOYACA</t>
  </si>
  <si>
    <t>NUEVO COLON - BOYACA</t>
  </si>
  <si>
    <t>OICATA - BOYACA</t>
  </si>
  <si>
    <t>OTANCHE - BOYACA</t>
  </si>
  <si>
    <t>PACHAVITA - BOYACA</t>
  </si>
  <si>
    <t>PAEZ - BOYACA</t>
  </si>
  <si>
    <t>PAIPA - BOYACA</t>
  </si>
  <si>
    <t>PAJARITO - BOYACA</t>
  </si>
  <si>
    <t>PANQUEBA - BOYACA</t>
  </si>
  <si>
    <t>PAUNA - BOYACA</t>
  </si>
  <si>
    <t>PAYA - BOYACA</t>
  </si>
  <si>
    <t>PAZ DE RIO - BOYACA</t>
  </si>
  <si>
    <t>PESCA - BOYACA</t>
  </si>
  <si>
    <t>PISBA - BOYACA</t>
  </si>
  <si>
    <t>PUERTO BOYACA - BOYACA</t>
  </si>
  <si>
    <t>QUIPAMA - BOYACA</t>
  </si>
  <si>
    <t>RAMIRIQUI - BOYACA</t>
  </si>
  <si>
    <t>RAQUIRA - BOYACA</t>
  </si>
  <si>
    <t>RONDON - BOYACA</t>
  </si>
  <si>
    <t>SABOYA - BOYACA</t>
  </si>
  <si>
    <t>SACHICA - BOYACA</t>
  </si>
  <si>
    <t>SAMACA - BOYACA</t>
  </si>
  <si>
    <t>SAN EDUARDO - BOYACA</t>
  </si>
  <si>
    <t>SAN JOSE DE PARE - BOYACA</t>
  </si>
  <si>
    <t>SAN LUIS DE GACENO - BOYACA</t>
  </si>
  <si>
    <t>SAN MATEO - BOYACA</t>
  </si>
  <si>
    <t>SAN MIGUEL DE SEMA - BOYACA</t>
  </si>
  <si>
    <t>SAN PABLO DE BORBUR - BOYACA</t>
  </si>
  <si>
    <t>SANTANA - BOYACA</t>
  </si>
  <si>
    <t>SANTA MARIA - BOYACA</t>
  </si>
  <si>
    <t>SANTA ROSA DE VITERBO - BOYACA</t>
  </si>
  <si>
    <t>SANTA SOFIA - BOYACA</t>
  </si>
  <si>
    <t>SATIVANORTE - BOYACA</t>
  </si>
  <si>
    <t>SATIVASUR - BOYACA</t>
  </si>
  <si>
    <t>SIACHOQUE - BOYACA</t>
  </si>
  <si>
    <t>SOATA - BOYACA</t>
  </si>
  <si>
    <t>SOCOTA - BOYACA</t>
  </si>
  <si>
    <t>SOCHA - BOYACA</t>
  </si>
  <si>
    <t>SOGAMOSO - BOYACA</t>
  </si>
  <si>
    <t>SOMONDOCO - BOYACA</t>
  </si>
  <si>
    <t>SORA - BOYACA</t>
  </si>
  <si>
    <t>SOTAQUIRA - BOYACA</t>
  </si>
  <si>
    <t>SORACA - BOYACA</t>
  </si>
  <si>
    <t>SUSACON - BOYACA</t>
  </si>
  <si>
    <t>SUTAMARCHAN - BOYACA</t>
  </si>
  <si>
    <t>SUTATENZA - BOYACA</t>
  </si>
  <si>
    <t>TASCO - BOYACA</t>
  </si>
  <si>
    <t>TENZA - BOYACA</t>
  </si>
  <si>
    <t>TIBANA - BOYACA</t>
  </si>
  <si>
    <t>TIBASOSA - BOYACA</t>
  </si>
  <si>
    <t>TINJACA - BOYACA</t>
  </si>
  <si>
    <t>TIPACOQUE - BOYACA</t>
  </si>
  <si>
    <t>TOCA - BOYACA</t>
  </si>
  <si>
    <t>TOGUI - BOYACA</t>
  </si>
  <si>
    <t>TOPAGA - BOYACA</t>
  </si>
  <si>
    <t>TOTA - BOYACA</t>
  </si>
  <si>
    <t>TUNUNGUA - BOYACA</t>
  </si>
  <si>
    <t>TURMEQUE - BOYACA</t>
  </si>
  <si>
    <t>TUTA - BOYACA</t>
  </si>
  <si>
    <t>TUTAZA - BOYACA</t>
  </si>
  <si>
    <t>UMBITA - BOYACA</t>
  </si>
  <si>
    <t>VENTAQUEMADA - BOYACA</t>
  </si>
  <si>
    <t>VIRACACHA - BOYACA</t>
  </si>
  <si>
    <t>ZETAQUIRA - BOYACA</t>
  </si>
  <si>
    <t>CALDAS</t>
  </si>
  <si>
    <t>MANIZALES - CALDAS</t>
  </si>
  <si>
    <t>AGUADAS - CALDAS</t>
  </si>
  <si>
    <t>ANSERMA - CALDAS</t>
  </si>
  <si>
    <t>ARANZAZU - CALDAS</t>
  </si>
  <si>
    <t>BELALCAZAR - CALDAS</t>
  </si>
  <si>
    <t>CHINCHINA - CALDAS</t>
  </si>
  <si>
    <t>FILADELFIA - CALDAS</t>
  </si>
  <si>
    <t>LA DORADA - CALDAS</t>
  </si>
  <si>
    <t>LA MERCED - CALDAS</t>
  </si>
  <si>
    <t>MANZANARES - CALDAS</t>
  </si>
  <si>
    <t>MARMATO - CALDAS</t>
  </si>
  <si>
    <t>MARQUETALIA - CALDAS</t>
  </si>
  <si>
    <t>MARULANDA - CALDAS</t>
  </si>
  <si>
    <t>NEIRA - CALDAS</t>
  </si>
  <si>
    <t>NORCASIA - CALDAS</t>
  </si>
  <si>
    <t>PACORA - CALDAS</t>
  </si>
  <si>
    <t>PALESTINA - CALDAS</t>
  </si>
  <si>
    <t>PENSILVANIA - CALDAS</t>
  </si>
  <si>
    <t>RIOSUCIO - CALDAS</t>
  </si>
  <si>
    <t>RISARALDA - CALDAS</t>
  </si>
  <si>
    <t>SALAMINA - CALDAS</t>
  </si>
  <si>
    <t>SAMANA - CALDAS</t>
  </si>
  <si>
    <t>SAN JOSE - CALDAS</t>
  </si>
  <si>
    <t>SUPIA - CALDAS</t>
  </si>
  <si>
    <t>VICTORIA - CALDAS</t>
  </si>
  <si>
    <t>VILLAMARIA - CALDAS</t>
  </si>
  <si>
    <t>VITERBO - CALDAS</t>
  </si>
  <si>
    <t>CAQUETA</t>
  </si>
  <si>
    <t>FLORENCIA - CAQUETA</t>
  </si>
  <si>
    <t>ALBANIA - CAQUETA</t>
  </si>
  <si>
    <t>BELEN DE LOS ANDAQUIES - CAQUETA</t>
  </si>
  <si>
    <t>CARTAGENA DEL CHAIRA - CAQUETA</t>
  </si>
  <si>
    <t>CURILLO - CAQUETA</t>
  </si>
  <si>
    <t>EL DONCELLO - CAQUETA</t>
  </si>
  <si>
    <t>EL PAUJIL - CAQUETA</t>
  </si>
  <si>
    <t>LA MONTAÑITA - CAQUETA</t>
  </si>
  <si>
    <t>MILAN - CAQUETA</t>
  </si>
  <si>
    <t>MORELIA - CAQUETA</t>
  </si>
  <si>
    <t>PUERTO RICO - CAQUETA</t>
  </si>
  <si>
    <t>SAN JOSE DEL FRAGUA - CAQUETA</t>
  </si>
  <si>
    <t>SAN VICENTE DEL CAGUAN - CAQUETA</t>
  </si>
  <si>
    <t>SOLANO - CAQUETA</t>
  </si>
  <si>
    <t>SOLITA - CAQUETA</t>
  </si>
  <si>
    <t>VALPARAISO - CAQUETA</t>
  </si>
  <si>
    <t>CAUCA</t>
  </si>
  <si>
    <t>POPAYAN - CAUCA</t>
  </si>
  <si>
    <t>ALMAGUER - CAUCA</t>
  </si>
  <si>
    <t>ARGELIA - CAUCA</t>
  </si>
  <si>
    <t>BALBOA - CAUCA</t>
  </si>
  <si>
    <t>BOLIVAR - CAUCA</t>
  </si>
  <si>
    <t>BUENOS AIRES - CAUCA</t>
  </si>
  <si>
    <t>CAJIBIO - CAUCA</t>
  </si>
  <si>
    <t>CALDONO - CAUCA</t>
  </si>
  <si>
    <t>CALOTO - CAUCA</t>
  </si>
  <si>
    <t>CORINTO - CAUCA</t>
  </si>
  <si>
    <t>EL TAMBO - CAUCA</t>
  </si>
  <si>
    <t>FLORENCIA - CAUCA</t>
  </si>
  <si>
    <t>GUACHENE - CAUCA</t>
  </si>
  <si>
    <t>GUAPI - CAUCA</t>
  </si>
  <si>
    <t>INZA - CAUCA</t>
  </si>
  <si>
    <t>JAMBALO - CAUCA</t>
  </si>
  <si>
    <t>LA SIERRA - CAUCA</t>
  </si>
  <si>
    <t>LA VEGA - CAUCA</t>
  </si>
  <si>
    <t>LOPEZ - CAUCA</t>
  </si>
  <si>
    <t>MERCADERES - CAUCA</t>
  </si>
  <si>
    <t>MIRANDA - CAUCA</t>
  </si>
  <si>
    <t>MORALES - CAUCA</t>
  </si>
  <si>
    <t>PADILLA - CAUCA</t>
  </si>
  <si>
    <t>PAEZ - CAUCA</t>
  </si>
  <si>
    <t>PATIA - CAUCA</t>
  </si>
  <si>
    <t>PIAMONTE - CAUCA</t>
  </si>
  <si>
    <t>PIENDAMO - CAUCA</t>
  </si>
  <si>
    <t>PUERTO TEJADA - CAUCA</t>
  </si>
  <si>
    <t>PURACE - CAUCA</t>
  </si>
  <si>
    <t>ROSAS - CAUCA</t>
  </si>
  <si>
    <t>SAN SEBASTIAN - CAUCA</t>
  </si>
  <si>
    <t>SANTANDER DE QUILICHAO - CAUCA</t>
  </si>
  <si>
    <t>SANTA ROSA - CAUCA</t>
  </si>
  <si>
    <t>SILVIA - CAUCA</t>
  </si>
  <si>
    <t>SOTARA - CAUCA</t>
  </si>
  <si>
    <t>SUAREZ - CAUCA</t>
  </si>
  <si>
    <t>SUCRE - CAUCA</t>
  </si>
  <si>
    <t>TIMBIO - CAUCA</t>
  </si>
  <si>
    <t>TIMBIQUI - CAUCA</t>
  </si>
  <si>
    <t>TORIBIO - CAUCA</t>
  </si>
  <si>
    <t>TOTORO - CAUCA</t>
  </si>
  <si>
    <t>VILLA RICA - CAUCA</t>
  </si>
  <si>
    <t>CESAR</t>
  </si>
  <si>
    <t>VALLEDUPAR - CESAR</t>
  </si>
  <si>
    <t>AGUACHICA - CESAR</t>
  </si>
  <si>
    <t>AGUSTIN CODAZZI - CESAR</t>
  </si>
  <si>
    <t>ASTREA - CESAR</t>
  </si>
  <si>
    <t>BECERRIL - CESAR</t>
  </si>
  <si>
    <t>BOSCONIA - CESAR</t>
  </si>
  <si>
    <t>CHIMICHAGUA - CESAR</t>
  </si>
  <si>
    <t>CHIRIGUANA - CESAR</t>
  </si>
  <si>
    <t>CURUMANI - CESAR</t>
  </si>
  <si>
    <t>EL COPEY - CESAR</t>
  </si>
  <si>
    <t>EL PASO - CESAR</t>
  </si>
  <si>
    <t>GAMARRA - CESAR</t>
  </si>
  <si>
    <t>GONZALEZ - CESAR</t>
  </si>
  <si>
    <t>LA GLORIA - CESAR</t>
  </si>
  <si>
    <t>LA JAGUA DE IBIRICO - CESAR</t>
  </si>
  <si>
    <t>MANAURE - CESAR</t>
  </si>
  <si>
    <t>PAILITAS - CESAR</t>
  </si>
  <si>
    <t>PELAYA - CESAR</t>
  </si>
  <si>
    <t>PUEBLO BELLO - CESAR</t>
  </si>
  <si>
    <t>RIO DE ORO - CESAR</t>
  </si>
  <si>
    <t>LA PAZ - CESAR</t>
  </si>
  <si>
    <t>SAN ALBERTO - CESAR</t>
  </si>
  <si>
    <t>SAN DIEGO - CESAR</t>
  </si>
  <si>
    <t>SAN MARTIN - CESAR</t>
  </si>
  <si>
    <t>TAMALAMEQUE - CESAR</t>
  </si>
  <si>
    <t>CORDOBA</t>
  </si>
  <si>
    <t>MONTERIA - CORDOBA</t>
  </si>
  <si>
    <t>AYAPEL - CORDOBA</t>
  </si>
  <si>
    <t>BUENAVISTA - CORDOBA</t>
  </si>
  <si>
    <t>CANALETE - CORDOBA</t>
  </si>
  <si>
    <t>CERETE - CORDOBA</t>
  </si>
  <si>
    <t>CHIMA - CORDOBA</t>
  </si>
  <si>
    <t>CHINU - CORDOBA</t>
  </si>
  <si>
    <t>CIENAGA DE ORO - CORDOBA</t>
  </si>
  <si>
    <t>COTORRA - CORDOBA</t>
  </si>
  <si>
    <t>LA APARTADA - CORDOBA</t>
  </si>
  <si>
    <t>LORICA - CORDOBA</t>
  </si>
  <si>
    <t>LOS CORDOBAS - CORDOBA</t>
  </si>
  <si>
    <t>MOMIL - CORDOBA</t>
  </si>
  <si>
    <t>MONTELIBANO - CORDOBA</t>
  </si>
  <si>
    <t>MOÑITOS - CORDOBA</t>
  </si>
  <si>
    <t>PLANETA RICA - CORDOBA</t>
  </si>
  <si>
    <t>PUEBLO NUEVO - CORDOBA</t>
  </si>
  <si>
    <t>PUERTO ESCONDIDO - CORDOBA</t>
  </si>
  <si>
    <t>PUERTO LIBERTADOR - CORDOBA</t>
  </si>
  <si>
    <t>PURISIMA - CORDOBA</t>
  </si>
  <si>
    <t>SAHAGUN - CORDOBA</t>
  </si>
  <si>
    <t>SAN ANDRES SOTAVENTO - CORDOBA</t>
  </si>
  <si>
    <t>SAN ANTERO - CORDOBA</t>
  </si>
  <si>
    <t>SAN BERNARDO DEL VIENTO - CORDOBA</t>
  </si>
  <si>
    <t>SAN CARLOS - CORDOBA</t>
  </si>
  <si>
    <t>SAN JOSE DE URE - CORDOBA</t>
  </si>
  <si>
    <t>SAN PELAYO - CORDOBA</t>
  </si>
  <si>
    <t>TIERRALTA - CORDOBA</t>
  </si>
  <si>
    <t>TUCHIN - CORDOBA</t>
  </si>
  <si>
    <t>VALENCIA - CORDOBA</t>
  </si>
  <si>
    <t>CUNDINAMARCA</t>
  </si>
  <si>
    <t>AGUA DE DIOS - CUNDINAMARCA</t>
  </si>
  <si>
    <t>ALBAN - CUNDINAMARCA</t>
  </si>
  <si>
    <t>ANAPOIMA - CUNDINAMARCA</t>
  </si>
  <si>
    <t>ANOLAIMA - CUNDINAMARCA</t>
  </si>
  <si>
    <t>ARBELAEZ - CUNDINAMARCA</t>
  </si>
  <si>
    <t>BELTRAN - CUNDINAMARCA</t>
  </si>
  <si>
    <t>BITUIMA - CUNDINAMARCA</t>
  </si>
  <si>
    <t>BOJACA - CUNDINAMARCA</t>
  </si>
  <si>
    <t>CABRERA - CUNDINAMARCA</t>
  </si>
  <si>
    <t>CACHIPAY - CUNDINAMARCA</t>
  </si>
  <si>
    <t>CAJICA - CUNDINAMARCA</t>
  </si>
  <si>
    <t>CAPARRAPI - CUNDINAMARCA</t>
  </si>
  <si>
    <t>CAQUEZA - CUNDINAMARCA</t>
  </si>
  <si>
    <t>CARMEN DE CARUPA - CUNDINAMARCA</t>
  </si>
  <si>
    <t>CHAGUANI - CUNDINAMARCA</t>
  </si>
  <si>
    <t>CHIA - CUNDINAMARCA</t>
  </si>
  <si>
    <t>CHIPAQUE - CUNDINAMARCA</t>
  </si>
  <si>
    <t>CHOACHI - CUNDINAMARCA</t>
  </si>
  <si>
    <t>CHOCONTA - CUNDINAMARCA</t>
  </si>
  <si>
    <t>COGUA - CUNDINAMARCA</t>
  </si>
  <si>
    <t>COTA - CUNDINAMARCA</t>
  </si>
  <si>
    <t>CUCUNUBA - CUNDINAMARCA</t>
  </si>
  <si>
    <t>EL COLEGIO - CUNDINAMARCA</t>
  </si>
  <si>
    <t>EL PEÑON - CUNDINAMARCA</t>
  </si>
  <si>
    <t>EL ROSAL - CUNDINAMARCA</t>
  </si>
  <si>
    <t>FACATATIVA - CUNDINAMARCA</t>
  </si>
  <si>
    <t>FOMEQUE - CUNDINAMARCA</t>
  </si>
  <si>
    <t>FOSCA - CUNDINAMARCA</t>
  </si>
  <si>
    <t>FUNZA - CUNDINAMARCA</t>
  </si>
  <si>
    <t>FUQUENE - CUNDINAMARCA</t>
  </si>
  <si>
    <t>FUSAGASUGA - CUNDINAMARCA</t>
  </si>
  <si>
    <t>GACHALA - CUNDINAMARCA</t>
  </si>
  <si>
    <t>GACHANCIPA - CUNDINAMARCA</t>
  </si>
  <si>
    <t>GACHETA - CUNDINAMARCA</t>
  </si>
  <si>
    <t>GAMA - CUNDINAMARCA</t>
  </si>
  <si>
    <t>GIRARDOT - CUNDINAMARCA</t>
  </si>
  <si>
    <t>GRANADA - CUNDINAMARCA</t>
  </si>
  <si>
    <t>GUACHETA - CUNDINAMARCA</t>
  </si>
  <si>
    <t>GUADUAS - CUNDINAMARCA</t>
  </si>
  <si>
    <t>GUASCA - CUNDINAMARCA</t>
  </si>
  <si>
    <t>GUATAQUI - CUNDINAMARCA</t>
  </si>
  <si>
    <t>GUATAVITA - CUNDINAMARCA</t>
  </si>
  <si>
    <t>GUAYABAL DE SIQUIMA - CUNDINAMARCA</t>
  </si>
  <si>
    <t>GUAYABETAL - CUNDINAMARCA</t>
  </si>
  <si>
    <t>GUTIERREZ - CUNDINAMARCA</t>
  </si>
  <si>
    <t>JERUSALEN - CUNDINAMARCA</t>
  </si>
  <si>
    <t>JUNIN - CUNDINAMARCA</t>
  </si>
  <si>
    <t>LA CALERA - CUNDINAMARCA</t>
  </si>
  <si>
    <t>LA MESA - CUNDINAMARCA</t>
  </si>
  <si>
    <t>LA PALMA - CUNDINAMARCA</t>
  </si>
  <si>
    <t>LA PEÑA - CUNDINAMARCA</t>
  </si>
  <si>
    <t>LA VEGA - CUNDINAMARCA</t>
  </si>
  <si>
    <t>LENGUAZAQUE - CUNDINAMARCA</t>
  </si>
  <si>
    <t>MACHETA - CUNDINAMARCA</t>
  </si>
  <si>
    <t>MADRID - CUNDINAMARCA</t>
  </si>
  <si>
    <t>MANTA - CUNDINAMARCA</t>
  </si>
  <si>
    <t>MEDINA - CUNDINAMARCA</t>
  </si>
  <si>
    <t>MOSQUERA - CUNDINAMARCA</t>
  </si>
  <si>
    <t>NARIÑO - CUNDINAMARCA</t>
  </si>
  <si>
    <t>NEMOCON - CUNDINAMARCA</t>
  </si>
  <si>
    <t>NILO - CUNDINAMARCA</t>
  </si>
  <si>
    <t>NIMAIMA - CUNDINAMARCA</t>
  </si>
  <si>
    <t>NOCAIMA - CUNDINAMARCA</t>
  </si>
  <si>
    <t>VENECIA - CUNDINAMARCA</t>
  </si>
  <si>
    <t>PACHO - CUNDINAMARCA</t>
  </si>
  <si>
    <t>PAIME - CUNDINAMARCA</t>
  </si>
  <si>
    <t>PANDI - CUNDINAMARCA</t>
  </si>
  <si>
    <t>PARATEBUENO - CUNDINAMARCA</t>
  </si>
  <si>
    <t>PASCA - CUNDINAMARCA</t>
  </si>
  <si>
    <t>PUERTO SALGAR - CUNDINAMARCA</t>
  </si>
  <si>
    <t>PULI - CUNDINAMARCA</t>
  </si>
  <si>
    <t>QUEBRADANEGRA - CUNDINAMARCA</t>
  </si>
  <si>
    <t>QUETAME - CUNDINAMARCA</t>
  </si>
  <si>
    <t>QUIPILE - CUNDINAMARCA</t>
  </si>
  <si>
    <t>APULO - CUNDINAMARCA</t>
  </si>
  <si>
    <t>RICAURTE - CUNDINAMARCA</t>
  </si>
  <si>
    <t>SAN ANTONIO DEL TEQUENDAMA - CUNDINAMARCA</t>
  </si>
  <si>
    <t>SAN BERNARDO - CUNDINAMARCA</t>
  </si>
  <si>
    <t>SAN CAYETANO - CUNDINAMARCA</t>
  </si>
  <si>
    <t>SAN FRANCISCO - CUNDINAMARCA</t>
  </si>
  <si>
    <t>SAN JUAN DE RIO SECO - CUNDINAMARCA</t>
  </si>
  <si>
    <t>SASAIMA - CUNDINAMARCA</t>
  </si>
  <si>
    <t>SESQUILE - CUNDINAMARCA</t>
  </si>
  <si>
    <t>SIBATE - CUNDINAMARCA</t>
  </si>
  <si>
    <t>SILVANIA - CUNDINAMARCA</t>
  </si>
  <si>
    <t>SIMIJACA - CUNDINAMARCA</t>
  </si>
  <si>
    <t>SOACHA - CUNDINAMARCA</t>
  </si>
  <si>
    <t>SOPO - CUNDINAMARCA</t>
  </si>
  <si>
    <t>SUBACHOQUE - CUNDINAMARCA</t>
  </si>
  <si>
    <t>SUESCA - CUNDINAMARCA</t>
  </si>
  <si>
    <t>SUPATA - CUNDINAMARCA</t>
  </si>
  <si>
    <t>SUSA - CUNDINAMARCA</t>
  </si>
  <si>
    <t>SUTATAUSA - CUNDINAMARCA</t>
  </si>
  <si>
    <t>TABIO - CUNDINAMARCA</t>
  </si>
  <si>
    <t>TAUSA - CUNDINAMARCA</t>
  </si>
  <si>
    <t>TENA - CUNDINAMARCA</t>
  </si>
  <si>
    <t>TENJO - CUNDINAMARCA</t>
  </si>
  <si>
    <t>TIBACUY - CUNDINAMARCA</t>
  </si>
  <si>
    <t>TIBIRITA - CUNDINAMARCA</t>
  </si>
  <si>
    <t>TOCAIMA - CUNDINAMARCA</t>
  </si>
  <si>
    <t>TOCANCIPA - CUNDINAMARCA</t>
  </si>
  <si>
    <t>TOPAIPI - CUNDINAMARCA</t>
  </si>
  <si>
    <t>UBALA - CUNDINAMARCA</t>
  </si>
  <si>
    <t>UBAQUE - CUNDINAMARCA</t>
  </si>
  <si>
    <t>VILLA DE SAN DIEGO DE UBATE - CUNDINAMARCA</t>
  </si>
  <si>
    <t>UNE - CUNDINAMARCA</t>
  </si>
  <si>
    <t>UTICA - CUNDINAMARCA</t>
  </si>
  <si>
    <t>VERGARA - CUNDINAMARCA</t>
  </si>
  <si>
    <t>VIANI - CUNDINAMARCA</t>
  </si>
  <si>
    <t>VILLAGOMEZ - CUNDINAMARCA</t>
  </si>
  <si>
    <t>VILLAPINZON - CUNDINAMARCA</t>
  </si>
  <si>
    <t>VILLETA - CUNDINAMARCA</t>
  </si>
  <si>
    <t>VIOTA - CUNDINAMARCA</t>
  </si>
  <si>
    <t>YACOPI - CUNDINAMARCA</t>
  </si>
  <si>
    <t>ZIPACON - CUNDINAMARCA</t>
  </si>
  <si>
    <t>ZIPAQUIRA - CUNDINAMARCA</t>
  </si>
  <si>
    <t>CHOCO</t>
  </si>
  <si>
    <t>QUIBDO - CHOCO</t>
  </si>
  <si>
    <t>ACANDI - CHOCO</t>
  </si>
  <si>
    <t>ALTO BAUDO - CHOCO</t>
  </si>
  <si>
    <t>ATRATO - CHOCO</t>
  </si>
  <si>
    <t>BAGADO - CHOCO</t>
  </si>
  <si>
    <t>BAHIA SOLANO - CHOCO</t>
  </si>
  <si>
    <t>BAJO BAUDO - CHOCO</t>
  </si>
  <si>
    <t>BOJAYA - CHOCO</t>
  </si>
  <si>
    <t>EL CANTON DEL SAN PABLO - CHOCO</t>
  </si>
  <si>
    <t>CARMEN DEL DARIEN - CHOCO</t>
  </si>
  <si>
    <t>CERTEGUI - CHOCO</t>
  </si>
  <si>
    <t>CONDOTO - CHOCO</t>
  </si>
  <si>
    <t>EL CARMEN DE ATRATO - CHOCO</t>
  </si>
  <si>
    <t>EL LITORAL DEL SAN JUAN - CHOCO</t>
  </si>
  <si>
    <t>ITSMINA - CHOCO</t>
  </si>
  <si>
    <t>JURADO - CHOCO</t>
  </si>
  <si>
    <t>LLORO - CHOCO</t>
  </si>
  <si>
    <t>MEDIO ATRATO - CHOCO</t>
  </si>
  <si>
    <t>MEDIO BAUDO - CHOCO</t>
  </si>
  <si>
    <t>MEDIO SAN JUAN - CHOCO</t>
  </si>
  <si>
    <t>NOVITA - CHOCO</t>
  </si>
  <si>
    <t>NUQUI - CHOCO</t>
  </si>
  <si>
    <t>RIO IRO - CHOCO</t>
  </si>
  <si>
    <t>RIO QUITO - CHOCO</t>
  </si>
  <si>
    <t>RIOSUCIO - CHOCO</t>
  </si>
  <si>
    <t>SAN JOSE DEL PALMAR - CHOCO</t>
  </si>
  <si>
    <t>SIPI - CHOCO</t>
  </si>
  <si>
    <t>TADO - CHOCO</t>
  </si>
  <si>
    <t>UNGUIA - CHOCO</t>
  </si>
  <si>
    <t>UNION PANAMERICANA - CHOCO</t>
  </si>
  <si>
    <t>HUILA</t>
  </si>
  <si>
    <t>NEIVA - HUILA</t>
  </si>
  <si>
    <t>ACEVEDO - HUILA</t>
  </si>
  <si>
    <t>AGRADO - HUILA</t>
  </si>
  <si>
    <t>AIPE - HUILA</t>
  </si>
  <si>
    <t>ALGECIRAS - HUILA</t>
  </si>
  <si>
    <t>ALTAMIRA - HUILA</t>
  </si>
  <si>
    <t>BARAYA - HUILA</t>
  </si>
  <si>
    <t>CAMPOALEGRE - HUILA</t>
  </si>
  <si>
    <t>COLOMBIA - HUILA</t>
  </si>
  <si>
    <t>ELIAS - HUILA</t>
  </si>
  <si>
    <t>GARZON - HUILA</t>
  </si>
  <si>
    <t>GIGANTE - HUILA</t>
  </si>
  <si>
    <t>GUADALUPE - HUILA</t>
  </si>
  <si>
    <t>HOBO - HUILA</t>
  </si>
  <si>
    <t>IQUIRA - HUILA</t>
  </si>
  <si>
    <t>ISNOS - HUILA</t>
  </si>
  <si>
    <t>LA ARGENTINA - HUILA</t>
  </si>
  <si>
    <t>LA PLATA - HUILA</t>
  </si>
  <si>
    <t>NATAGA - HUILA</t>
  </si>
  <si>
    <t>OPORAPA - HUILA</t>
  </si>
  <si>
    <t>PAICOL - HUILA</t>
  </si>
  <si>
    <t>PALERMO - HUILA</t>
  </si>
  <si>
    <t>PALESTINA - HUILA</t>
  </si>
  <si>
    <t>PITAL - HUILA</t>
  </si>
  <si>
    <t>PITALITO - HUILA</t>
  </si>
  <si>
    <t>RIVERA - HUILA</t>
  </si>
  <si>
    <t>SALADOBLANCO - HUILA</t>
  </si>
  <si>
    <t>SAN AGUSTIN - HUILA</t>
  </si>
  <si>
    <t>SANTA MARIA - HUILA</t>
  </si>
  <si>
    <t>SUAZA - HUILA</t>
  </si>
  <si>
    <t>TARQUI - HUILA</t>
  </si>
  <si>
    <t>TESALIA - HUILA</t>
  </si>
  <si>
    <t>TELLO - HUILA</t>
  </si>
  <si>
    <t>TERUEL - HUILA</t>
  </si>
  <si>
    <t>TIMANA - HUILA</t>
  </si>
  <si>
    <t>VILLAVIEJA - HUILA</t>
  </si>
  <si>
    <t>YAGUARA - HUILA</t>
  </si>
  <si>
    <t>LA GUAJIRA</t>
  </si>
  <si>
    <t>RIOHACHA - LA GUAJIRA</t>
  </si>
  <si>
    <t>ALBANIA - LA GUAJIRA</t>
  </si>
  <si>
    <t>BARRANCAS - LA GUAJIRA</t>
  </si>
  <si>
    <t>DIBULLA - LA GUAJIRA</t>
  </si>
  <si>
    <t>DISTRACCION - LA GUAJIRA</t>
  </si>
  <si>
    <t>EL MOLINO - LA GUAJIRA</t>
  </si>
  <si>
    <t>FONSECA - LA GUAJIRA</t>
  </si>
  <si>
    <t>HATONUEVO - LA GUAJIRA</t>
  </si>
  <si>
    <t>LA JAGUA DEL PILAR - LA GUAJIRA</t>
  </si>
  <si>
    <t>MAICAO - LA GUAJIRA</t>
  </si>
  <si>
    <t>MANAURE - LA GUAJIRA</t>
  </si>
  <si>
    <t>SAN JUAN DEL CESAR - LA GUAJIRA</t>
  </si>
  <si>
    <t>URIBIA - LA GUAJIRA</t>
  </si>
  <si>
    <t>URUMITA - LA GUAJIRA</t>
  </si>
  <si>
    <t>VILLANUEVA - LA GUAJIRA</t>
  </si>
  <si>
    <t>MAGDALENA</t>
  </si>
  <si>
    <t>SANTA MARTA - MAGDALENA</t>
  </si>
  <si>
    <t>ALGARROBO - MAGDALENA</t>
  </si>
  <si>
    <t>ARACATACA - MAGDALENA</t>
  </si>
  <si>
    <t>ARIGUANI - MAGDALENA</t>
  </si>
  <si>
    <t>CERRO SAN ANTONIO - MAGDALENA</t>
  </si>
  <si>
    <t>CHIVOLO - MAGDALENA</t>
  </si>
  <si>
    <t>CIENAGA - MAGDALENA</t>
  </si>
  <si>
    <t>CONCORDIA - MAGDALENA</t>
  </si>
  <si>
    <t>EL BANCO - MAGDALENA</t>
  </si>
  <si>
    <t>EL PIÑON - MAGDALENA</t>
  </si>
  <si>
    <t>EL RETEN - MAGDALENA</t>
  </si>
  <si>
    <t>FUNDACION - MAGDALENA</t>
  </si>
  <si>
    <t>GUAMAL - MAGDALENA</t>
  </si>
  <si>
    <t>NUEVA GRANADA - MAGDALENA</t>
  </si>
  <si>
    <t>PEDRAZA - MAGDALENA</t>
  </si>
  <si>
    <t>PIJIÑO DEL CARMEN - MAGDALENA</t>
  </si>
  <si>
    <t>PIVIJAY - MAGDALENA</t>
  </si>
  <si>
    <t>PLATO - MAGDALENA</t>
  </si>
  <si>
    <t>PUEBLOVIEJO - MAGDALENA</t>
  </si>
  <si>
    <t>REMOLINO - MAGDALENA</t>
  </si>
  <si>
    <t>SABANAS DE SAN ANGEL - MAGDALENA</t>
  </si>
  <si>
    <t>SALAMINA - MAGDALENA</t>
  </si>
  <si>
    <t>SAN SEBASTIAN DE BUENAVISTA - MAGDALENA</t>
  </si>
  <si>
    <t>SAN ZENON - MAGDALENA</t>
  </si>
  <si>
    <t>SANTA ANA - MAGDALENA</t>
  </si>
  <si>
    <t>SANTA BARBARA DE PINTO - MAGDALENA</t>
  </si>
  <si>
    <t>SITIONUEVO - MAGDALENA</t>
  </si>
  <si>
    <t>TENERIFE - MAGDALENA</t>
  </si>
  <si>
    <t>ZAPAYAN - MAGDALENA</t>
  </si>
  <si>
    <t>ZONA BANANERA - MAGDALENA</t>
  </si>
  <si>
    <t>META</t>
  </si>
  <si>
    <t>VILLAVICENCIO - META</t>
  </si>
  <si>
    <t>ACACIAS - META</t>
  </si>
  <si>
    <t>BARRANCA DE UPIA - META</t>
  </si>
  <si>
    <t>CABUYARO - META</t>
  </si>
  <si>
    <t>CASTILLA LA NUEVA - META</t>
  </si>
  <si>
    <t>CUBARRAL - META</t>
  </si>
  <si>
    <t>CUMARAL - META</t>
  </si>
  <si>
    <t>EL CALVARIO - META</t>
  </si>
  <si>
    <t>EL CASTILLO - META</t>
  </si>
  <si>
    <t>EL DORADO - META</t>
  </si>
  <si>
    <t>FUENTE DE ORO - META</t>
  </si>
  <si>
    <t>GRANADA - META</t>
  </si>
  <si>
    <t>GUAMAL - META</t>
  </si>
  <si>
    <t>MAPIRIPAN - META</t>
  </si>
  <si>
    <t>MESETAS - META</t>
  </si>
  <si>
    <t>LA MACARENA - META</t>
  </si>
  <si>
    <t>URIBE - META</t>
  </si>
  <si>
    <t>LEJANIAS - META</t>
  </si>
  <si>
    <t>PUERTO CONCORDIA - META</t>
  </si>
  <si>
    <t>PUERTO GAITAN - META</t>
  </si>
  <si>
    <t>PUERTO LOPEZ - META</t>
  </si>
  <si>
    <t>PUERTO LLERAS - META</t>
  </si>
  <si>
    <t>PUERTO RICO - META</t>
  </si>
  <si>
    <t>RESTREPO - META</t>
  </si>
  <si>
    <t>SAN CARLOS DE GUAROA - META</t>
  </si>
  <si>
    <t>SAN JUAN DE ARAMA - META</t>
  </si>
  <si>
    <t>SAN JUANITO - META</t>
  </si>
  <si>
    <t>SAN MARTIN - META</t>
  </si>
  <si>
    <t>VISTAHERMOSA - META</t>
  </si>
  <si>
    <t>NARIÑO</t>
  </si>
  <si>
    <t>PASTO - NARIÑO</t>
  </si>
  <si>
    <t>ALBAN - NARIÑO</t>
  </si>
  <si>
    <t>ALDANA - NARIÑO</t>
  </si>
  <si>
    <t>ANCUYA - NARIÑO</t>
  </si>
  <si>
    <t>ARBOLEDA - NARIÑO</t>
  </si>
  <si>
    <t>BARBACOAS - NARIÑO</t>
  </si>
  <si>
    <t>BELEN - NARIÑO</t>
  </si>
  <si>
    <t>BUESACO - NARIÑO</t>
  </si>
  <si>
    <t>COLON - NARIÑO</t>
  </si>
  <si>
    <t>CONSACA - NARIÑO</t>
  </si>
  <si>
    <t>CONTADERO - NARIÑO</t>
  </si>
  <si>
    <t>CORDOBA - NARIÑO</t>
  </si>
  <si>
    <t>CUASPUD - NARIÑO</t>
  </si>
  <si>
    <t>CUMBAL - NARIÑO</t>
  </si>
  <si>
    <t>CUMBITARA - NARIÑO</t>
  </si>
  <si>
    <t>CHACHAGUI - NARIÑO</t>
  </si>
  <si>
    <t>EL CHARCO - NARIÑO</t>
  </si>
  <si>
    <t>EL PEÑOL - NARIÑO</t>
  </si>
  <si>
    <t>EL ROSARIO - NARIÑO</t>
  </si>
  <si>
    <t>EL TABLON DE GOMEZ - NARIÑO</t>
  </si>
  <si>
    <t>EL TAMBO - NARIÑO</t>
  </si>
  <si>
    <t>FUNES - NARIÑO</t>
  </si>
  <si>
    <t>GUACHUCAL - NARIÑO</t>
  </si>
  <si>
    <t>GUAITARILLA - NARIÑO</t>
  </si>
  <si>
    <t>GUALMATAN - NARIÑO</t>
  </si>
  <si>
    <t>ILES - NARIÑO</t>
  </si>
  <si>
    <t>IMUES - NARIÑO</t>
  </si>
  <si>
    <t>IPIALES - NARIÑO</t>
  </si>
  <si>
    <t>LA CRUZ - NARIÑO</t>
  </si>
  <si>
    <t>LA FLORIDA - NARIÑO</t>
  </si>
  <si>
    <t>LA LLANADA - NARIÑO</t>
  </si>
  <si>
    <t>LA TOLA - NARIÑO</t>
  </si>
  <si>
    <t>LA UNION - NARIÑO</t>
  </si>
  <si>
    <t>LEIVA - NARIÑO</t>
  </si>
  <si>
    <t>LINARES - NARIÑO</t>
  </si>
  <si>
    <t>LOS ANDES - NARIÑO</t>
  </si>
  <si>
    <t>MAGUI - NARIÑO</t>
  </si>
  <si>
    <t>MALLAMA - NARIÑO</t>
  </si>
  <si>
    <t>MOSQUERA - NARIÑO</t>
  </si>
  <si>
    <t>NARIÑO - NARIÑO</t>
  </si>
  <si>
    <t>OLAYA HERRERA - NARIÑO</t>
  </si>
  <si>
    <t>OSPINA - NARIÑO</t>
  </si>
  <si>
    <t>FRANCISCO PIZARRO - NARIÑO</t>
  </si>
  <si>
    <t>POLICARPA - NARIÑO</t>
  </si>
  <si>
    <t>POTOSI - NARIÑO</t>
  </si>
  <si>
    <t>PROVIDENCIA - NARIÑO</t>
  </si>
  <si>
    <t>PUERRES - NARIÑO</t>
  </si>
  <si>
    <t>PUPIALES - NARIÑO</t>
  </si>
  <si>
    <t>RICAURTE - NARIÑO</t>
  </si>
  <si>
    <t>ROBERTO PAYAN - NARIÑO</t>
  </si>
  <si>
    <t>SAMANIEGO - NARIÑO</t>
  </si>
  <si>
    <t>SANDONA - NARIÑO</t>
  </si>
  <si>
    <t>SAN BERNARDO - NARIÑO</t>
  </si>
  <si>
    <t>SAN LORENZO - NARIÑO</t>
  </si>
  <si>
    <t>SAN PABLO - NARIÑO</t>
  </si>
  <si>
    <t>SAN PEDRO DE CARTAGO - NARIÑO</t>
  </si>
  <si>
    <t>SANTA BARBARA - NARIÑO</t>
  </si>
  <si>
    <t>SANTACRUZ - NARIÑO</t>
  </si>
  <si>
    <t>SAPUYES - NARIÑO</t>
  </si>
  <si>
    <t>TAMINANGO - NARIÑO</t>
  </si>
  <si>
    <t>TANGUA - NARIÑO</t>
  </si>
  <si>
    <t>SAN ANDRES DE TUMACO - NARIÑO</t>
  </si>
  <si>
    <t>TUQUERRES - NARIÑO</t>
  </si>
  <si>
    <t>YACUANQUER - NARIÑO</t>
  </si>
  <si>
    <t>N. DE SANTANDER</t>
  </si>
  <si>
    <t>CUCUTA - NORTE DE SANTANDER</t>
  </si>
  <si>
    <t>ABREGO - NORTE DE SANTANDER</t>
  </si>
  <si>
    <t>ARBOLEDAS - NORTE DE SANTANDER</t>
  </si>
  <si>
    <t>BOCHALEMA - NORTE DE SANTANDER</t>
  </si>
  <si>
    <t>BUCARASICA - NORTE DE SANTANDER</t>
  </si>
  <si>
    <t>CACOTA - NORTE DE SANTANDER</t>
  </si>
  <si>
    <t>CACHIRA - NORTE DE SANTANDER</t>
  </si>
  <si>
    <t>CHINACOTA - NORTE DE SANTANDER</t>
  </si>
  <si>
    <t>CHITAGA - NORTE DE SANTANDER</t>
  </si>
  <si>
    <t>CONVENCION - NORTE DE SANTANDER</t>
  </si>
  <si>
    <t>CUCUTILLA - NORTE DE SANTANDER</t>
  </si>
  <si>
    <t>DURANIA - NORTE DE SANTANDER</t>
  </si>
  <si>
    <t>EL CARMEN - NORTE DE SANTANDER</t>
  </si>
  <si>
    <t>EL TARRA - NORTE DE SANTANDER</t>
  </si>
  <si>
    <t>EL ZULIA - NORTE DE SANTANDER</t>
  </si>
  <si>
    <t>GRAMALOTE - NORTE DE SANTANDER</t>
  </si>
  <si>
    <t>HACARI - NORTE DE SANTANDER</t>
  </si>
  <si>
    <t>HERRAN - NORTE DE SANTANDER</t>
  </si>
  <si>
    <t>LABATECA - NORTE DE SANTANDER</t>
  </si>
  <si>
    <t>LA ESPERANZA - NORTE DE SANTANDER</t>
  </si>
  <si>
    <t>LA PLAYA - NORTE DE SANTANDER</t>
  </si>
  <si>
    <t>LOS PATIOS - NORTE DE SANTANDER</t>
  </si>
  <si>
    <t>LOURDES - NORTE DE SANTANDER</t>
  </si>
  <si>
    <t>MUTISCUA - NORTE DE SANTANDER</t>
  </si>
  <si>
    <t>OCAÑA - NORTE DE SANTANDER</t>
  </si>
  <si>
    <t>PAMPLONA - NORTE DE SANTANDER</t>
  </si>
  <si>
    <t>PAMPLONITA - NORTE DE SANTANDER</t>
  </si>
  <si>
    <t>PUERTO SANTANDER - NORTE DE SANTANDER</t>
  </si>
  <si>
    <t>RAGONVALIA - NORTE DE SANTANDER</t>
  </si>
  <si>
    <t>SALAZAR - NORTE DE SANTANDER</t>
  </si>
  <si>
    <t>SAN CALIXTO - NORTE DE SANTANDER</t>
  </si>
  <si>
    <t>SAN CAYETANO - NORTE DE SANTANDER</t>
  </si>
  <si>
    <t>SANTIAGO - NORTE DE SANTANDER</t>
  </si>
  <si>
    <t>SARDINATA - NORTE DE SANTANDER</t>
  </si>
  <si>
    <t>SILOS - NORTE DE SANTANDER</t>
  </si>
  <si>
    <t>TEORAMA - NORTE DE SANTANDER</t>
  </si>
  <si>
    <t>TIBU - NORTE DE SANTANDER</t>
  </si>
  <si>
    <t>TOLEDO - NORTE DE SANTANDER</t>
  </si>
  <si>
    <t>VILLA CARO - NORTE DE SANTANDER</t>
  </si>
  <si>
    <t>VILLA DEL ROSARIO - NORTE DE SANTANDER</t>
  </si>
  <si>
    <t>QUINDIO</t>
  </si>
  <si>
    <t>ARMENIA - QUINDIO</t>
  </si>
  <si>
    <t>BUENAVISTA - QUINDIO</t>
  </si>
  <si>
    <t>CALARCA - QUINDIO</t>
  </si>
  <si>
    <t>CIRCASIA - QUINDIO</t>
  </si>
  <si>
    <t>CORDOBA - QUINDIO</t>
  </si>
  <si>
    <t>FILANDIA - QUINDIO</t>
  </si>
  <si>
    <t>GENOVA - QUINDIO</t>
  </si>
  <si>
    <t>LA TEBAIDA - QUINDIO</t>
  </si>
  <si>
    <t>MONTENEGRO - QUINDIO</t>
  </si>
  <si>
    <t>PIJAO - QUINDIO</t>
  </si>
  <si>
    <t>QUIMBAYA - QUINDIO</t>
  </si>
  <si>
    <t>SALENTO - QUINDIO</t>
  </si>
  <si>
    <t>RISARALDA</t>
  </si>
  <si>
    <t>PEREIRA - RISARALDA</t>
  </si>
  <si>
    <t>APIA - RISARALDA</t>
  </si>
  <si>
    <t>BALBOA - RISARALDA</t>
  </si>
  <si>
    <t>BELEN DE UMBRIA - RISARALDA</t>
  </si>
  <si>
    <t>DOSQUEBRADAS - RISARALDA</t>
  </si>
  <si>
    <t>GUATICA - RISARALDA</t>
  </si>
  <si>
    <t>LA CELIA - RISARALDA</t>
  </si>
  <si>
    <t>LA VIRGINIA - RISARALDA</t>
  </si>
  <si>
    <t>MARSELLA - RISARALDA</t>
  </si>
  <si>
    <t>MISTRATO - RISARALDA</t>
  </si>
  <si>
    <t>PUEBLO RICO - RISARALDA</t>
  </si>
  <si>
    <t>QUINCHIA - RISARALDA</t>
  </si>
  <si>
    <t>SANTA ROSA DE CABAL - RISARALDA</t>
  </si>
  <si>
    <t>SANTUARIO - RISARALDA</t>
  </si>
  <si>
    <t>SANTANDER</t>
  </si>
  <si>
    <t>BUCARAMANGA - SANTANDER</t>
  </si>
  <si>
    <t>AGUADA - SANTANDER</t>
  </si>
  <si>
    <t>ALBANIA - SANTANDER</t>
  </si>
  <si>
    <t>ARATOCA - SANTANDER</t>
  </si>
  <si>
    <t>BARBOSA - SANTANDER</t>
  </si>
  <si>
    <t>BARICHARA - SANTANDER</t>
  </si>
  <si>
    <t>BARRANCABERMEJA - SANTANDER</t>
  </si>
  <si>
    <t>BETULIA - SANTANDER</t>
  </si>
  <si>
    <t>BOLIVAR - SANTANDER</t>
  </si>
  <si>
    <t>CABRERA - SANTANDER</t>
  </si>
  <si>
    <t>CALIFORNIA - SANTANDER</t>
  </si>
  <si>
    <t>CAPITANEJO - SANTANDER</t>
  </si>
  <si>
    <t>CARCASI - SANTANDER</t>
  </si>
  <si>
    <t>CEPITA - SANTANDER</t>
  </si>
  <si>
    <t>CERRITO - SANTANDER</t>
  </si>
  <si>
    <t>CHARALA - SANTANDER</t>
  </si>
  <si>
    <t>CHARTA - SANTANDER</t>
  </si>
  <si>
    <t>CHIMA - SANTANDER</t>
  </si>
  <si>
    <t>CHIPATA - SANTANDER</t>
  </si>
  <si>
    <t>CIMITARRA - SANTANDER</t>
  </si>
  <si>
    <t>CONCEPCION - SANTANDER</t>
  </si>
  <si>
    <t>CONFINES - SANTANDER</t>
  </si>
  <si>
    <t>CONTRATACION - SANTANDER</t>
  </si>
  <si>
    <t>COROMORO - SANTANDER</t>
  </si>
  <si>
    <t>CURITI - SANTANDER</t>
  </si>
  <si>
    <t>EL CARMEN - SANTANDER</t>
  </si>
  <si>
    <t>EL GUACAMAYO - SANTANDER</t>
  </si>
  <si>
    <t>EL PEÑON - SANTANDER</t>
  </si>
  <si>
    <t>EL PLAYON - SANTANDER</t>
  </si>
  <si>
    <t>ENCINO - SANTANDER</t>
  </si>
  <si>
    <t>ENCISO - SANTANDER</t>
  </si>
  <si>
    <t>FLORIAN - SANTANDER</t>
  </si>
  <si>
    <t>FLORIDABLANCA - SANTANDER</t>
  </si>
  <si>
    <t>GALAN - SANTANDER</t>
  </si>
  <si>
    <t>GAMBITA - SANTANDER</t>
  </si>
  <si>
    <t>GIRON - SANTANDER</t>
  </si>
  <si>
    <t>GUACA - SANTANDER</t>
  </si>
  <si>
    <t>GUADALUPE - SANTANDER</t>
  </si>
  <si>
    <t>GUAPOTA - SANTANDER</t>
  </si>
  <si>
    <t>GUAVATA - SANTANDER</t>
  </si>
  <si>
    <t>GUEPSA - SANTANDER</t>
  </si>
  <si>
    <t>HATO - SANTANDER</t>
  </si>
  <si>
    <t>JESUS MARIA - SANTANDER</t>
  </si>
  <si>
    <t>JORDAN - SANTANDER</t>
  </si>
  <si>
    <t>LA BELLEZA - SANTANDER</t>
  </si>
  <si>
    <t>LANDAZURI - SANTANDER</t>
  </si>
  <si>
    <t>LA PAZ - SANTANDER</t>
  </si>
  <si>
    <t>LEBRIJA - SANTANDER</t>
  </si>
  <si>
    <t>LOS SANTOS - SANTANDER</t>
  </si>
  <si>
    <t>MACARAVITA - SANTANDER</t>
  </si>
  <si>
    <t>MALAGA - SANTANDER</t>
  </si>
  <si>
    <t>MATANZA - SANTANDER</t>
  </si>
  <si>
    <t>MOGOTES - SANTANDER</t>
  </si>
  <si>
    <t>MOLAGAVITA - SANTANDER</t>
  </si>
  <si>
    <t>OCAMONTE - SANTANDER</t>
  </si>
  <si>
    <t>OIBA - SANTANDER</t>
  </si>
  <si>
    <t>ONZAGA - SANTANDER</t>
  </si>
  <si>
    <t>PALMAR - SANTANDER</t>
  </si>
  <si>
    <t>PALMAS DEL SOCORRO - SANTANDER</t>
  </si>
  <si>
    <t>PARAMO - SANTANDER</t>
  </si>
  <si>
    <t>PIEDECUESTA - SANTANDER</t>
  </si>
  <si>
    <t>PINCHOTE - SANTANDER</t>
  </si>
  <si>
    <t>PUENTE NACIONAL - SANTANDER</t>
  </si>
  <si>
    <t>PUERTO PARRA - SANTANDER</t>
  </si>
  <si>
    <t>PUERTO WILCHES - SANTANDER</t>
  </si>
  <si>
    <t>RIONEGRO - SANTANDER</t>
  </si>
  <si>
    <t>SABANA DE TORRES - SANTANDER</t>
  </si>
  <si>
    <t>SAN ANDRES - SANTANDER</t>
  </si>
  <si>
    <t>SAN BENITO - SANTANDER</t>
  </si>
  <si>
    <t>SAN GIL - SANTANDER</t>
  </si>
  <si>
    <t>SAN JOAQUIN - SANTANDER</t>
  </si>
  <si>
    <t>SAN JOSE DE MIRANDA - SANTANDER</t>
  </si>
  <si>
    <t>SAN MIGUEL - SANTANDER</t>
  </si>
  <si>
    <t>SAN VICENTE DE CHUCURI - SANTANDER</t>
  </si>
  <si>
    <t>SANTA BARBARA - SANTANDER</t>
  </si>
  <si>
    <t>SANTA HELENA DEL OPON - SANTANDER</t>
  </si>
  <si>
    <t>SIMACOTA - SANTANDER</t>
  </si>
  <si>
    <t>SOCORRO - SANTANDER</t>
  </si>
  <si>
    <t>SUAITA - SANTANDER</t>
  </si>
  <si>
    <t>SUCRE - SANTANDER</t>
  </si>
  <si>
    <t>SURATA - SANTANDER</t>
  </si>
  <si>
    <t>TONA - SANTANDER</t>
  </si>
  <si>
    <t>VALLE DE SAN JOSE - SANTANDER</t>
  </si>
  <si>
    <t>VELEZ - SANTANDER</t>
  </si>
  <si>
    <t>VETAS - SANTANDER</t>
  </si>
  <si>
    <t>VILLANUEVA - SANTANDER</t>
  </si>
  <si>
    <t>ZAPATOCA - SANTANDER</t>
  </si>
  <si>
    <t>SUCRE</t>
  </si>
  <si>
    <t>SINCELEJO - SUCRE</t>
  </si>
  <si>
    <t>BUENAVISTA - SUCRE</t>
  </si>
  <si>
    <t>CAIMITO - SUCRE</t>
  </si>
  <si>
    <t>COLOSO - SUCRE</t>
  </si>
  <si>
    <t>COROZAL - SUCRE</t>
  </si>
  <si>
    <t>COVEÑAS - SUCRE</t>
  </si>
  <si>
    <t>CHALAN - SUCRE</t>
  </si>
  <si>
    <t>EL ROBLE - SUCRE</t>
  </si>
  <si>
    <t>GALERAS - SUCRE</t>
  </si>
  <si>
    <t>GUARANDA - SUCRE</t>
  </si>
  <si>
    <t>LA UNION - SUCRE</t>
  </si>
  <si>
    <t>LOS PALMITOS - SUCRE</t>
  </si>
  <si>
    <t>MAJAGUAL - SUCRE</t>
  </si>
  <si>
    <t>MORROA - SUCRE</t>
  </si>
  <si>
    <t>OVEJAS - SUCRE</t>
  </si>
  <si>
    <t>PALMITO - SUCRE</t>
  </si>
  <si>
    <t>SAMPUES - SUCRE</t>
  </si>
  <si>
    <t>SAN BENITO ABAD - SUCRE</t>
  </si>
  <si>
    <t>SAN JUAN DE BETULIA - SUCRE</t>
  </si>
  <si>
    <t>SAN MARCOS - SUCRE</t>
  </si>
  <si>
    <t>SAN ONOFRE - SUCRE</t>
  </si>
  <si>
    <t>SAN PEDRO - SUCRE</t>
  </si>
  <si>
    <t>SAN LUIS DE SINCE - SUCRE</t>
  </si>
  <si>
    <t>SUCRE - SUCRE</t>
  </si>
  <si>
    <t>SANTIAGO DE TOLU - SUCRE</t>
  </si>
  <si>
    <t>TOLU VIEJO - SUCRE</t>
  </si>
  <si>
    <t>TOLIMA</t>
  </si>
  <si>
    <t>IBAGUE - TOLIMA</t>
  </si>
  <si>
    <t>ALPUJARRA - TOLIMA</t>
  </si>
  <si>
    <t>ALVARADO - TOLIMA</t>
  </si>
  <si>
    <t>AMBALEMA - TOLIMA</t>
  </si>
  <si>
    <t>ANZOATEGUI - TOLIMA</t>
  </si>
  <si>
    <t>ARMERO - TOLIMA</t>
  </si>
  <si>
    <t>ATACO - TOLIMA</t>
  </si>
  <si>
    <t>CAJAMARCA - TOLIMA</t>
  </si>
  <si>
    <t>CARMEN DE APICALA - TOLIMA</t>
  </si>
  <si>
    <t>CASABIANCA - TOLIMA</t>
  </si>
  <si>
    <t>CHAPARRAL - TOLIMA</t>
  </si>
  <si>
    <t>COELLO - TOLIMA</t>
  </si>
  <si>
    <t>COYAIMA - TOLIMA</t>
  </si>
  <si>
    <t>CUNDAY - TOLIMA</t>
  </si>
  <si>
    <t>DOLORES - TOLIMA</t>
  </si>
  <si>
    <t>ESPINAL - TOLIMA</t>
  </si>
  <si>
    <t>FALAN - TOLIMA</t>
  </si>
  <si>
    <t>FLANDES - TOLIMA</t>
  </si>
  <si>
    <t>FRESNO - TOLIMA</t>
  </si>
  <si>
    <t>GUAMO - TOLIMA</t>
  </si>
  <si>
    <t>HERVEO - TOLIMA</t>
  </si>
  <si>
    <t>HONDA - TOLIMA</t>
  </si>
  <si>
    <t>ICONONZO - TOLIMA</t>
  </si>
  <si>
    <t>LERIDA - TOLIMA</t>
  </si>
  <si>
    <t>LIBANO - TOLIMA</t>
  </si>
  <si>
    <t>MARIQUITA - TOLIMA</t>
  </si>
  <si>
    <t>MELGAR - TOLIMA</t>
  </si>
  <si>
    <t>MURILLO - TOLIMA</t>
  </si>
  <si>
    <t>NATAGAIMA - TOLIMA</t>
  </si>
  <si>
    <t>ORTEGA - TOLIMA</t>
  </si>
  <si>
    <t>PALOCABILDO - TOLIMA</t>
  </si>
  <si>
    <t>PIEDRAS - TOLIMA</t>
  </si>
  <si>
    <t>PLANADAS - TOLIMA</t>
  </si>
  <si>
    <t>PRADO - TOLIMA</t>
  </si>
  <si>
    <t>PURIFICACION - TOLIMA</t>
  </si>
  <si>
    <t>RIOBLANCO - TOLIMA</t>
  </si>
  <si>
    <t>RONCESVALLES - TOLIMA</t>
  </si>
  <si>
    <t>ROVIRA - TOLIMA</t>
  </si>
  <si>
    <t>SALDAÑA - TOLIMA</t>
  </si>
  <si>
    <t>SAN ANTONIO - TOLIMA</t>
  </si>
  <si>
    <t>SAN LUIS - TOLIMA</t>
  </si>
  <si>
    <t>SANTA ISABEL - TOLIMA</t>
  </si>
  <si>
    <t>SUAREZ - TOLIMA</t>
  </si>
  <si>
    <t>VALLE DE SAN JUAN - TOLIMA</t>
  </si>
  <si>
    <t>VENADILLO - TOLIMA</t>
  </si>
  <si>
    <t>VILLAHERMOSA - TOLIMA</t>
  </si>
  <si>
    <t>VILLARRICA - TOLIMA</t>
  </si>
  <si>
    <t>VALLE DEL CAUCA</t>
  </si>
  <si>
    <t>CALI - VALLE DEL CAUCA</t>
  </si>
  <si>
    <t>ALCALA - VALLE DEL CAUCA</t>
  </si>
  <si>
    <t>ANDALUCIA - VALLE DEL CAUCA</t>
  </si>
  <si>
    <t>ANSERMANUEVO - VALLE DEL CAUCA</t>
  </si>
  <si>
    <t>ARGELIA - VALLE DEL CAUCA</t>
  </si>
  <si>
    <t>BOLIVAR - VALLE DEL CAUCA</t>
  </si>
  <si>
    <t>BUENAVENTURA - VALLE DEL CAUCA</t>
  </si>
  <si>
    <t>GUADALAJARA DE BUGA - VALLE DEL CAUCA</t>
  </si>
  <si>
    <t>BUGALAGRANDE - VALLE DEL CAUCA</t>
  </si>
  <si>
    <t>CAICEDONIA - VALLE DEL CAUCA</t>
  </si>
  <si>
    <t>CALIMA - VALLE DEL CAUCA</t>
  </si>
  <si>
    <t>CANDELARIA - VALLE DEL CAUCA</t>
  </si>
  <si>
    <t>CARTAGO - VALLE DEL CAUCA</t>
  </si>
  <si>
    <t>DAGUA - VALLE DEL CAUCA</t>
  </si>
  <si>
    <t>EL AGUILA - VALLE DEL CAUCA</t>
  </si>
  <si>
    <t>EL CAIRO - VALLE DEL CAUCA</t>
  </si>
  <si>
    <t>EL CERRITO - VALLE DEL CAUCA</t>
  </si>
  <si>
    <t>EL DOVIO - VALLE DEL CAUCA</t>
  </si>
  <si>
    <t>FLORIDA - VALLE DEL CAUCA</t>
  </si>
  <si>
    <t>GINEBRA - VALLE DEL CAUCA</t>
  </si>
  <si>
    <t>GUACARI - VALLE DEL CAUCA</t>
  </si>
  <si>
    <t>JAMUNDI - VALLE DEL CAUCA</t>
  </si>
  <si>
    <t>LA CUMBRE - VALLE DEL CAUCA</t>
  </si>
  <si>
    <t>LA UNION - VALLE DEL CAUCA</t>
  </si>
  <si>
    <t>LA VICTORIA - VALLE DEL CAUCA</t>
  </si>
  <si>
    <t>OBANDO - VALLE DEL CAUCA</t>
  </si>
  <si>
    <t>PALMIRA - VALLE DEL CAUCA</t>
  </si>
  <si>
    <t>PRADERA - VALLE DEL CAUCA</t>
  </si>
  <si>
    <t>RESTREPO - VALLE DEL CAUCA</t>
  </si>
  <si>
    <t>RIOFRIO - VALLE DEL CAUCA</t>
  </si>
  <si>
    <t>ROLDANILLO - VALLE DEL CAUCA</t>
  </si>
  <si>
    <t>SAN PEDRO - VALLE DEL CAUCA</t>
  </si>
  <si>
    <t>SEVILLA - VALLE DEL CAUCA</t>
  </si>
  <si>
    <t>TORO - VALLE DEL CAUCA</t>
  </si>
  <si>
    <t>TRUJILLO - VALLE DEL CAUCA</t>
  </si>
  <si>
    <t>TULUA - VALLE DEL CAUCA</t>
  </si>
  <si>
    <t>ULLOA - VALLE DEL CAUCA</t>
  </si>
  <si>
    <t>VERSALLES - VALLE DEL CAUCA</t>
  </si>
  <si>
    <t>VIJES - VALLE DEL CAUCA</t>
  </si>
  <si>
    <t>YOTOCO - VALLE DEL CAUCA</t>
  </si>
  <si>
    <t>YUMBO - VALLE DEL CAUCA</t>
  </si>
  <si>
    <t>ZARZAL - VALLE DEL CAUCA</t>
  </si>
  <si>
    <t>ARAUCA</t>
  </si>
  <si>
    <t>ARAUCA - ARAUCA</t>
  </si>
  <si>
    <t>ARAUQUITA - ARAUCA</t>
  </si>
  <si>
    <t>CRAVO NORTE - ARAUCA</t>
  </si>
  <si>
    <t>FORTUL - ARAUCA</t>
  </si>
  <si>
    <t>PUERTO RONDON - ARAUCA</t>
  </si>
  <si>
    <t>SARAVENA - ARAUCA</t>
  </si>
  <si>
    <t>TAME - ARAUCA</t>
  </si>
  <si>
    <t>CASANARE</t>
  </si>
  <si>
    <t>YOPAL - CASANARE</t>
  </si>
  <si>
    <t>AGUAZUL - CASANARE</t>
  </si>
  <si>
    <t>CHAMEZA - CASANARE</t>
  </si>
  <si>
    <t>HATO COROZAL - CASANARE</t>
  </si>
  <si>
    <t>LA SALINA - CASANARE</t>
  </si>
  <si>
    <t>MANI - CASANARE</t>
  </si>
  <si>
    <t>MONTERREY - CASANARE</t>
  </si>
  <si>
    <t>NUNCHIA - CASANARE</t>
  </si>
  <si>
    <t>OROCUE - CASANARE</t>
  </si>
  <si>
    <t>PAZ DE ARIPORO - CASANARE</t>
  </si>
  <si>
    <t>PORE - CASANARE</t>
  </si>
  <si>
    <t>RECETOR - CASANARE</t>
  </si>
  <si>
    <t>SABANALARGA - CASANARE</t>
  </si>
  <si>
    <t>SACAMA - CASANARE</t>
  </si>
  <si>
    <t>SAN LUIS DE PALENQUE - CASANARE</t>
  </si>
  <si>
    <t>TAMARA - CASANARE</t>
  </si>
  <si>
    <t>TAURAMENA - CASANARE</t>
  </si>
  <si>
    <t>TRINIDAD - CASANARE</t>
  </si>
  <si>
    <t>VILLANUEVA - CASANARE</t>
  </si>
  <si>
    <t>PUTUMAYO</t>
  </si>
  <si>
    <t>MOCOA - PUTUMAYO</t>
  </si>
  <si>
    <t>COLON - PUTUMAYO</t>
  </si>
  <si>
    <t>ORITO - PUTUMAYO</t>
  </si>
  <si>
    <t>PUERTO ASIS - PUTUMAYO</t>
  </si>
  <si>
    <t>PUERTO CAICEDO - PUTUMAYO</t>
  </si>
  <si>
    <t>PUERTO GUZMAN - PUTUMAYO</t>
  </si>
  <si>
    <t>LEGUIZAMO - PUTUMAYO</t>
  </si>
  <si>
    <t>SIBUNDOY - PUTUMAYO</t>
  </si>
  <si>
    <t>SAN FRANCISCO - PUTUMAYO</t>
  </si>
  <si>
    <t>SAN MIGUEL - PUTUMAYO</t>
  </si>
  <si>
    <t>SANTIAGO - PUTUMAYO</t>
  </si>
  <si>
    <t>VALLE DEL GUAMUEZ - PUTUMAYO</t>
  </si>
  <si>
    <t>VILLAGARZON - PUTUMAYO</t>
  </si>
  <si>
    <t>SAN ANDRES</t>
  </si>
  <si>
    <t>PROVIDENCIA - SAN ANDRES</t>
  </si>
  <si>
    <t>AMAZONAS</t>
  </si>
  <si>
    <t>LETICIA - AMAZONAS</t>
  </si>
  <si>
    <t>PUERTO NARIÑO - AMAZONAS</t>
  </si>
  <si>
    <t>GUAINIA</t>
  </si>
  <si>
    <t>INIRIDA - GUAINIA</t>
  </si>
  <si>
    <t>GUAVIARE</t>
  </si>
  <si>
    <t>SAN JOSE DEL GUAVIARE - GUAVIARE</t>
  </si>
  <si>
    <t>CALAMAR - GUAVIARE</t>
  </si>
  <si>
    <t>EL RETORNO - GUAVIARE</t>
  </si>
  <si>
    <t>MIRAFLORES - GUAVIARE</t>
  </si>
  <si>
    <t>VAUPES</t>
  </si>
  <si>
    <t>MITU - VAUPES</t>
  </si>
  <si>
    <t>CARURU - VAUPES</t>
  </si>
  <si>
    <t>TARAIRA - VAUPES</t>
  </si>
  <si>
    <t>VICHADA</t>
  </si>
  <si>
    <t>PUERTO CARREÑO - VICHADA</t>
  </si>
  <si>
    <t>LA PRIMAVERA - VICHADA</t>
  </si>
  <si>
    <t>SANTA ROSALIA - VICHADA</t>
  </si>
  <si>
    <t>CUMARIBO - VICHADA</t>
  </si>
  <si>
    <t>PROMEDIO NACIONAL ALCALDIAS</t>
  </si>
  <si>
    <t>Institución o dependencia</t>
  </si>
  <si>
    <t>En gestión para inscripción</t>
  </si>
  <si>
    <t>Inscritos</t>
  </si>
  <si>
    <t>Total</t>
  </si>
  <si>
    <t>% Avance</t>
  </si>
  <si>
    <t>Trámites</t>
  </si>
  <si>
    <t>CORPORACION AUTONOMA REGIONAL DE BOYACA</t>
  </si>
  <si>
    <t>E.S.E. CENTRO DE REHABILITACIÓN INTEGRAL DE BOYACA -TUNJA</t>
  </si>
  <si>
    <t>E.S.E. HOSPITAL SAN RAFAEL DE TUNJA</t>
  </si>
  <si>
    <t>GOBERNACIÓN DE BOYACÁ</t>
  </si>
  <si>
    <t>E.S.E. HOSPITAL REGIONAL DE DUITAMA</t>
  </si>
  <si>
    <t>ALCALDIA MUNICIPAL DE TUNJA</t>
  </si>
  <si>
    <t>UNIVERSIDAD PEDAGOGICA Y TECNOLOGICA DE COLOMBIA</t>
  </si>
  <si>
    <t>ALCALDIA MUNICIPAL DE DUITAMA</t>
  </si>
  <si>
    <t>E.S.E. SALUD DEL TUNDAMA</t>
  </si>
  <si>
    <t>INSTITUTO DE TRÁNSITO DE BOYACÁ</t>
  </si>
  <si>
    <t>INSTITUTO DEPARTAMENTAL DEL DEPORTE DE BOYACA</t>
  </si>
  <si>
    <t>LOTERIA DE BOYACÁ</t>
  </si>
  <si>
    <t>E.S.E. SANTIAGO DE TUNJA</t>
  </si>
  <si>
    <t>COLEGIO DE BOYACA</t>
  </si>
  <si>
    <t>E.S.P EMPRESA DE SERVICIOS PUBLICOS DE DUITAMA - EMPODUITAMA S.A</t>
  </si>
  <si>
    <t>E.S.P. EMPRESA DEPARTAMENTAL DE SERVICIOS PUBLICOS DE BOYACA</t>
  </si>
  <si>
    <t>E.S.P EMPRESA SE SERVICIOS PÚBLICOS MUNICIPALES NO DOMICILIARIOS DE DUITAMA ESDU</t>
  </si>
  <si>
    <t>INSTITUTO PARA LA EDUCACION FISICA, LA RECREACIÓN Y EL DEPORTE DE DUITAMA</t>
  </si>
  <si>
    <t>Clasificación orgánica</t>
  </si>
  <si>
    <t>Ejecutiva</t>
  </si>
  <si>
    <t>E.S.E. SALUD SOGAMOSO</t>
  </si>
  <si>
    <t>ALCALDIA MUNICIPAL DE SOGAMOSO</t>
  </si>
  <si>
    <t>Entes autónomos</t>
  </si>
  <si>
    <t>TERMINAL DE TRANSPORTES DE SOGAMOSO LTDA.</t>
  </si>
  <si>
    <t>E.S.E. HOSPITAL REGIONAL DE SOGAMOSO</t>
  </si>
  <si>
    <t>INSTITUTO DE TRANSITO Y TRANSPORTE DE SOGAMOSO</t>
  </si>
  <si>
    <t>E.S.P COMPAÑÍA DE SERVICIOS PÚBLICOS SOGAMOSO S.A.</t>
  </si>
  <si>
    <t>ITEM</t>
  </si>
  <si>
    <t>NOMBRE  SISTEMA DE INFORMACIÓN</t>
  </si>
  <si>
    <t>Usuario Interno</t>
  </si>
  <si>
    <t>Usuario Externo</t>
  </si>
  <si>
    <t>SERVICIO</t>
  </si>
  <si>
    <t>x</t>
  </si>
  <si>
    <t>Participación ciudadana</t>
  </si>
  <si>
    <t>Planeación estratégica</t>
  </si>
  <si>
    <t>MGA Web SUIF</t>
  </si>
  <si>
    <t>Sistema de información para el manejo del Banco de Proyectos Territorial.</t>
  </si>
  <si>
    <t>Gestión administrativa.</t>
  </si>
  <si>
    <t>Ascenso o reubicación de nivel salarial en el escalafón docente oficial.</t>
  </si>
  <si>
    <t>Control social</t>
  </si>
  <si>
    <t>Servicio de información</t>
  </si>
  <si>
    <t>Certificado de existencia y representación legal de las instituciones de educación para el trabajo y el desarrollo humano</t>
  </si>
  <si>
    <t>Encuesta del sistema de identificación y clasificación de potenciales beneficiarios de programas sociales SISBEN</t>
  </si>
  <si>
    <t>Certificado de estratificación socioeconómica y uso de suelo</t>
  </si>
  <si>
    <t>SILURB. Sistema de Información de Licencias Urbanísticas</t>
  </si>
  <si>
    <t>Registrar las licencias de construcción expedidas por las Curadurías Urbanas para el  seguimiento y control por parte de la Oficina Asesora de Planeación. Así como la consulta de las licencias por parte del Area de Control Urbano de la Secretaría de Infraestructura.</t>
  </si>
  <si>
    <t>Certificados de uso de suelo</t>
  </si>
  <si>
    <t>Certificado de libertad y tradición de un vehículo automotor</t>
  </si>
  <si>
    <t>Servicios de información</t>
  </si>
  <si>
    <t>Cesantías parciales para docentes oficiales</t>
  </si>
  <si>
    <t>Pensión de retiro por vejez para docentes oficiales.</t>
  </si>
  <si>
    <t xml:space="preserve"> Pensión post-mortem par beneficiarios de docentes oficiales.</t>
  </si>
  <si>
    <t>Pensión de jubilación para funcionarios</t>
  </si>
  <si>
    <t>El Sistema de Información y Gestión del Empleo Público, SIGEP sirve de apoyo a las entidades en los procesos de planificación, desarrollo y gestión del recurso humano al servicio del Estado.</t>
  </si>
  <si>
    <t>Departamento Administrativo de la Función Pública</t>
  </si>
  <si>
    <t>Registro de actividades con la enajenación de inmuebles destinados a vivienda.</t>
  </si>
  <si>
    <t>Sistema de inventarios</t>
  </si>
  <si>
    <t>Inventario patrimonial</t>
  </si>
  <si>
    <t>Sistema electrónico que entre otras funcionalidades 2, permite a las entidades estatales cumplir con las obligaciones de publicidad de los diferentes actos expedidos en los procesos contractuales y permite a los interesados en participar en los procesos de contratación, proponentes, veedurías y a la ciudadanía en general, consultar el estado de los mismos.</t>
  </si>
  <si>
    <t>Presentación de Informes</t>
  </si>
  <si>
    <t>Corrección de errores e inconsistencias en declaraciones y recibos de pago.</t>
  </si>
  <si>
    <t>DENOMINACIÓN DEL CARGO</t>
  </si>
  <si>
    <t>PERSONAL DE PLANTA</t>
  </si>
  <si>
    <t>Nivel Directivo</t>
  </si>
  <si>
    <t>Nivel Asesor</t>
  </si>
  <si>
    <t>Nivel Técnico</t>
  </si>
  <si>
    <t>Técnico Operativo</t>
  </si>
  <si>
    <t>TOTAL</t>
  </si>
  <si>
    <t>Características</t>
  </si>
  <si>
    <t>Directivos</t>
  </si>
  <si>
    <t>Profesional</t>
  </si>
  <si>
    <t>Técnico</t>
  </si>
  <si>
    <t>Operario</t>
  </si>
  <si>
    <t>Género</t>
  </si>
  <si>
    <t>Masculino</t>
  </si>
  <si>
    <t>Femenino</t>
  </si>
  <si>
    <t>Edad</t>
  </si>
  <si>
    <t>De 20 a 29</t>
  </si>
  <si>
    <t>De 30 a 39</t>
  </si>
  <si>
    <t>De 40 a 49</t>
  </si>
  <si>
    <t>De 50 o más</t>
  </si>
  <si>
    <t>Escolaridad</t>
  </si>
  <si>
    <t>Bachillerato Incompleto</t>
  </si>
  <si>
    <t>Bachillerato Completo</t>
  </si>
  <si>
    <t>Técnico Incompleto</t>
  </si>
  <si>
    <t>Técnico Completo</t>
  </si>
  <si>
    <t>Profesional Incompleto</t>
  </si>
  <si>
    <t>Profesional Completo</t>
  </si>
  <si>
    <t>PostGrado Incompleto</t>
  </si>
  <si>
    <t>PostGrado Completo</t>
  </si>
  <si>
    <t>Tipo de Vinculación</t>
  </si>
  <si>
    <t>Prestación de Servicios</t>
  </si>
  <si>
    <t>Provisional</t>
  </si>
  <si>
    <t>Libre Nombramiento y Remoción</t>
  </si>
  <si>
    <t>Antigüedad en la empresa</t>
  </si>
  <si>
    <t>Menos de 1 año</t>
  </si>
  <si>
    <t>1 a 5 años</t>
  </si>
  <si>
    <t>6 a 10 años</t>
  </si>
  <si>
    <t>11 a 15 años</t>
  </si>
  <si>
    <t>16 a 20 años</t>
  </si>
  <si>
    <t>21 a 25 años</t>
  </si>
  <si>
    <t>26 o más</t>
  </si>
  <si>
    <t>Documento</t>
  </si>
  <si>
    <t>Formato</t>
  </si>
  <si>
    <t>Correo Certificado</t>
  </si>
  <si>
    <t>Presencial</t>
  </si>
  <si>
    <t>Demás medios</t>
  </si>
  <si>
    <t>Página Web</t>
  </si>
  <si>
    <t>ALCALDIA</t>
  </si>
  <si>
    <t>SICEP ATENCIÓN AL CIUDADANO</t>
  </si>
  <si>
    <t>ATENCIÓN AL CIUDADANO</t>
  </si>
  <si>
    <t>TUNJA</t>
  </si>
  <si>
    <t>DUITAMA</t>
  </si>
  <si>
    <t>SOGAMOSO</t>
  </si>
  <si>
    <t xml:space="preserve">LÍDER </t>
  </si>
  <si>
    <t>OBJETIVO ESPECÍFICO 2</t>
  </si>
  <si>
    <t>OBJETIVO ESPECÍFICO 1</t>
  </si>
  <si>
    <t>OBJETIVO GENERAL</t>
  </si>
  <si>
    <t>Observación directa</t>
  </si>
  <si>
    <t>Alcance:</t>
  </si>
  <si>
    <t>Perfiles o expedientes de usuarios</t>
  </si>
  <si>
    <t>Buzones de sugerencias</t>
  </si>
  <si>
    <t>Entidad:</t>
  </si>
  <si>
    <t>Información recolectada en puntos de servicio</t>
  </si>
  <si>
    <t>Encuestas</t>
  </si>
  <si>
    <t>Fecha de diligenciamiento:</t>
  </si>
  <si>
    <t>INFORMACIÓN GENERAL</t>
  </si>
  <si>
    <t>NO</t>
  </si>
  <si>
    <t>SI</t>
  </si>
  <si>
    <t>FORMATO FICHA DE CARACTERIZACIÓN - DEFINICIÓN OBJETIVOS</t>
  </si>
  <si>
    <t>20 de Noviembre de 2017</t>
  </si>
  <si>
    <t>Alcaldía de Tunja</t>
  </si>
  <si>
    <t>identificar los usuarios internos de la Alcaldía de Tunja a partir de sus
características demográficas hasta sus intereses</t>
  </si>
  <si>
    <t>Nivel</t>
  </si>
  <si>
    <t>Variable</t>
  </si>
  <si>
    <t>Característica Evidenciada</t>
  </si>
  <si>
    <t>Características Seleccionadas</t>
  </si>
  <si>
    <t>Geográfico</t>
  </si>
  <si>
    <t>País</t>
  </si>
  <si>
    <t>Departamento</t>
  </si>
  <si>
    <t>Municipio</t>
  </si>
  <si>
    <t>Dirección de residencia</t>
  </si>
  <si>
    <t>Demográficas</t>
  </si>
  <si>
    <t>&lt;= 29, 30-39, 40- 45, 46 - 49, 50 -56, 57 - 62, más de 63 años</t>
  </si>
  <si>
    <t>Básica y Media, Superior ( técnica, técnica profesional, tecnológica, profesional, especialización, maestría, doctorado).</t>
  </si>
  <si>
    <t>Intrínseco</t>
  </si>
  <si>
    <t>Intereses</t>
  </si>
  <si>
    <t>Información: Evaluación del Desempeño; situaciones Laborales; prestaciones sociales;</t>
  </si>
  <si>
    <t>Acceso a canales</t>
  </si>
  <si>
    <t>internet, telefonía móvil, telefonía fija, fax, redes sociales, televisión, presencial, puntos de atención.</t>
  </si>
  <si>
    <t>Uso de canales</t>
  </si>
  <si>
    <t>internet, telefonía, televisión, puntos de atención, ferias de servicio, foros, conversatorios, correo postal, redes sociales, etc</t>
  </si>
  <si>
    <t>Ocupación</t>
  </si>
  <si>
    <t xml:space="preserve">Cargo </t>
  </si>
  <si>
    <t>Comportamiento</t>
  </si>
  <si>
    <t>Niveles de uso</t>
  </si>
  <si>
    <t>usuario potencial, ciudadanos que interactúa
con la entidad por primera vez, usuario habitual</t>
  </si>
  <si>
    <t>Beneficios buscados</t>
  </si>
  <si>
    <t>amabilidad, conveniencia, oportunidad, cobertura, accesibilidad, respuestas a inquietudes</t>
  </si>
  <si>
    <t>Caracterizar los usuarios internos de la Alcaldía d Tunja, para identificar las acciones que se adelantarán en el diseño de estrategias pedagógicas para la apropiación de la tecnología.</t>
  </si>
  <si>
    <t>Colombia</t>
  </si>
  <si>
    <t>Boyacá</t>
  </si>
  <si>
    <t>Tunja</t>
  </si>
  <si>
    <t>Calle 19 Nro. 9 - 95</t>
  </si>
  <si>
    <t>Si</t>
  </si>
  <si>
    <t xml:space="preserve">Identificar las cacaterísticas demográficas, intrínsecas y de compotamiento de los servidores públicos cuya vinculación con la Entidad, es por carrera administrativa  </t>
  </si>
  <si>
    <t>Identificar las cacaterísticas demográgicas, intrínsecas y de comportamiento de los servidores públicos cuya vinculación con la Entidad, es por orden de prestación de servicios</t>
  </si>
  <si>
    <t>Es constante</t>
  </si>
  <si>
    <t>Medio de requrimiento</t>
  </si>
  <si>
    <t>Nro de solicitudes</t>
  </si>
  <si>
    <t>Procesos</t>
  </si>
  <si>
    <t>documentación y estandares</t>
  </si>
  <si>
    <t>Alineación con la estrategia</t>
  </si>
  <si>
    <t>Participación Gerencial</t>
  </si>
  <si>
    <t>Definición de roles y responsabilidades</t>
  </si>
  <si>
    <t>Uso y Apropiación</t>
  </si>
  <si>
    <t>Promedio</t>
  </si>
  <si>
    <t>Nro.</t>
  </si>
  <si>
    <t>ELEMENTOS DE EVALUACIÓN</t>
  </si>
  <si>
    <t xml:space="preserve"> </t>
  </si>
  <si>
    <t>INEXISTENTE</t>
  </si>
  <si>
    <t>INICIAL</t>
  </si>
  <si>
    <t>EN DESARROLLO</t>
  </si>
  <si>
    <t>DEFINIDA</t>
  </si>
  <si>
    <t>GESTIONADA</t>
  </si>
  <si>
    <t>OPTIMIZADA</t>
  </si>
  <si>
    <t>Procesos informales establecidos</t>
  </si>
  <si>
    <t>Procesos en desarrollo</t>
  </si>
  <si>
    <t>Procesos establecidos y marco de referencia incluido</t>
  </si>
  <si>
    <t>Gestion e Indicadores Establecidos</t>
  </si>
  <si>
    <t>Mejoramiento Continuo de la Arquitectura</t>
  </si>
  <si>
    <t>Aspectos generales de evaluación</t>
  </si>
  <si>
    <t>Los procesos, la documentación y los procesos no tienen un orden establecido y son individuales o informales. Hay un minimo de alineación  con la estrategia. Hay participación limitada de la gerencia en los procesos de arquitectura. El soporte de la arquitectura solo esta definido para lo ya establecido</t>
  </si>
  <si>
    <t>Los estandares existen pero no necesariamente estan alineados con la estrategia institucional o de TI. Se tiene una definición básica del marco de trabajo a utilizar. Existe una alineacion explicita con la estrategia.Ocasionalmente la gerencia se involucra en los procesos de arquitectura con algun grado de resistencia.</t>
  </si>
  <si>
    <t>Los procesos estan alineadas con la estrategia, esta alineada con la estrategia insititucional, el marco de arqutiectura empresarial y la estrategia de gobierno en línea.incluye procedimientos de inversión y compras. La gerencia participa y se integra para el cumplimiento de las metas. La estrategia es comunicada y los roles tienen entendimiento de ésta. Se tiene definida la seguridad.</t>
  </si>
  <si>
    <t>Existen procesos definidos y se ejecuta  su actualización,  alineados con la normatividad, marco y gobierno en línea. Se tiene una herramienta automatizada de actualización . Se mejoran los procesos a través de la retroalimentación, se tienen definidas Indicadores. La Gerencia revisa los procesos y la estrategia y las unidades operativas la aceptan. Se tienen Indicadores especificas de la Seguridad.</t>
  </si>
  <si>
    <t>Se tienen definidas Indicadores y establecidas las mediciones, y procesos de mejora continua de la arquitectura, a través de la retroalimentaciones. La gerencia actua directamente para el mejoramiento de la arqutiectura, se utiliza para las decisiones de inversión de IT.</t>
  </si>
  <si>
    <t>Los procesos no tienen un orden lógico establecido.  Transversalidad entre los procesos y las tecnologias. El éxito depende de los logros individuales</t>
  </si>
  <si>
    <t>Existen procesos básicos documentados de acuerdo con la estrategia institucional y/o el Marco de referencia de IT y Estrategia de GEL.  Existen roles y responsabilidades.</t>
  </si>
  <si>
    <t>Los procesos estan bien definidos y comunicados. Se hace seguimiento al procedimiento</t>
  </si>
  <si>
    <t>Los procesos forman parte de la cultura. Se definen y registran las Indicadores de cada proceso</t>
  </si>
  <si>
    <t>Existen esfuerzos concertados de optimizar y mejorar continuamente los procesos</t>
  </si>
  <si>
    <t>Documentación y estandares</t>
  </si>
  <si>
    <t>la documentación y los estandares, estan establecidos por una variedad de documentos individuales e informales</t>
  </si>
  <si>
    <t xml:space="preserve">Existe, pero no esta necesariamente alineada con las estrategia corporativa o de TI definidas </t>
  </si>
  <si>
    <t>Las brechas estan definidas. La documentación esta alineada con la estrategia institucional y/o el Marco de Referencia de TI</t>
  </si>
  <si>
    <t>La actualización de los procesos y la estrategia se encuentra automatizada, y es actalizada regularmente. Esta Alineada con el Marco de Arquitectura de TI</t>
  </si>
  <si>
    <t>Existen estandares y procesos de mejora continua</t>
  </si>
  <si>
    <t>Hay un mimino o se encuentra implicito el alineamiento a la estrategia o a las metas establecidas de negocio.</t>
  </si>
  <si>
    <t>Hay una alineación explicita con la estrategia institucional o de TI</t>
  </si>
  <si>
    <t>La estrategia esta controlada por la planeación financiera y de inversiones</t>
  </si>
  <si>
    <t>La planeación financiera es actualizada de acuerdo con los resultados de ejercicios de Arquitectura Empresarial. Se examinan periodicamente la estrategia y los drivers de negocio.</t>
  </si>
  <si>
    <t>Se usan procesos de Indicadores  y  alineación con la estrategia y marco de referencia de TI</t>
  </si>
  <si>
    <t>Participación de las Coordinaciones</t>
  </si>
  <si>
    <t>Hay una limitada participación de los procesos</t>
  </si>
  <si>
    <t>Hay participación, con un bajo compromiso de la Dirección</t>
  </si>
  <si>
    <t>Las áreas de gestión soportan los procesos</t>
  </si>
  <si>
    <t>La gerencia esta involucrada y participa directamente en los procesos de la Arquitectura empresarial</t>
  </si>
  <si>
    <t>La gerencia participa en los procesos de mejora, desarrollo y gobierno del proceso</t>
  </si>
  <si>
    <t>Definición de Roles y Responsabilidades</t>
  </si>
  <si>
    <t>Hay una limitada aceptación  en las unidades operativas</t>
  </si>
  <si>
    <t xml:space="preserve">Existen responsabilidades asignadas y se ejecutan las tareas </t>
  </si>
  <si>
    <t>Las unidades operativas estan involucradas en los procesos</t>
  </si>
  <si>
    <t>Las unidades operativas aceptan y participan activamente en los procesos que define la estrategia institucional y/o la arquitectura de TI</t>
  </si>
  <si>
    <t>Los procesos de retroalimentación se utilizan para mejorar las metas establecidas</t>
  </si>
  <si>
    <t>Uso y apropiación de los procesos/documentación esta de alguna manera socializada y publicada (Noen proceso formal)</t>
  </si>
  <si>
    <t>Se actualiza, publica y se utiliza</t>
  </si>
  <si>
    <t>Hay regularidad en la actualización de los procesos</t>
  </si>
  <si>
    <t>Los documentos de arquitectura se actualizan de acuerdo con las últimas versiones de la arquitectura empresarial</t>
  </si>
  <si>
    <t>Las estructuras de decisión utilizan los procesos de gestión de TI para las definición de decisiones de tecnología</t>
  </si>
  <si>
    <t xml:space="preserve">Incorporacion del componente de Seguridad </t>
  </si>
  <si>
    <t>La aplicación de la seguridad de esta Ad Hoc o localizada</t>
  </si>
  <si>
    <t>La seguridad define claramente los roles y las responsabilidades</t>
  </si>
  <si>
    <t>La Seguridad esta desarrollada por completo y esta alineada la estrategia</t>
  </si>
  <si>
    <t>Se tienen definidas y se registran Indicadores de desempeño de la seguridad de IT</t>
  </si>
  <si>
    <t>Se utilizán procesos de retroalimentación de la seguridad de IT para mejora continua.</t>
  </si>
  <si>
    <t>Descripción</t>
  </si>
  <si>
    <t>Nivel de Madurez de acuerdo a los elementos de evaluación</t>
  </si>
  <si>
    <t>Participación gerencial</t>
  </si>
  <si>
    <t>DOMINIO</t>
  </si>
  <si>
    <t>ESTRATEGIA DE TI</t>
  </si>
  <si>
    <t>Ámbitos</t>
  </si>
  <si>
    <t>Entendimiento estratégico</t>
  </si>
  <si>
    <t>Direccionamiento Estratégico</t>
  </si>
  <si>
    <t>Implementación de la estrategia</t>
  </si>
  <si>
    <t>Seguimiento y evaluación de la Estrategia</t>
  </si>
  <si>
    <t>Busca el entendimiento preciso, claro y documentado de la situación actual de la institución, el contexto organizacional y el entorno, para proporcionarle a la Dirección de Tecnologías de la Información orientación que le permita usar la tecnología como agente de transformación. Incluye el entendimiento estratégico de la Arquitectura Empresarial, de la dinámica organizacional y el análisis del desempeño estratégico.</t>
  </si>
  <si>
    <t>Busca proporcionar las directrices para una Estrategia de TI alineada con los planes del Estado, los sectoriales e institucionales, desde el entendimiento de la misión, las metas y los objetivos de la institución con el fin de generar valor público. Incluye la identificación de retos y oportunidades de TI, y la definición de políticas e iniciativas estratégicas de TI.</t>
  </si>
  <si>
    <t>Busca el despliegue de proyectos estratégicos de TI y su entrega para la operación de la institución. Incluye el portafolio de proyectos de TI, la gestión de los recursos financieros, la hoja de ruta de las iniciativas, los proyectos de TI y la definición de la oferta de servicios de TI.</t>
  </si>
  <si>
    <t>Busca facilitar y asegurar un correcto seguimiento y evaluación de la implementación y cumplimiento de entrega de valor de la Estrategia TI a la institución.</t>
  </si>
  <si>
    <t>GOBIERNO DE TI</t>
  </si>
  <si>
    <t>Cumplimiento y alineación</t>
  </si>
  <si>
    <t>Esquema de Gobierno de TI</t>
  </si>
  <si>
    <t>Gestión integral de proyectos de TI</t>
  </si>
  <si>
    <t>Gestión de la operación de TI</t>
  </si>
  <si>
    <t>Busca la entrega de valor de los proyectos de TI que han sido previamente definidos por la Estrategia TI; así como asegurar el cumplimiento de la regulación y políticas de TI por parte de los servidores públicos de la institución. Incluye la alineación con el modelo integrado de gestión, la valoración del riesgo, la regulación externa y el desarrollo e incorporación de políticas de TI.</t>
  </si>
  <si>
    <t>Busca la adecuada gestión de programas y proyectos asociados a TI. Incluye el direccionamiento de proyectos de TI y el seguimiento y evaluación de los mismos.</t>
  </si>
  <si>
    <t>Busca la adecuada planeación, ejecución, monitoreo y mejora continua de la prestación de los servicios de TI que se brindan y de los proveedores. Incluye su gestión.</t>
  </si>
  <si>
    <t>INFORMACION</t>
  </si>
  <si>
    <t>Planeación y Gobierno de los Componentes de Información</t>
  </si>
  <si>
    <t>Busca la adecuada planeación y gobierno de los componentes de información: datos, información, servicios de información y flujos de información</t>
  </si>
  <si>
    <t>Diseño de los Componentes de Información</t>
  </si>
  <si>
    <t>Busca la adecuada caracterización y estructuración de los componentes de Información.</t>
  </si>
  <si>
    <t>Análisis y aprovechamiento de los Componentes de Información</t>
  </si>
  <si>
    <t>Busca orientar y estructurar procesos de análisis y toma de decisiones a partir de los componentes de información que se procesan en las instituciones.</t>
  </si>
  <si>
    <t>Calidad y Seguridad de los Componentes de Información</t>
  </si>
  <si>
    <t>Busca la definición y gestión de los controles y mecanismos para alcanzar los niveles requeridos de seguridad, privacidad y trazabilidad de los Componentes de Información.</t>
  </si>
  <si>
    <t>SISTEMAS DE INFORMACION</t>
  </si>
  <si>
    <t>Planeación y gestión de los Sistemas de Información</t>
  </si>
  <si>
    <t>Busca la adecuada planeación y gestión de los Sistemas de Información (misional, de apoyo, portales digitales y de direccionamiento estratégico).</t>
  </si>
  <si>
    <t>Diseño de los Sistemas de Información</t>
  </si>
  <si>
    <t>Busca que las instituciones cuenten con sistemas estandarizados, interoperables y usables.</t>
  </si>
  <si>
    <t>Ciclo de vida de los Sistemas de Información</t>
  </si>
  <si>
    <t>Busca definir y gestionar las etapas que deben surtir los Sistemas de Información desde la definición de requerimientos hasta el despliegue, puesta en funcionamiento y uso.</t>
  </si>
  <si>
    <t>Soporte de los Sistemas de Información</t>
  </si>
  <si>
    <t>Busca definir los aspectos necesarios para garantizar la entrega, evolución y adecuado soporte de los Sistemas de Información.</t>
  </si>
  <si>
    <t>Gestión de la calidad y seguridad de los Sistemas de Información</t>
  </si>
  <si>
    <t>Busca la definición y gestión de los controles y mecanismos para alcanzar los niveles requeridos de seguridad, privacidad y trazabilidad de los Sistemas de Información.</t>
  </si>
  <si>
    <t>SERVICIOS TECNOLÓGICOS</t>
  </si>
  <si>
    <t>Arquitectura de Servicios Tecnológicos</t>
  </si>
  <si>
    <t>Operación de Servicios Tecnológicos</t>
  </si>
  <si>
    <t>Soporte de los Servicios Tecnológicos</t>
  </si>
  <si>
    <t>Gestión de la calidad y seguridad de los Servicios Tecnológicos</t>
  </si>
  <si>
    <t>Busca la definición y gestión de los controles y mecanismos para alcanzar los niveles requeridos de seguridad y trazabilidad de los Servicios Tecnológicos.</t>
  </si>
  <si>
    <t>Busca establecer, implementar y gestionar los procesos de soporte y mantenimiento de los Servicios Tecnológicos.</t>
  </si>
  <si>
    <t>Busca estructurar e implementar los procesos de operación, monitoreo y supervisión de los Servicios Tecnológicos.</t>
  </si>
  <si>
    <t>Busca apoyar a la Dirección de Tecnologías y Sistemas de la Información o a quien haga sus veces con lineamientos y estándares orientados a la definición y diseño de la Arquitectura de la infraestructura tecnológica que se requiere para soportar los Sistemas de Información y el portafolio de servicios.</t>
  </si>
  <si>
    <t>USO Y APROPIACION</t>
  </si>
  <si>
    <t>Estrategia para el Uso y Apropiación de TI</t>
  </si>
  <si>
    <t>Busca definir la estrategia de Uso y Apropiación de TI.</t>
  </si>
  <si>
    <t>Gestión del cambio de TI</t>
  </si>
  <si>
    <t>Busca preparar a la institución para abordar y adaptarse al cambio, y gestionar los efectos generados por éste.</t>
  </si>
  <si>
    <t>Medición de resultados en el uso y apropiación</t>
  </si>
  <si>
    <t>Busca establecer el monitoreo y evaluación del impacto del uso y apropiación de los proyectos de TI.</t>
  </si>
  <si>
    <t>Busca la agrupación de los elementos necesarios para que la Dirección de Tecnologías y Sistemas de la Información o quien haga sus veces establezca las capacidades, procesos y esquemas de gobernabilidad de TI; bajo los cuales pueda monitorear, evaluar y redirigir las TI dentro de la institución.</t>
  </si>
  <si>
    <t>Coordinador de seguridad de la información</t>
  </si>
  <si>
    <t>SERVICIOS TECNOLOGICOS</t>
  </si>
  <si>
    <t>CONSOLIDADO ARQUITECTURA TI</t>
  </si>
  <si>
    <t>Infraestructura</t>
  </si>
  <si>
    <t>Comunicaciones</t>
  </si>
  <si>
    <t>Procesamiento</t>
  </si>
  <si>
    <t>Almacenamiento</t>
  </si>
  <si>
    <t>Terminales de acceso</t>
  </si>
  <si>
    <t>Software</t>
  </si>
  <si>
    <t>Servicios</t>
  </si>
  <si>
    <t>definido</t>
  </si>
  <si>
    <t xml:space="preserve">1. Asesorar  y asistir,  al Alcalde Mayor de la ciudad en los procesos de planeación, para la formulación de políticas que permitan dinamizar el desarrollo económico, social, humano y ambiental del Municipio.
2. Asegurar, la consolidación y desarrollo de un sistema municipal de planeación, con el fin de dar cumplimiento a la normatividad y rol de los procesos de planificación.
3. Coordinar y consolidar, el proceso de formulación del Plan de Desarrollo del Municipio, para dar cumplimiento a la ley y desarrollar lo planteado en el Programa de Gobierno del Alcalde. 
4. Realizar, el proceso de seguimiento y evaluación del Plan de Desarrollo, para asegurar  la efectividad con lo planteado y producir informes con sus respectivos indicadores.
5. Analizar y evaluar, los planes, programas, y proyectos de carácter sectorial, multisectorial, territorial y urbano que  sean presentados, con el fin de ser ejecutados por la administración.
6. Proponer las políticas y estrategias, macroeconómicas y financieras  del municipio, con el propósito de dar cumplimiento al plan de Desarrollo Municipal.
7. Elaborar, el Plan Operativo Anual de Inversiones, para incorporarse en el proyecto de presupuesto general del municipio.
8. Coordinar y evaluar, las acciones para la ejecución de la estratificación en el sector rural y urbano, dando cumplimiento al Plan de Desarrollo.
9. Coordinar,  la formulación y elaboración del Plan de Ordenamiento Territorial, de acuerdo a la normatividad vigente.
10. Formular, políticas de Desarrollo Regional en contextos locales, regionales y nacionales, como procesos de integración en la funcionalidad espacial y territorial.  
11. Operar y hacer cumplir, lo estipulado en el Plan de Ordenamiento Territorial del municipio, con el fin de dar cumplimiento a la normatividad vigente.
12. Hacer seguimiento y evaluación, al POT, con el objetivo de realizar revisión y ajustes, acordes a los lineamientos establecidos en la Ley.     
13. Promover, coordinar y evaluar, los programas de cooperación técnica y financiera a nivel local, departamental, nacional e internacional, de acuerdo con el plan nacional de desarrollo económico y social y con los programas y políticas del gobierno municipal.
14. Las demás señaladas en el decreto de estructura municipal, la ley, el Alcalde o el acuerdo.
</t>
  </si>
  <si>
    <t xml:space="preserve">1. Prestar soporte ingenieril correctivo y preventivo en la red de datos LAN.
2. Administrar la red, generar políticas de seguridad de la información.
3. Prestar apoyo en todas las actividades y documentación de la Estrategia GEL.
4. Prestar soporte técnico en comunicaciones.
5. Apoyo y mantenimiento preventivo y correctivo a sistemas de seguridad electrónica de la entidad.
6. Generar documentación cumpliendo con la TDR 
7. Aplicar SIG y proponer actividades de mejoramiento
8. Control y acceso de las cámaras de seguridad
9. Formulación de Proyectos
</t>
  </si>
  <si>
    <t xml:space="preserve">1. Soporte preventivo y correctivo de hardware y software 
2. Apoyo a capacitación de trabajadores en buenas prácticas y manejo de sistemas informáticos
3. Actualización de la mesa de ayuda y soporte técnico
4. Aplicación del SIG, 
5. Control del licenciamiento de software Microsoft. 
6. Control y Seguimiento al Manual de buenas prácticas de manejo de sistemas informáticos
7. Formulación de Proyectos
</t>
  </si>
  <si>
    <t xml:space="preserve">1. Desarrollo e Implementación de software, en especial Secretaría Jurídica, Curadurías Urbanas,
2. Desarrollo en MySQL y mejoramiento del proceso de PQRSF dispuesto en la plataforma Amara
3. Soporte y capacitación a usuarios plataforma Amara.
</t>
  </si>
  <si>
    <t>Ingeniero de Sistemas.
(1) Especialista en Bases de Datos</t>
  </si>
  <si>
    <t xml:space="preserve">TUNJA </t>
  </si>
  <si>
    <t xml:space="preserve">DUITAMA </t>
  </si>
  <si>
    <t>Valor</t>
  </si>
  <si>
    <t>% Cumplimiento</t>
  </si>
  <si>
    <t>%X Cumplir</t>
  </si>
  <si>
    <t>PORCENTAJE DE CUMPLIMIENTO</t>
  </si>
  <si>
    <t>% POR CUMPLIR</t>
  </si>
  <si>
    <t>INFORMACIÓN</t>
  </si>
  <si>
    <t>SISTEMAS DE INFORMACIÓN</t>
  </si>
  <si>
    <t>SER VICIOS TECNOLÓGICOS</t>
  </si>
  <si>
    <t>USO Y APROPIACIÓN</t>
  </si>
  <si>
    <t>TIPO</t>
  </si>
  <si>
    <t>CANTIDAD DE APLICACIONES EXISTENTES</t>
  </si>
  <si>
    <t>% Promedio por Cumplir</t>
  </si>
  <si>
    <r>
      <t> </t>
    </r>
    <r>
      <rPr>
        <sz val="11"/>
        <color theme="1"/>
        <rFont val="Arial"/>
        <family val="2"/>
      </rPr>
      <t>Ingeniero electrónico especializado en Automatización Industrial</t>
    </r>
  </si>
  <si>
    <t>Ingeniero de Sistemas, Especialista en Gerencia de Tecnología.
Candidato a Magister en Sistemas de Información y Proyectos Tecnológicos</t>
  </si>
  <si>
    <t>Técnico en Sistemas</t>
  </si>
  <si>
    <t>Dirección de correo electrónico</t>
  </si>
  <si>
    <t>¿En qué rango de edad se encuentra usted?</t>
  </si>
  <si>
    <t>¿Cuál es su nivel de estudios concluido?</t>
  </si>
  <si>
    <t>¿Si las respuesta anterior es Postgrado, indique que clase?</t>
  </si>
  <si>
    <t>Cuál es el tipo de vinculación con la Alcaldía de Tunja?</t>
  </si>
  <si>
    <t>¿Qué cargo laboral ocupa actualmente?</t>
  </si>
  <si>
    <t>¿Utiliza computador para sus tareas diarias?</t>
  </si>
  <si>
    <t>¿Requiere internet para sus labores diarias?</t>
  </si>
  <si>
    <t>¿Sabe qué son los servicios en línea?</t>
  </si>
  <si>
    <t>¿Si la respuesta anterior es afirmativa, refiera qué servicios en línea utiliza?</t>
  </si>
  <si>
    <t>¿Desde hace cuánto tiempo utiliza estos servicios?</t>
  </si>
  <si>
    <t>¿Conoce los servicios y enlaces que ofrece la página de la Alcaldía?</t>
  </si>
  <si>
    <t>¿Si la respuesta anterior es afirmativa, indique los servicios (Comprende la provisión de trámites y servicios a través de medios electrónicos, enfocados a dar solución a las principales necesidades y demandas de los usuarios y empresas, en condiciones de calidad,facilidad de uso y mejoramiento continuo) y enlaces que utiliza en la página de la Alcaldía?</t>
  </si>
  <si>
    <t>¿Por qué utiliza los servicios y enlaces de la página de la Alcaldía?</t>
  </si>
  <si>
    <t>¿Si la respuesta anterior es otro, señale cuál?</t>
  </si>
  <si>
    <t>¿Con qué frecuencia, utiliza los servicios y enlaces de la página de la Alcaldía?</t>
  </si>
  <si>
    <t xml:space="preserve">¿El manejo de estos servicios, le ha parecido? </t>
  </si>
  <si>
    <t>¿Si la respuesta anterior es difícil, indique por qué?</t>
  </si>
  <si>
    <t>¿Le han consultado cuáles son las dificultades o problemas que usted tiene para utilizar los servicios y enlaces de la página de la Alcaldía?</t>
  </si>
  <si>
    <t>¿Sabe si la Alcaldía de Tunja, adelanta proyectos tecnológicos (Creación, modificación o adaptación de un producto específico gracias al empleo de la tecnología)?</t>
  </si>
  <si>
    <t>¿Ha asistido a un evento en el cual se promuevan proyectos tecnológicos que adelanta la Alcaldía de Tunja?</t>
  </si>
  <si>
    <t>Si la respuesta anterior es afirmativa, indique cuál</t>
  </si>
  <si>
    <t>¿Ha cursado algún tipo de formación específica en temas de tecnología y/o proyectos tecnológicos ejecutados en la Alcaldía?</t>
  </si>
  <si>
    <t>¿Si la respuesta anterior es afirmativa, indique cuál?</t>
  </si>
  <si>
    <t>¿Cree usted que se tiene en cuenta la opinión de los usuarios internos, para implementar proyectos de tecnología?</t>
  </si>
  <si>
    <t>¿Le gustaría aportar sugerencias, para implementar proyectos de tecnología?</t>
  </si>
  <si>
    <t>¿Ha recibido algún tipo de incentivo que lo motive a usar los servicios y enlaces que se implementan en la Alcaldía ?</t>
  </si>
  <si>
    <t>¿Qué tipo de motivación le gustaría recibir para utilizar los servicios y enlaces que se implementan en la Alcaldía?</t>
  </si>
  <si>
    <t>sistemas@tunja-boyaca.gov.co</t>
  </si>
  <si>
    <t>DE 50-60</t>
  </si>
  <si>
    <t>UNIVERSITARIO</t>
  </si>
  <si>
    <t>CARRERA ADMINISTRATIVA</t>
  </si>
  <si>
    <t>PROFESIONAL UNIVERSITARIO</t>
  </si>
  <si>
    <t>MGA EN LÍNEA, SUIFP TERRITORIAL</t>
  </si>
  <si>
    <t>6 a 12 meses</t>
  </si>
  <si>
    <t>ESTRATIFICACIÓN, POT</t>
  </si>
  <si>
    <t>TRAMITES EN LINEA</t>
  </si>
  <si>
    <t>MENSUALMENTE</t>
  </si>
  <si>
    <t>FÁCIL</t>
  </si>
  <si>
    <t>Que sean ágiles y fáciles de manejar</t>
  </si>
  <si>
    <t>Un buen equipo y sitio de trabajo</t>
  </si>
  <si>
    <t>sonyliz59@yahoo.es</t>
  </si>
  <si>
    <t>DE 40-50</t>
  </si>
  <si>
    <t>TÉCNICO</t>
  </si>
  <si>
    <t>AUXILIAR ADMINISTRATIVO</t>
  </si>
  <si>
    <t>EPS, INCAPACIDADES, AFILIACIONES</t>
  </si>
  <si>
    <t>Más de un año</t>
  </si>
  <si>
    <t>INTRANET, ISOLUCION</t>
  </si>
  <si>
    <t>TRABAJO</t>
  </si>
  <si>
    <t>Capacitaciones relacionadas con el tema</t>
  </si>
  <si>
    <t>alejandra.medina@tunja.gov.co</t>
  </si>
  <si>
    <t>DE 20-30</t>
  </si>
  <si>
    <t>TECNÓLOGO</t>
  </si>
  <si>
    <t>PROVISIONAL</t>
  </si>
  <si>
    <t>SISTEMA DE ATENCION AL CIUDADANO 
SISTEMA HUMANO</t>
  </si>
  <si>
    <t>ISOLUCION
INTRANET</t>
  </si>
  <si>
    <t>FORMATOS</t>
  </si>
  <si>
    <t>SEMANALMENTE</t>
  </si>
  <si>
    <t>inclusion de los empleados</t>
  </si>
  <si>
    <t>capacitacion</t>
  </si>
  <si>
    <t>nidiacarolinarojassaenz@gmail.com</t>
  </si>
  <si>
    <t>DE 30-40</t>
  </si>
  <si>
    <t>POSTGRADO</t>
  </si>
  <si>
    <t>ESPECIALIZACION</t>
  </si>
  <si>
    <t>ORDEN DE PRESTACIÓN DE SERVICIOS</t>
  </si>
  <si>
    <t>no</t>
  </si>
  <si>
    <t>OTRO ¿Cual?</t>
  </si>
  <si>
    <t>si</t>
  </si>
  <si>
    <t>zenalogo@hotmail.com</t>
  </si>
  <si>
    <t>isolucion, sac, intranet</t>
  </si>
  <si>
    <t>SAC</t>
  </si>
  <si>
    <t>TODOS LOS DIAS</t>
  </si>
  <si>
    <t>mayor capacitacion y dotacion de equipo actualizado, todo es obsoleto y lentos los programas de internet (adicionar mas megas)</t>
  </si>
  <si>
    <t xml:space="preserve">cambio de computador en la oficina con mas velocidad </t>
  </si>
  <si>
    <t>diana0915juridica@gmail.com</t>
  </si>
  <si>
    <t>MAESTRIA</t>
  </si>
  <si>
    <t>Intranet, Pagos en linea, entre otros, etc.</t>
  </si>
  <si>
    <t xml:space="preserve">Intranet e Isolucion </t>
  </si>
  <si>
    <t>Deberían existir foros, planes de comunicación, buzón de sugerencia para conocer y sugerir en relación con estos temas</t>
  </si>
  <si>
    <t>Capacitación, apoyo en las becas o licencias, compensatorios y/o reconocimientos en la hoja de vida</t>
  </si>
  <si>
    <t>damm1540@yahoo.com</t>
  </si>
  <si>
    <t>tu sig</t>
  </si>
  <si>
    <t>Mejorar la plataforma, la presentación y definir protocolos de seguridad de cómo cargar la información que se está suministrando, de tal forma que sea eficiente, efectiva y veraz.</t>
  </si>
  <si>
    <t>La mejor motivación es la calidad del trabajo y la reducción del tiempo de atención a un asunto.</t>
  </si>
  <si>
    <t>ingabi3003@gmail.com</t>
  </si>
  <si>
    <t>CERTIFICACIONES SALUD, PENSION, ANTECEDENTES, LABORALES; CITAS SALUD, DIAN, ENTIDADES PUBLICAS Y PRIVADAS; PROGRAMAS EDUCATIVOS, ACCESO A CAPACITACIONES, RECLAMACIONES Y SOLICITUDES DE SERVICIOS PÚBLICOS, ACCESO A INFORMACION PUBLICA, REPORTES DE INFORMACION, CERTIFICADOS DE LIBERTIDAD Y TRADICION, SEGURIDAD SOCIAL, SERVICIOS BANCARIOS, INFORMACIÓN DE TRANSITO Y TRANSPORTE, DE VEHICULOS, DE CONTRATACION...</t>
  </si>
  <si>
    <t>PRENSA; CAPACITACIONES; PETICIONES, QUEJAS Y RECLAMOS DE SALUD, SERVICIOS PUBLICOS</t>
  </si>
  <si>
    <t>Crear herramienta tecnológica para la expedición de todo tipo de certificaciones del municipio de Tunja en linea</t>
  </si>
  <si>
    <t>ESTABILIDAD LABORAL</t>
  </si>
  <si>
    <t>blanquitacruz0611@gmail.com</t>
  </si>
  <si>
    <t>SEDE ELECTRONICA E INTRANET</t>
  </si>
  <si>
    <t>SEDE ELECTRONICA - INTRANET - SOPORTE TECNICO</t>
  </si>
  <si>
    <t>No en el momento</t>
  </si>
  <si>
    <t xml:space="preserve">El reconocimiento personal y superación de metas propuestas </t>
  </si>
  <si>
    <t>lunasofia2007@gmail.com</t>
  </si>
  <si>
    <t>1 a 5 meses</t>
  </si>
  <si>
    <t>No aplica</t>
  </si>
  <si>
    <t>SEMESTRALMENTE</t>
  </si>
  <si>
    <t>No</t>
  </si>
  <si>
    <t>andreatarazonam@outlook.es</t>
  </si>
  <si>
    <t>DIFÍCIL</t>
  </si>
  <si>
    <t>FACILIDAD EN EL ACCESO A LA INFORMACIÓN  DE LA PÁGINA DE LA ALCALDÍA PARAFOMENTAR EL CORRECTO DESEMPEÑO EN LABORES ASIGNADAS</t>
  </si>
  <si>
    <t>lubor018@hotmail.com</t>
  </si>
  <si>
    <t xml:space="preserve">frecuentemente </t>
  </si>
  <si>
    <t>cursos de capacitación avanzados</t>
  </si>
  <si>
    <t>mariai.parra@tunja.gov.co</t>
  </si>
  <si>
    <t>Impuesto predial</t>
  </si>
  <si>
    <t>Transparencia</t>
  </si>
  <si>
    <t>Capacitación</t>
  </si>
  <si>
    <t>edalfufer@gmail.com</t>
  </si>
  <si>
    <t>correos electronicos, redes sociales.</t>
  </si>
  <si>
    <t>web.redes sociales.</t>
  </si>
  <si>
    <t>Capacitaciones.</t>
  </si>
  <si>
    <t>giovannygarcia1979@gmail.com</t>
  </si>
  <si>
    <t>gobierno linea</t>
  </si>
  <si>
    <t>mesa  de  ayudas</t>
  </si>
  <si>
    <t>la  calidad  de  los  equipos</t>
  </si>
  <si>
    <t>vive  digital</t>
  </si>
  <si>
    <t>elementos para  este  mismo  fin</t>
  </si>
  <si>
    <t>manuelerns@hotmail.com</t>
  </si>
  <si>
    <t>BACHILLER</t>
  </si>
  <si>
    <t>Intranet Isolucion</t>
  </si>
  <si>
    <t>Consultas en todas las Dependencias formatos formularios información mapas etc</t>
  </si>
  <si>
    <t>todos los anteriores</t>
  </si>
  <si>
    <t>Si que sean con tecnología local</t>
  </si>
  <si>
    <t xml:space="preserve">Solo reconocimiento de las actividades </t>
  </si>
  <si>
    <t>samy.g_16@hotmail.com</t>
  </si>
  <si>
    <t xml:space="preserve">Incidencias de mantenimiento para los equipos red de datos </t>
  </si>
  <si>
    <t>isolucion para tramite de documentos, Intranet para soluciones de sistemas e información general de la entidad, pagina web el link de "Guía Turística" que permite la difusión de los atractivos turísticos de la ciudad. centro de relevo que nos facilita la comunicación con los ciudadanos en condición de discapacidad, el link de contratación que nos permite las consultas de los diferentes procesos contractuales suscritos en la Alcaldía. el link de convocatorias que nos permite publicitar y consultar los diferentes procesos que cada una de las dependencias ofrece a la ciudadanía.</t>
  </si>
  <si>
    <t>primero que todo se deben socializar por dependencias estas ayudas tecnológicas que existen para que de esa manera surjan sugerencias, porque pueden existir ayudas y no las conocemos.</t>
  </si>
  <si>
    <t xml:space="preserve">que se resalte la periodicidad con la que los usuarios internos consultan o utilizan estas ayudas con reconocimientos </t>
  </si>
  <si>
    <t>elvialucia.martinez@tunja.gov.co</t>
  </si>
  <si>
    <t>LIBRE NOMBRAMIENTO Y REMOCIÓN</t>
  </si>
  <si>
    <t>DIRECTIVO</t>
  </si>
  <si>
    <t>intranet, sigep, secop, guía turística tunja</t>
  </si>
  <si>
    <t>intranet, sistema integrado de gestión, portal tributario, centro de relevo, contratación, publicaciones alcaldía, youx, movilidad vehicular</t>
  </si>
  <si>
    <t>Consejo de Política Social, Consejo de Gobierno</t>
  </si>
  <si>
    <t xml:space="preserve">Aplicación móvil de los servicios de la alcaldía </t>
  </si>
  <si>
    <t>Calidad en el servicio de internet y red telefónica.</t>
  </si>
  <si>
    <t>marcofuentes102@gmail.com</t>
  </si>
  <si>
    <t>Guia Turística</t>
  </si>
  <si>
    <t>Guía Turística</t>
  </si>
  <si>
    <t>socialización de las ayudas tecnológicas Existentes</t>
  </si>
  <si>
    <t>reconocimientos o exaltaciones por la periodicidad en que se utilizan las ayudas</t>
  </si>
  <si>
    <t>jualiangn8a@gmail.com</t>
  </si>
  <si>
    <t xml:space="preserve">socialización de las ayudas tecnológicas Existentes - que se implementara el uso de computadores portátiles en las dependencias de difícil acceso a la tecnología </t>
  </si>
  <si>
    <t>dorahernandezgorraiz@hotmail.com</t>
  </si>
  <si>
    <t>calidad, control de gestion, presupuesto, almacen</t>
  </si>
  <si>
    <t>si para hacer mas dinámico el trabajo a diario</t>
  </si>
  <si>
    <t>Capacitación en conocimiento de los sistemas que se utilizan en la Alcaldia.</t>
  </si>
  <si>
    <t>mujerexitosa1@gmail.com</t>
  </si>
  <si>
    <t>Ninguno</t>
  </si>
  <si>
    <t>FORMACION EN SU USO</t>
  </si>
  <si>
    <t>ndiaroblesm98@gmail.com</t>
  </si>
  <si>
    <t xml:space="preserve">extranet, intranet (pagos, consultas, intercambio de información) </t>
  </si>
  <si>
    <t>intranet, sistema integrado de gestión, noticias, normatividad, contratación, convocatorias, publicaciones</t>
  </si>
  <si>
    <t xml:space="preserve">Aplicación móvil de la página web de Alcaldía </t>
  </si>
  <si>
    <t xml:space="preserve">Mayor capacidad de internet en los puestos de trabajo de forma que se pueda navegar mejor </t>
  </si>
  <si>
    <t>andres.velez@usantoto.edu.co</t>
  </si>
  <si>
    <t>correo electronico, pataformas de sistemas de informacion de la entidad (amara, isolucion), pagina web de la alcaldia mayor de tunja, etc.</t>
  </si>
  <si>
    <t>AMARA e Isolucion</t>
  </si>
  <si>
    <t>Capacitaciones y consejos de gobierno</t>
  </si>
  <si>
    <t>Seria adecuado que absolutamente toda la informacion se maneje en linea, asi no nos guste, o parezca dificil, a largo plazo se ha demostrado que resulta mas facil la ubicacion de la informacion. Facilitando de esta manera tramites que se hacen dispendiosos a la hora de buscar la informacion en el archivo fisico. 
Si encontraramos la manera de conectar, asi sea atraves de una plataforma *nube* o simplente un google drive que soporte una cantidad grendae de informacion y que no es de un costo alto como plataformas de sistemas de informacion como Amara y Orfeo que tienen costos de utilizacion altos, y que atraves de usuarios restringidos (si es necesario ) facilite el seguimiento de informacion y la utilizacion adecuada de la misma.</t>
  </si>
  <si>
    <t>Recibir una buena capacitacion, por una persona dispuesta a resolver preguntas e inquietudes y que explique de manera clara los beneficios que se tiene al utilizar estos servicios.</t>
  </si>
  <si>
    <t>marpuli@yahoo.es</t>
  </si>
  <si>
    <t>sistema local, runt y orfeo</t>
  </si>
  <si>
    <t>orfeo</t>
  </si>
  <si>
    <t>mas o menos</t>
  </si>
  <si>
    <t xml:space="preserve">SI </t>
  </si>
  <si>
    <t>ONCES EN EL QUE SE HABLE DEL TEMA , PERO EN HORARIO LABORAL</t>
  </si>
  <si>
    <t>dlar27@hotmail.com</t>
  </si>
  <si>
    <t xml:space="preserve">Informativo </t>
  </si>
  <si>
    <t xml:space="preserve">no </t>
  </si>
  <si>
    <t>anmaocampo333@gmail.com</t>
  </si>
  <si>
    <t xml:space="preserve">A través de enlace de Facebook se presta el servicio al ciudadano de dar a conocer los programas y actividades de la Alcaldía de Tunja, en donde se da respuesta inmediata a las inquietudes de los ciudadanos. </t>
  </si>
  <si>
    <t>capacitaciones</t>
  </si>
  <si>
    <t>diegoandresn@hotmail.com</t>
  </si>
  <si>
    <t>Portales y motores de búsqueda, páginas web</t>
  </si>
  <si>
    <t xml:space="preserve">Servicios de atención al ciudadano, portal de tramites, servicios informativos </t>
  </si>
  <si>
    <t xml:space="preserve">Dificil ubicar cierta información </t>
  </si>
  <si>
    <t>Formación y capacitación para manejar en debida forma los portales y la web de la alcaldia</t>
  </si>
  <si>
    <t>felimol_0749@hotmail.com</t>
  </si>
  <si>
    <t>MAS DE 60</t>
  </si>
  <si>
    <t>n</t>
  </si>
  <si>
    <t xml:space="preserve">capacitaciones frecuentes del uso de la tecnología </t>
  </si>
  <si>
    <t>auracleotilde@yahoo.com</t>
  </si>
  <si>
    <t>intranet</t>
  </si>
  <si>
    <t>que dentro de los proyecto fuera incluida la capacitación de todos los funcionarios</t>
  </si>
  <si>
    <t>oportunidad de opinar</t>
  </si>
  <si>
    <t>osarop@gmail.com</t>
  </si>
  <si>
    <t>Reportes de información  a los entes de Control, y plataforma Finanzas Plus</t>
  </si>
  <si>
    <t>Atención al Ciudadano, liquidación de industria y comercio,</t>
  </si>
  <si>
    <t>CAPACITACIONES, CURSOS.</t>
  </si>
  <si>
    <t>celopezl@hotmail.com</t>
  </si>
  <si>
    <t>Mesa de ayuda</t>
  </si>
  <si>
    <t>Intranet, Isolucion, SIG, POT</t>
  </si>
  <si>
    <t>isagovi0891@gmail.com</t>
  </si>
  <si>
    <t>no los recuerdo</t>
  </si>
  <si>
    <t>Reconocimiento a la labor desarrollada</t>
  </si>
  <si>
    <t>lydapaola.at@gmail.com</t>
  </si>
  <si>
    <t>Guía Turística, isolution, intranet</t>
  </si>
  <si>
    <t xml:space="preserve">Guía Turística, Isolution, Intranet, Dependecias, programas, publicaciones, entidades, noticias, </t>
  </si>
  <si>
    <t>Héroes Fest</t>
  </si>
  <si>
    <t>Que se dé capacitación de las posibilidades de empleabilidad de las Tic´s en cada sectorial</t>
  </si>
  <si>
    <t>capacitación</t>
  </si>
  <si>
    <t>CULTURAYTURISMOTUNJA@GMAIL.COM</t>
  </si>
  <si>
    <t xml:space="preserve">isolucion, intranet,guia turistica ,publicaciones,noticias </t>
  </si>
  <si>
    <t>formatos,intranet, publicaciones,noticias,convocatorias</t>
  </si>
  <si>
    <t>PROGRAMA NO CALLES</t>
  </si>
  <si>
    <t xml:space="preserve">CAPACITACIÓN ESPECIFICA DE LA CREACIÓN DE BASES DE DATOS   </t>
  </si>
  <si>
    <t>CAPACITACION</t>
  </si>
  <si>
    <t>andresgoyenechecepeda@gmail.com</t>
  </si>
  <si>
    <t>los servicios en línea incluyen servicios de correo electrónico, motores de búsqueda o tiendas en línea, sitios web de música o películas e,t,c...</t>
  </si>
  <si>
    <t>no los conozco!!!!</t>
  </si>
  <si>
    <t>Crear mas ambientes propicios para mejorar el entendimiento frente a este campo.</t>
  </si>
  <si>
    <t>De pronto un mejor desempeño y reconocimientos para así, lograr  un mejor servicio frente a estos enlaces.</t>
  </si>
  <si>
    <t>milen9091@hotmail.com</t>
  </si>
  <si>
    <t>Isolushon, Intranec</t>
  </si>
  <si>
    <t>Isolushon, Intranec entre otros</t>
  </si>
  <si>
    <t>En el momento no tengo sugerencias</t>
  </si>
  <si>
    <t>Socializacion or redes, por parte del Alcade y de la Secretaria de Cultura</t>
  </si>
  <si>
    <t>En el momento no</t>
  </si>
  <si>
    <t>En las redes se ha promovido y el señr Alcalde de igual menera nos incita hacer el uso de las redes culturales, en la Secretaria de cultura y turismo.</t>
  </si>
  <si>
    <t>leleza87@gmail.com</t>
  </si>
  <si>
    <t xml:space="preserve">isolution- intranet
</t>
  </si>
  <si>
    <t xml:space="preserve">
mensajes al Correo electronico</t>
  </si>
  <si>
    <t>luzamparomejiagomez@hotmail.com</t>
  </si>
  <si>
    <t xml:space="preserve">EXTRACTOS BANCARIOS </t>
  </si>
  <si>
    <t xml:space="preserve">EMPLEO </t>
  </si>
  <si>
    <t>QUE TODOS LOS FUNCIONARIOS DE LA ALCALDIA CONTEMOS CON UN COMPUTADOR PARA TENER MAS ACCESO A LOS PLANES, PROGRAMAS Y PROYECTOS QUE SE ESTAN REALIZANDO EN MI CIUDAD</t>
  </si>
  <si>
    <t xml:space="preserve">CAPACITACION </t>
  </si>
  <si>
    <t>jj_julieta@hotmail.com</t>
  </si>
  <si>
    <t>pago de servicios por internet, portal bancario, generación de certificados</t>
  </si>
  <si>
    <t>a intranet, isolución y portal tributario</t>
  </si>
  <si>
    <t>no es fácil encontrar los enlaces</t>
  </si>
  <si>
    <t>instalación de Amara y apertura de la oficina de atención ciudadana</t>
  </si>
  <si>
    <t>Realizar estas encuestas con más frecuencia</t>
  </si>
  <si>
    <t>reconocimiento e incentivos económicos</t>
  </si>
  <si>
    <t>capasocial@gmial.com</t>
  </si>
  <si>
    <t>historial laboral, certificaciones, evaluaciones de desempeño en periodo de prueba</t>
  </si>
  <si>
    <t>Certifiaciones</t>
  </si>
  <si>
    <t>Cultura de la tecnologia</t>
  </si>
  <si>
    <t>Un incentivo no pecuniario tecnologico o una capacitacion en el tema</t>
  </si>
  <si>
    <t>fvargas@semtunja.gov.co</t>
  </si>
  <si>
    <t>SIMAT. SAC. DUE</t>
  </si>
  <si>
    <t>educación, intranet</t>
  </si>
  <si>
    <t>es muy Intuitivo</t>
  </si>
  <si>
    <t>falta mucha inclusión a la opinión de los usuarios internos</t>
  </si>
  <si>
    <t xml:space="preserve">Diploma, encargos, </t>
  </si>
  <si>
    <t>educacion.inicial.sem@tunja.gov.co</t>
  </si>
  <si>
    <t>trámites que se  pueden realizar a través de internet</t>
  </si>
  <si>
    <t>ddd</t>
  </si>
  <si>
    <t>reconocimiento</t>
  </si>
  <si>
    <t>eddy2106@hotmail.com</t>
  </si>
  <si>
    <t>SUPERNUMERARIO</t>
  </si>
  <si>
    <t xml:space="preserve">SAC
</t>
  </si>
  <si>
    <t>Capacitaciones</t>
  </si>
  <si>
    <t>jorge.mora@tunja.gov.co</t>
  </si>
  <si>
    <t>Factura impuestos, rendición de cuentas</t>
  </si>
  <si>
    <t>Capacitación y socialización</t>
  </si>
  <si>
    <t>cafar220905240608@gmail.com</t>
  </si>
  <si>
    <t>herramientas de la WEB</t>
  </si>
  <si>
    <t>nomeclatura impuestos</t>
  </si>
  <si>
    <t xml:space="preserve">control </t>
  </si>
  <si>
    <t xml:space="preserve">gestion tics
</t>
  </si>
  <si>
    <t xml:space="preserve">informes </t>
  </si>
  <si>
    <t>no ninguna</t>
  </si>
  <si>
    <t>capacitaciones sobre los temas</t>
  </si>
  <si>
    <t>carlos.valenzuela@tunja.gov.co</t>
  </si>
  <si>
    <t xml:space="preserve">modernizar las lineas de red y equipos </t>
  </si>
  <si>
    <t>sayagolo@hotmail.com</t>
  </si>
  <si>
    <t>AMARA</t>
  </si>
  <si>
    <t>AMARA ORFEO</t>
  </si>
  <si>
    <t>Reconocimiento laboral</t>
  </si>
  <si>
    <t>angelitacb26@hotmail.com</t>
  </si>
  <si>
    <t xml:space="preserve">RNMC, intranet, SIG, POT, SIGEP, SECOP,  Tránsito, </t>
  </si>
  <si>
    <t>GLPI, intranet, isolución, contratacion, normatividad, organismos de control, etc.</t>
  </si>
  <si>
    <t>Que nos dicten cursos certificados.</t>
  </si>
  <si>
    <t>eporac@hotmail.com</t>
  </si>
  <si>
    <t>sig, simit, secop, sigep, rnmc, pot, ponal,</t>
  </si>
  <si>
    <t>sig-isolucion, intranet, pot, descargas formatos</t>
  </si>
  <si>
    <t>lograr hacer tramites completos a través de la página</t>
  </si>
  <si>
    <t>clamilita@gmail.com</t>
  </si>
  <si>
    <t>ENLACES COMO INTRANET, ISOLUCIÓN, TRNAPARENCIA</t>
  </si>
  <si>
    <t xml:space="preserve">capacitación </t>
  </si>
  <si>
    <t>comunicacioninterna@tunja.gov.co</t>
  </si>
  <si>
    <t>PROFESIONAL ESPECIALIZADO</t>
  </si>
  <si>
    <t xml:space="preserve">Trámites </t>
  </si>
  <si>
    <t>correo electrónico, noticias</t>
  </si>
  <si>
    <t xml:space="preserve">certificado de estratificación </t>
  </si>
  <si>
    <t>capacitaciones, talleres</t>
  </si>
  <si>
    <t>cleofemrm11@hotmail.com</t>
  </si>
  <si>
    <t xml:space="preserve"> INTERNET, CORREO ELECTRONICO, SITIOS WEB, ´PAGINAS FINACIERAS, OTRAS</t>
  </si>
  <si>
    <t>PQR, IMPUESTOS, SECOP, ISCRIPCION PARA COLEGIOS - EN LACES: GOBIERNO EN LINEA, SIRVO A MI ´PAIS, NO MAS FILAS, MODELO INTEGRADO DE PLANEACION Y GESTION, ENTRE OTROS</t>
  </si>
  <si>
    <t>centro de relevo con UMCITI</t>
  </si>
  <si>
    <t>ACTUALIZACION Y / O CAPACITACION</t>
  </si>
  <si>
    <t>jalex183@hotmail.com</t>
  </si>
  <si>
    <t>edissonandres.abogado@gmail.com</t>
  </si>
  <si>
    <t>chat</t>
  </si>
  <si>
    <t>tusig, intranet, impuestos, normatividad, mascotas en adopción</t>
  </si>
  <si>
    <t xml:space="preserve">implementación amara </t>
  </si>
  <si>
    <t xml:space="preserve">si con la sistematización de los procesos </t>
  </si>
  <si>
    <t>luzerobles@hotmail.com</t>
  </si>
  <si>
    <t>transferencia de documentos, correo electrónico</t>
  </si>
  <si>
    <t>noticias documentos  normatividad etc.</t>
  </si>
  <si>
    <t>de pronto mas adelante por ahora no le pensado en eso.</t>
  </si>
  <si>
    <t>de pronto cursos relacionados con el tema</t>
  </si>
  <si>
    <t>fendere183@hotmail.com</t>
  </si>
  <si>
    <t>INTRANET - SGI - PAGINA DE LA ALCALDIA DE TUNA</t>
  </si>
  <si>
    <t>Intranet - SGI - corres electronicos</t>
  </si>
  <si>
    <t>En este momento no.</t>
  </si>
  <si>
    <t>Laborales</t>
  </si>
  <si>
    <t>nicolasdavid1990@gmail.com</t>
  </si>
  <si>
    <t xml:space="preserve">PAGINA WEB </t>
  </si>
  <si>
    <t xml:space="preserve">MECANISMOS SENCILLOS PARA ACCEDER A LA INFORMACION </t>
  </si>
  <si>
    <t xml:space="preserve">MOTIVACION PERSONAL </t>
  </si>
  <si>
    <t>nersayarely@tunja.gov.co</t>
  </si>
  <si>
    <t>IMPUESTOS PLUS CONSULTA, AMARA CONSULTA, INTRANET, ISOLUCION, SEDE ELECTRONICA, CORREO ELECTRONICO</t>
  </si>
  <si>
    <t xml:space="preserve">SEDE ELECTRÓNICA, INTRANET, SIG (ISOLUCION), CORREO ELECTRÓNICO INSTITUCIONAL, NORMATIVIDAD, TRANSPARENCIA Y ACCESO A LA INFORMACIÓN PÚBLICA, </t>
  </si>
  <si>
    <t>TODOS LOS ANTERIORES</t>
  </si>
  <si>
    <t>AMARA, SEDE ELECTRÓNICA, GEL</t>
  </si>
  <si>
    <t xml:space="preserve">SOFTWARE AMARA, IMPUESTOS PLUS Y SEDE ELECTRÓNICA </t>
  </si>
  <si>
    <t>CLARO</t>
  </si>
  <si>
    <t>PERMITIR EL ACCESO A REDES SOCIALES, YA QUE SON LOS ÚNICOS ENLACES A LOS CUALES NO PUEDO CONDESCEDER, SERVICIOS QUE POR MI PARTE SON BIEN MANEJADOS</t>
  </si>
  <si>
    <t>jddgo1969@hotmail.com</t>
  </si>
  <si>
    <t>SOLICITUDES DE CERTIFICADOS</t>
  </si>
  <si>
    <t>CON ENTES DE CONTROL</t>
  </si>
  <si>
    <t>SI ES POSIBLE...SI</t>
  </si>
  <si>
    <t>omar.jimenez@tunja.gov.co</t>
  </si>
  <si>
    <t>Mesa de Ayuda, Intranet</t>
  </si>
  <si>
    <t>Sede Electronica, Intranet, Pqrsf</t>
  </si>
  <si>
    <t>Heroes Fest</t>
  </si>
  <si>
    <t>Recibir con mayor aceptación productos software desarrollados</t>
  </si>
  <si>
    <t>Ninguna</t>
  </si>
  <si>
    <t>hector.rodriguez@tunja.gov.co</t>
  </si>
  <si>
    <t>Recibo de impuestos, software mesa de ayuda y software de isolucion.</t>
  </si>
  <si>
    <t>Recibo de impuestos</t>
  </si>
  <si>
    <t>Heroesfest</t>
  </si>
  <si>
    <t xml:space="preserve">Entre mas sugerencias y aportes la entidad crecería mas en cuestión de infraestructura tecnológica.  </t>
  </si>
  <si>
    <t>Ascenso laboral</t>
  </si>
  <si>
    <t>carloscipamocha@yahoo.es</t>
  </si>
  <si>
    <t>INTRANET</t>
  </si>
  <si>
    <t>MEJORAMIENTO CONTINUO</t>
  </si>
  <si>
    <t>CAPACITACIONES</t>
  </si>
  <si>
    <t>CERTIFICACIONES</t>
  </si>
  <si>
    <t>lnataliarojasmcont@outlook.com</t>
  </si>
  <si>
    <t>http://www.tunja-boyaca.gov.co/quienes_somos.shtml</t>
  </si>
  <si>
    <t>El proyecto tecnológico seria la implementación del tramite de cuentas en linea y hacer uso eficiente del papel y en menos tiempo.</t>
  </si>
  <si>
    <t xml:space="preserve">Capacitaciones </t>
  </si>
  <si>
    <t>claudia_bernalc@hotmail.com</t>
  </si>
  <si>
    <t>Salud, Banca movil</t>
  </si>
  <si>
    <t>Impuesto Predial</t>
  </si>
  <si>
    <t>Cursos por Secretarías de Tenología</t>
  </si>
  <si>
    <t>Cursos de tecnología</t>
  </si>
  <si>
    <t>angelagp159@yahoo.ess</t>
  </si>
  <si>
    <t xml:space="preserve">Amara - Atención al ciudadano
</t>
  </si>
  <si>
    <t>mhernandez@gmail.gov.co</t>
  </si>
  <si>
    <t>pago electrónico de impuesto predial</t>
  </si>
  <si>
    <t>Certificado de estratificación y nomenclatura</t>
  </si>
  <si>
    <t>Heroes fest</t>
  </si>
  <si>
    <t>Puestos de promoción para el uso de los servicios</t>
  </si>
  <si>
    <t>gloria.mateus@tunja.gov.co</t>
  </si>
  <si>
    <t>e-mail con todos los contribuyentes de los tributos en Tunja y fuera de Tunja
La página de la Alcaldía para procesos tributarios - orientación a la ciudadanía
Consultas a través de Internet</t>
  </si>
  <si>
    <t>Utilización permanente de la información contenida en la página y correos electrónicos a nivel nacional y local.  Toda la parte tributaria requiere de información a través de Internet</t>
  </si>
  <si>
    <t>Es importante que se conozcan las necesidades de los usuarios externos para facilitar aún más las herramientas para quienes las utilizan para cumplir con los pagos de Impuestos</t>
  </si>
  <si>
    <t>Conocimiento profundo de cómo utilizar todos los mecanismos que faciliten los procesos internos y externos en lo que se refiere a la ciudadanía</t>
  </si>
  <si>
    <t>79cristhiam@gmail.com</t>
  </si>
  <si>
    <t>Generación recibo impuesto predial y formulario de PQRSF</t>
  </si>
  <si>
    <t>reconocimiento en la página web a los usuarios que mas la consultan.</t>
  </si>
  <si>
    <t>psjovana@gmail.com</t>
  </si>
  <si>
    <t xml:space="preserve">Buscadores, paginas del gobierno </t>
  </si>
  <si>
    <t xml:space="preserve">Notificaciones, Noticias, información general de las entidades </t>
  </si>
  <si>
    <t xml:space="preserve">Cursos de actualización </t>
  </si>
  <si>
    <t xml:space="preserve">Información en el correo  </t>
  </si>
  <si>
    <t>rubicita9@gmail.com</t>
  </si>
  <si>
    <t>PAGO DE SERVICIOS, Y COMPRAS</t>
  </si>
  <si>
    <t xml:space="preserve">NOTIFICACIONES </t>
  </si>
  <si>
    <t>TIEMPO</t>
  </si>
  <si>
    <t>wifacol@yahoo.com</t>
  </si>
  <si>
    <t>internet</t>
  </si>
  <si>
    <t>quejas y reclamos</t>
  </si>
  <si>
    <t>REALIZAR TRAMITES</t>
  </si>
  <si>
    <t>rocioguerrero77@hotmail.com</t>
  </si>
  <si>
    <t>correo personal, consulta software SIGLO XXI, TYBA</t>
  </si>
  <si>
    <t xml:space="preserve">isolucion, intranet, correo electrónico institucional y personal, amara </t>
  </si>
  <si>
    <t xml:space="preserve">Capacitaciones, mejoramiento de equipos </t>
  </si>
  <si>
    <t>harvey.cely@tunja.gov.co</t>
  </si>
  <si>
    <t>Correo Electrónico, Intranet, Aplicativos, etc</t>
  </si>
  <si>
    <t>Intranet, Trámites en Línea, correo electronico, etc</t>
  </si>
  <si>
    <t>Heros Fest (evento en sociedad)</t>
  </si>
  <si>
    <t>Si, con base en la mejora continua de procesos y conocimientos internos</t>
  </si>
  <si>
    <t>Estabilidad Laboral</t>
  </si>
  <si>
    <t>aviladem@hotmail.com</t>
  </si>
  <si>
    <t>INSOLUCION</t>
  </si>
  <si>
    <t>INSOLUSION</t>
  </si>
  <si>
    <t>CERTIDICADO</t>
  </si>
  <si>
    <t>wilmanher@gmail.com</t>
  </si>
  <si>
    <t>CENSO, IMPUESTO</t>
  </si>
  <si>
    <t>IMPUESTO</t>
  </si>
  <si>
    <t>RENDICION DE CUENTAS</t>
  </si>
  <si>
    <t>PROMOVERLO DESDE LOS COLEGIOS</t>
  </si>
  <si>
    <t>REDUCCION DE TIEMPOS DE ESPERA</t>
  </si>
  <si>
    <t>dianapaez0307@hotmail.com</t>
  </si>
  <si>
    <t xml:space="preserve">solicitud certificado estratificación, 
</t>
  </si>
  <si>
    <t xml:space="preserve">decretos, formularios 
</t>
  </si>
  <si>
    <t xml:space="preserve">si </t>
  </si>
  <si>
    <t>esperanzaalvarezr@gmail.com</t>
  </si>
  <si>
    <t>Intranet, Isolución</t>
  </si>
  <si>
    <t xml:space="preserve">programas útiles y actualizados para temas jurídicos </t>
  </si>
  <si>
    <t>capacitaciones de actualización</t>
  </si>
  <si>
    <t>certificación</t>
  </si>
  <si>
    <t>nemfa.1.12@gmail.com</t>
  </si>
  <si>
    <t>AMARA, CORREO ELECTRONICO</t>
  </si>
  <si>
    <t>jennyinampues@gmail.com</t>
  </si>
  <si>
    <t>Cuando requiero certificados de diferentes entes como: COPNIA, Contraloria, Procuraduria, policia, etc.
Servicios internos: AMARA, Mesa de Ayuda</t>
  </si>
  <si>
    <t>Mesa de Ayuda, AMARA</t>
  </si>
  <si>
    <t>Buenos equipos tecnológicos como software y hardware</t>
  </si>
  <si>
    <t>merpramilia@gmail.com</t>
  </si>
  <si>
    <t>consultar antecedentes, depósitos de cuentas, consultas de los bancos y otros</t>
  </si>
  <si>
    <t xml:space="preserve">descargar circulares y formatos del sistema integrado de gestión de calidad, </t>
  </si>
  <si>
    <t>ciudadano digital</t>
  </si>
  <si>
    <t>cpacitacion</t>
  </si>
  <si>
    <t>calidad@gmail.com</t>
  </si>
  <si>
    <t xml:space="preserve">Tramites y servicios </t>
  </si>
  <si>
    <t xml:space="preserve">Impuestos, Mapa de ordenamiento, enlaces con entidades publicas </t>
  </si>
  <si>
    <t xml:space="preserve">Reconocimiento y participación </t>
  </si>
  <si>
    <t xml:space="preserve">certificado estratificacion </t>
  </si>
  <si>
    <t xml:space="preserve">http://www.tunja-boyaca.gov.co/tramites.shtml?scrl=1104&amp;apc=eaxx-5-&amp;scr_1104_Go=6
</t>
  </si>
  <si>
    <t>laurapuin19@gmail.com</t>
  </si>
  <si>
    <t>Compras, transacciones bancarias.</t>
  </si>
  <si>
    <t>Enlaces de los ministerios.</t>
  </si>
  <si>
    <t>Desconocimiento</t>
  </si>
  <si>
    <t>Tener un herramienta que permita realizar el trámite de cuenta de cobro a través de internet o un software especializado en el tema</t>
  </si>
  <si>
    <t>monifusa@hotmail.com</t>
  </si>
  <si>
    <t>Certificado estratificacion. pqrs de otras entidades del estado.</t>
  </si>
  <si>
    <t>Certificados estratificacion, nomenclatura. Factura impuesto predial y pago en línea del mismo, elaboración de declaración de industria y comercio.</t>
  </si>
  <si>
    <t>Lanzamiento de certificados en línea</t>
  </si>
  <si>
    <t>Se debe hacer un diagnóstico del nivel en que se encuentra cada funcionario en estos temas para plantear diferentes capacitaciones.</t>
  </si>
  <si>
    <t>Buenos equipos de cómputo y velocidad en el internet.</t>
  </si>
  <si>
    <t>sandra.rivera@tunja.gov.co</t>
  </si>
  <si>
    <t>Intranet, sistema de calidad y servicios de la página del municipio, MGA web</t>
  </si>
  <si>
    <t>Intranet, isolution, soporte técnico</t>
  </si>
  <si>
    <t>Sí porque todos somos parte del mejor servicio para nuestro usuario</t>
  </si>
  <si>
    <t>Capacitación permanente y pertinente para las funciones y el servicio al usuario interno y externo</t>
  </si>
  <si>
    <t>fernando.pinzon@tunja.gov.co</t>
  </si>
  <si>
    <t>Servicios tecnicos</t>
  </si>
  <si>
    <t>Sl</t>
  </si>
  <si>
    <t>Equipos</t>
  </si>
  <si>
    <t>pilarperez2208@gmail.com</t>
  </si>
  <si>
    <t>Certificado de antecedentes, bases de datos, descarga de facturas, consultas servicios bancarios.</t>
  </si>
  <si>
    <t>Concepto uso del suelo</t>
  </si>
  <si>
    <t>que todos los trámites se encuentren en línea para facilitar el acceso a la in formación y facilidad de los tramites y servicios a los usuarios</t>
  </si>
  <si>
    <t>oavilaparra@gmail.com</t>
  </si>
  <si>
    <t>correo y noticias</t>
  </si>
  <si>
    <t>contraloria, procuraduria</t>
  </si>
  <si>
    <t>covaye@gmail.com</t>
  </si>
  <si>
    <t xml:space="preserve">Sistiema de calidad </t>
  </si>
  <si>
    <t>Realizar capacitación para conocer que servicios ofrece la alcaldínina a través de su pagina.</t>
  </si>
  <si>
    <t>ninguna</t>
  </si>
  <si>
    <t>epguerrap@gmail.com</t>
  </si>
  <si>
    <t>isolucion e intranet</t>
  </si>
  <si>
    <t>realizar curso de inducciòn y descargar formatos</t>
  </si>
  <si>
    <t>Podría ser fácil, pero si se recibiera una charla de inducción de manera personal.</t>
  </si>
  <si>
    <t>Línea de quejas, reclamos o sugerencias.</t>
  </si>
  <si>
    <t>Si claro</t>
  </si>
  <si>
    <t>Invitaciòn a capacitaciòn.</t>
  </si>
  <si>
    <t>nemerson@misena.edu.co</t>
  </si>
  <si>
    <t xml:space="preserve">Sede Electrónica </t>
  </si>
  <si>
    <t xml:space="preserve">Sede Electrónica Indra </t>
  </si>
  <si>
    <t>implementar todos los tramites de planeacion verificación de uso paramentos uso de suelos para mejorar el tiempo de respuesta a los usuarios atendidos en las oficinas del sac</t>
  </si>
  <si>
    <t>Capacitaciones e implementos tecnológicos que nos ayuden a mejorar nuestros servicios</t>
  </si>
  <si>
    <t>marthaluciabastidasrincon@hotmail.com</t>
  </si>
  <si>
    <t>consultas</t>
  </si>
  <si>
    <t xml:space="preserve">usos de suelo, facturas de impuesto en linea </t>
  </si>
  <si>
    <t xml:space="preserve">PARA EL TRAMITE DE PROCESOS TALES COMO COBRO DE IMPUESTOS
CERTIFICACIONES EN LINEA, </t>
  </si>
  <si>
    <t xml:space="preserve">CHARLAS EN CADA SECTORIAL </t>
  </si>
  <si>
    <t>seguridadysalud@tunja.gov.co</t>
  </si>
  <si>
    <t xml:space="preserve">consultas, aplicativos </t>
  </si>
  <si>
    <t>SIG</t>
  </si>
  <si>
    <t>Usuario unico para SIG y para intranet</t>
  </si>
  <si>
    <t>tatan560@hotmail.com</t>
  </si>
  <si>
    <t>intranet, gestor de calidad</t>
  </si>
  <si>
    <t>la interfaz es amigable y comoda a excepción de amara debe cambiarse</t>
  </si>
  <si>
    <t xml:space="preserve">cambiar amara por orfeo </t>
  </si>
  <si>
    <t>incentivos</t>
  </si>
  <si>
    <t>gonzallo2@hotmail.com</t>
  </si>
  <si>
    <t>intranet, isolucion, amara</t>
  </si>
  <si>
    <t>normatividad</t>
  </si>
  <si>
    <t>Cambiar Amara</t>
  </si>
  <si>
    <t>ninguno</t>
  </si>
  <si>
    <t>mariela.m@hotmail.es</t>
  </si>
  <si>
    <t xml:space="preserve">sede electrónico </t>
  </si>
  <si>
    <t>sede electrónica</t>
  </si>
  <si>
    <t>capacitaciones a funcionarios y mejores herramientas de trabajo</t>
  </si>
  <si>
    <t xml:space="preserve">capacitaciones </t>
  </si>
  <si>
    <t>masalcedo52@hotmail.com</t>
  </si>
  <si>
    <t>Amara sede electrónica e intranet</t>
  </si>
  <si>
    <t xml:space="preserve">sede electrónica amara  </t>
  </si>
  <si>
    <t xml:space="preserve">Que se tengan en cuenta a todos los funcionarios para las distintas complementaciones </t>
  </si>
  <si>
    <t>Económicos o compensatorios</t>
  </si>
  <si>
    <t>nidia.amaya@tunja.gov.co</t>
  </si>
  <si>
    <t>Enlace de sisben, INTRANET, ISOLUCION</t>
  </si>
  <si>
    <t>auracristina.alfonso@uptc.edu.co</t>
  </si>
  <si>
    <t xml:space="preserve">Sede electronica (Estratificación y nomenclatura) </t>
  </si>
  <si>
    <t xml:space="preserve">Sede electronica y enlace de impuestos municipales </t>
  </si>
  <si>
    <t xml:space="preserve">Economica y compensatorio </t>
  </si>
  <si>
    <t>nel_cy12@hotmail.com</t>
  </si>
  <si>
    <t xml:space="preserve">un acceso mas rápido para cada uno de procesos de la alcaldía  </t>
  </si>
  <si>
    <t xml:space="preserve">Realizar talleres y capacitaciones para un mejor aprendizaje </t>
  </si>
  <si>
    <t>cipa0422@hotmail.com</t>
  </si>
  <si>
    <t>CONSULTA DE SALDO, BAJAR CERTIFICADOS, BAJAR PLANILLAS ETC.</t>
  </si>
  <si>
    <t>INSOLUCION, INTRANET, CORREO INSTITUCIONAL ETC.</t>
  </si>
  <si>
    <t>ALGÚN BONO</t>
  </si>
  <si>
    <t>jotajazcar@hotmail.com</t>
  </si>
  <si>
    <t xml:space="preserve">Consulta a bancos. correo electrónico. pago de servicios públicos y privados. transacciones. </t>
  </si>
  <si>
    <t>el principal servicio es la generación de certificados del POT. ademas el acceso a documentos públicos del municipio consultas de pico y placa, generación de factura del predial(Pero no funciona el portal tributario).</t>
  </si>
  <si>
    <t xml:space="preserve">implementar capacitaciones o divulgación publicitaria en medios. </t>
  </si>
  <si>
    <t>Se deben implementar campañas para que la ciudadanía tenga conocimiento de las herramientas tecnológicas que se tienen en el municipio y enseñar a usarlas, demostrando lo útil que pueden llegar a ser.</t>
  </si>
  <si>
    <t>david-hernandez2692@hotmail.com</t>
  </si>
  <si>
    <t>pagos</t>
  </si>
  <si>
    <t>no Ninguna</t>
  </si>
  <si>
    <t>seguimiento@tunja.gov.co</t>
  </si>
  <si>
    <t>pago de servicios, pago de matrículas, pago de impuestos, almacenamiento en la nube.</t>
  </si>
  <si>
    <t>Descarga de factura del predial y pago de la misma</t>
  </si>
  <si>
    <t>Manejo del aplicativo de seguimiento al Plan de Desarrollo</t>
  </si>
  <si>
    <t>erikacuy012@gmail.com</t>
  </si>
  <si>
    <t xml:space="preserve">sysman, Sistema integrado de calidad, intranet </t>
  </si>
  <si>
    <t>asistir a capacitaciones, socializaciones de las nuevas herrramientas técnologicas  adquiridas por la Alcaldia de Tunja.</t>
  </si>
  <si>
    <t>yenifergomez26@gmail.com</t>
  </si>
  <si>
    <t>bancarios, de salud, entre otros.</t>
  </si>
  <si>
    <t>servicios como la descarga de antecedentes, búsqueda en secop, certificados, información de interés frente a las necesidades del municipio.</t>
  </si>
  <si>
    <t>por trabajo, información y trámites en línea.</t>
  </si>
  <si>
    <t>manejo de las tics</t>
  </si>
  <si>
    <t>no, ninguna.</t>
  </si>
  <si>
    <t>implementación de capacitaciones periódicas en cuanto a actualización del sistema e implementación de nuevos enlaces.</t>
  </si>
  <si>
    <t>caticacosta14@gmail.com</t>
  </si>
  <si>
    <t>maga4782@yahoo.es</t>
  </si>
  <si>
    <t>Rapidez en la página</t>
  </si>
  <si>
    <t>nubiavargas23@hotmail.com</t>
  </si>
  <si>
    <t xml:space="preserve">Capacitación </t>
  </si>
  <si>
    <t>lindajohanaha25@gmail.com</t>
  </si>
  <si>
    <t>EAPB, Adres, intranet</t>
  </si>
  <si>
    <t>Correo electrónico, isolucion, intranet, prensa</t>
  </si>
  <si>
    <t>Plataforma isolucion</t>
  </si>
  <si>
    <t xml:space="preserve">Participación significativa </t>
  </si>
  <si>
    <t>kscontrerasr@unal.edu.co</t>
  </si>
  <si>
    <t>Correo electrónico,  nube</t>
  </si>
  <si>
    <t>.</t>
  </si>
  <si>
    <t>Plataformas viejas</t>
  </si>
  <si>
    <t xml:space="preserve">Ninguno </t>
  </si>
  <si>
    <t>oscar.jimenez@tunja.gov.co</t>
  </si>
  <si>
    <t>Na</t>
  </si>
  <si>
    <t>Sí..</t>
  </si>
  <si>
    <t>Reconocimiento..</t>
  </si>
  <si>
    <t>livapaes07@hotmail.com</t>
  </si>
  <si>
    <t xml:space="preserve">Isolucion </t>
  </si>
  <si>
    <t>Zonas wifi en las dependecias</t>
  </si>
  <si>
    <t xml:space="preserve">Certificados </t>
  </si>
  <si>
    <t>alexandranajar@gmail.com</t>
  </si>
  <si>
    <t>certificado sisben, consulta afiliados fosyga etc</t>
  </si>
  <si>
    <t>consulta puntaje sisben, recibos del impuesto predial, certificado antecedentes procuraduria, antecedentes policía etc</t>
  </si>
  <si>
    <t>zonas wiffi</t>
  </si>
  <si>
    <t>propagando, folletos, cartillas, manuales etc</t>
  </si>
  <si>
    <t>Sersamy@gmail.com</t>
  </si>
  <si>
    <t xml:space="preserve">Son los mecanismos tecnológicos empleados para agilizar y operativizar las gestiones que requieren los  ciudadanos </t>
  </si>
  <si>
    <t>Policia nacional, departamento para la prosperidad social, SIGEP, proactiva</t>
  </si>
  <si>
    <t>Si,</t>
  </si>
  <si>
    <t xml:space="preserve">Capacitación en las plataformas y actualización </t>
  </si>
  <si>
    <t>astrid2907@hotmail.com</t>
  </si>
  <si>
    <t xml:space="preserve">Pagos en línea </t>
  </si>
  <si>
    <t>Isolucion, sigep, secop</t>
  </si>
  <si>
    <t>Vive digital</t>
  </si>
  <si>
    <t xml:space="preserve">Capacitación al sector rural y población adulta y tercera edad </t>
  </si>
  <si>
    <t xml:space="preserve">Certificación </t>
  </si>
  <si>
    <t>linafernandacastillo@gmail.com</t>
  </si>
  <si>
    <t xml:space="preserve">Programas y beneficios a poblacion </t>
  </si>
  <si>
    <t>Capacitacion en manejo de redes electronicas</t>
  </si>
  <si>
    <t xml:space="preserve">Obsequio para trabajo </t>
  </si>
  <si>
    <t>hasbladyrosas@gmail.com</t>
  </si>
  <si>
    <t>Isolution</t>
  </si>
  <si>
    <t>O</t>
  </si>
  <si>
    <t>yoyitalex2000@hotmail.com</t>
  </si>
  <si>
    <t>Tramites</t>
  </si>
  <si>
    <t>Cursos</t>
  </si>
  <si>
    <t xml:space="preserve">Pagos en linea </t>
  </si>
  <si>
    <t xml:space="preserve">Trámites y servicios informativos </t>
  </si>
  <si>
    <t xml:space="preserve">Vive digital </t>
  </si>
  <si>
    <t xml:space="preserve">Estrategias tecnológicas educativas dirigidas a población rural adulta y Sec tercera edad </t>
  </si>
  <si>
    <t xml:space="preserve">Incentivos laborales </t>
  </si>
  <si>
    <t>marcos_cruz_08@Hotmail.com</t>
  </si>
  <si>
    <t>cecigamba18@gmail.com</t>
  </si>
  <si>
    <t>No utilizo</t>
  </si>
  <si>
    <t xml:space="preserve">Isolución  intranet </t>
  </si>
  <si>
    <t>ginitaesnatale@gmail.com</t>
  </si>
  <si>
    <t xml:space="preserve"> Www alcaldia tunja</t>
  </si>
  <si>
    <t>Capacitación continua</t>
  </si>
  <si>
    <t>La mejor motivación es estar acrualizado en temas teconologicos</t>
  </si>
  <si>
    <t>silvializbernal@gmail.com</t>
  </si>
  <si>
    <t>los usuarios para acceder a la pagina</t>
  </si>
  <si>
    <t xml:space="preserve">deberíamos asistir todos a esas capacitaciones para mejorar cada día </t>
  </si>
  <si>
    <t>como ciento para nuestra hoja de vida</t>
  </si>
  <si>
    <t>ampatodont@hotmail.com</t>
  </si>
  <si>
    <t xml:space="preserve">Soporte técnico para mantenimiento de computo </t>
  </si>
  <si>
    <t xml:space="preserve">Información actualizada de servicios de alcaldía, </t>
  </si>
  <si>
    <t>Facilitar el trabajo, y obtener información actualizada</t>
  </si>
  <si>
    <t>urregos69@hotmail.com</t>
  </si>
  <si>
    <t>El uso de.aplicativos</t>
  </si>
  <si>
    <t>Intranet e isolucion</t>
  </si>
  <si>
    <t>lindacff@hotmail.com</t>
  </si>
  <si>
    <t>Recepción de quejas y reclamos</t>
  </si>
  <si>
    <t>Enlace de PQRD enlace de adopción de mascotas</t>
  </si>
  <si>
    <t>Puntos wifi</t>
  </si>
  <si>
    <t>Implementación del sistema Orfeo</t>
  </si>
  <si>
    <t>Que sean de fácil acceso para mejorar la efectividad en.las respuestas</t>
  </si>
  <si>
    <t>juaboci@gmail.com</t>
  </si>
  <si>
    <t xml:space="preserve">Gestionar formatos </t>
  </si>
  <si>
    <t xml:space="preserve">Algunos campos no ofrecen la información que hat que consignar </t>
  </si>
  <si>
    <t>Capacitación orfeo</t>
  </si>
  <si>
    <t>Orfeo</t>
  </si>
  <si>
    <t xml:space="preserve">Claro que si; es un principio basico de saber cual es la necesidad para implementar un servicio y es importante la capacitacion para poder conocer la dinamica de los sistemas de informacion y  sus servicios prestados </t>
  </si>
  <si>
    <t xml:space="preserve">La posibilidad de certificar conocimientos y ser tenido en cuenta para estos procesos </t>
  </si>
  <si>
    <t>laurnat119@hotmail.com</t>
  </si>
  <si>
    <t>Pagos</t>
  </si>
  <si>
    <t xml:space="preserve">Mayor accesibilidad </t>
  </si>
  <si>
    <t>Respuesta oportuna</t>
  </si>
  <si>
    <t>miriamparada11@hotmail.com</t>
  </si>
  <si>
    <t>Más información de los programas que se ofrecen</t>
  </si>
  <si>
    <t>agamor5@hotmail.com</t>
  </si>
  <si>
    <t>Falta capacitacion</t>
  </si>
  <si>
    <t>Si. Capacitacion</t>
  </si>
  <si>
    <t>Reconocimientos</t>
  </si>
  <si>
    <t>soleyortiz71@hotmsil.com</t>
  </si>
  <si>
    <t>isolucion</t>
  </si>
  <si>
    <t>consulta manuel de funciones</t>
  </si>
  <si>
    <t>TRIMESTRALMENTE</t>
  </si>
  <si>
    <t xml:space="preserve">capacitacio </t>
  </si>
  <si>
    <t>d.lopez0958@gmail.com</t>
  </si>
  <si>
    <t>formularios y obligaciones tributarias</t>
  </si>
  <si>
    <t>en cuanto a enlaces tenemos el de las secretarias y en el de la secretaria de proteccion social hay un link que permite realizar la denuncia de prestadores de servicios de salud ilegales entre otros; asi como buscar cuales estan legalmente constituidos en el municipio, y támbien encontramos los enlaces de algunos entes descentralizados, en cuanto a tramites y servicios se puede descargar el certificado de residencia asi como el de estratificacion o incluso se puede descargar el recibo del impuesto predial.</t>
  </si>
  <si>
    <t>Se han presentado fallas con el enlace para descargar el recibo del impuesto predial.</t>
  </si>
  <si>
    <t>informe de rendicion de cuentas para la comunidad del 2017</t>
  </si>
  <si>
    <t xml:space="preserve">En el momento no tengo sugerencias especificas; pero sería bueno implementar y articular los diferentes entes que trabajamos con los niños del municipio a tráves de una base de datos o algún tipo de programa tecnológico que se actualice a diario con datos básicos y especificos de los menores en cuanto a educación, salud, nutrición, vacunación entre otros delegando a un funcionario por área y que nos permita establecer o recibir alertas en cuanto a los patrones de crecimiento y desarrollo, salud, educación etc.. para q así se les pueda brindar una atención oportuna acorde a la politica "prevenir es mejor que curar" </t>
  </si>
  <si>
    <t>Sería bueno incentivar a los contratistas que hacemos uso de los servicios y enlaces de la alcaldía con algún tipo de curso o actualización tecnológica ya que esto permitiria mantener nuestra productividad.</t>
  </si>
  <si>
    <t>liz.caassas@gmail.com</t>
  </si>
  <si>
    <t xml:space="preserve">Realizar trabajos y presentar información en tiempo real </t>
  </si>
  <si>
    <t>SAC, Isolucion, intranet.</t>
  </si>
  <si>
    <t xml:space="preserve">No tengo la experiencia </t>
  </si>
  <si>
    <t xml:space="preserve">Cursos prácticos </t>
  </si>
  <si>
    <t>paogonzalez624@gmail.com</t>
  </si>
  <si>
    <t xml:space="preserve">sistema integrado de gestión, isolución, formatos, </t>
  </si>
  <si>
    <t>algo no pecuniario</t>
  </si>
  <si>
    <t>nancylperez2001@gmail.com</t>
  </si>
  <si>
    <t xml:space="preserve">intranet, internet, correo electrónico  </t>
  </si>
  <si>
    <t xml:space="preserve">intranet, , mesa de ayuda, sirevif </t>
  </si>
  <si>
    <t>luisipineda1@gmail.com</t>
  </si>
  <si>
    <t>Intranet, Amara, Isolucion.</t>
  </si>
  <si>
    <t>Pot, Intranet, laboratorio de la buena Conducta.</t>
  </si>
  <si>
    <t>marcela.motivar@gmail.com</t>
  </si>
  <si>
    <t>intranet- sirevif- insoluction -</t>
  </si>
  <si>
    <t xml:space="preserve">intranet- insoluction- sepco </t>
  </si>
  <si>
    <t>la pagina de insolution no es clara , y con dificultad se descargan los formatos</t>
  </si>
  <si>
    <t xml:space="preserve">certificacion </t>
  </si>
  <si>
    <t>johanagonzacas@gmail.com</t>
  </si>
  <si>
    <t>Atención a usuarios</t>
  </si>
  <si>
    <t>SAC educación</t>
  </si>
  <si>
    <t>No tengo conocimientos en tecnología</t>
  </si>
  <si>
    <t>Agilidad en procesos</t>
  </si>
  <si>
    <t>milena.diazhernandez@gmail.com</t>
  </si>
  <si>
    <t>Sistema Humano</t>
  </si>
  <si>
    <t>Publicaciones Alcaldia, Sistema Integrado de Gestión, Intranet, Secretaria de Educación (Humano y SAC)</t>
  </si>
  <si>
    <t>Mas interacción con los ingenieros, actualizaciones y capacitaciones.</t>
  </si>
  <si>
    <t>blancairo5@hotmail.com</t>
  </si>
  <si>
    <t>intranet - sirevif</t>
  </si>
  <si>
    <t xml:space="preserve">insolution </t>
  </si>
  <si>
    <t xml:space="preserve">informatica basica </t>
  </si>
  <si>
    <t xml:space="preserve">certificación </t>
  </si>
  <si>
    <t>natalysantos532@gmail.com</t>
  </si>
  <si>
    <t xml:space="preserve">insolution - intranet- sirevif- siget </t>
  </si>
  <si>
    <t>intranet- siget- sirevif</t>
  </si>
  <si>
    <t>certificacion</t>
  </si>
  <si>
    <t>januvaing@gmail.com</t>
  </si>
  <si>
    <t>los PQR, correos.</t>
  </si>
  <si>
    <t>ISOLUCION, ATENCION AL CIUDADANO</t>
  </si>
  <si>
    <t>TELETRABAJO,WI-FI</t>
  </si>
  <si>
    <t>maor conectividad</t>
  </si>
  <si>
    <t>camiloferca@hotmail.com</t>
  </si>
  <si>
    <t>PQR, email</t>
  </si>
  <si>
    <t>isolución, atención al ciudadano</t>
  </si>
  <si>
    <t xml:space="preserve">que se tuvieran encuenta empresas privadas </t>
  </si>
  <si>
    <t xml:space="preserve">capacitaciones a servidores en cuanto a servicios y enlaces que implementa la alcaldía </t>
  </si>
  <si>
    <t>abg.garavitulloa@gmail.com</t>
  </si>
  <si>
    <t>Insolution- intranet</t>
  </si>
  <si>
    <t>Insolution</t>
  </si>
  <si>
    <t xml:space="preserve">Si </t>
  </si>
  <si>
    <t xml:space="preserve">Capacitacion de sus beneficios </t>
  </si>
  <si>
    <t>kalijiso1987@yahoo.com</t>
  </si>
  <si>
    <t>consulta con operadores de pension</t>
  </si>
  <si>
    <t>atención al usuario</t>
  </si>
  <si>
    <t>actualización de programas</t>
  </si>
  <si>
    <t>fanny.benitez@tunja.gov.co</t>
  </si>
  <si>
    <t>Correo electrónico, chat, transferencia de archivos, FaceTime, Facebook, Messenger.</t>
  </si>
  <si>
    <t>Sitio Web, Twitter, Intranet, SIG, SAC,PQR.</t>
  </si>
  <si>
    <t>Si, algunos procesos del SIG se pueden mejorar aplicando iniciativas tecnológicas.</t>
  </si>
  <si>
    <t xml:space="preserve">Posibilidad de acceder a capacitaciones en áreas de interés afines a la labor contratada, independientemente de la modalidad de vinculación que se tenga con la entidad. </t>
  </si>
  <si>
    <t>lucyap23@gmail.com</t>
  </si>
  <si>
    <t xml:space="preserve">Isolusion </t>
  </si>
  <si>
    <t>Nada</t>
  </si>
  <si>
    <t>Isolusion</t>
  </si>
  <si>
    <t>Beneficios</t>
  </si>
  <si>
    <t>mconny2016@gmail.com</t>
  </si>
  <si>
    <t>Sigep,secop,sac,</t>
  </si>
  <si>
    <t>Sigep, secop, página alcaldía,</t>
  </si>
  <si>
    <t>Sac</t>
  </si>
  <si>
    <t>arqferrey2@gmail.com</t>
  </si>
  <si>
    <t>A</t>
  </si>
  <si>
    <t>divamincho@hotmail.es</t>
  </si>
  <si>
    <t>sirevif, isolucion, intranet, correo electronico</t>
  </si>
  <si>
    <t xml:space="preserve">intranet, mesa de apoyo </t>
  </si>
  <si>
    <t>capacitaciones, premios,  diplomas, aunque sea que de vez en cuando se acuerden que existimos. gracias.</t>
  </si>
  <si>
    <t>mfvb.2010@hotmail.com</t>
  </si>
  <si>
    <t>sac y correo electronico</t>
  </si>
  <si>
    <t>atencion al ciudadano</t>
  </si>
  <si>
    <t>ortizcaterine4@gmail.com</t>
  </si>
  <si>
    <t>SISTEMAS DE ATENCIÓN AL CIUDADANO MINISTERIO DE EDUCACIÓN NACIONAL Y SECRETARIA DE EDUCACIÓN MUNICIPAL-CORREOS ELÉCTRONICOS- SISTEMA ISOLUCIÓN DE ALCALDÍA DE TUNJA-PAGINAS EMPLEO</t>
  </si>
  <si>
    <t>SISTEMA INTEGRADO DE GESTIÓN-SECRETARIA DE EDUCACIÓN MUNICIAL- SISTEMAS DE ATENCIÓN AL CIUDADANO</t>
  </si>
  <si>
    <t>CONVOCATORIA POR CORREO ELÉCTRONICO</t>
  </si>
  <si>
    <t>INVITACIÓN POR CORREO-CERTIFICACIONES..</t>
  </si>
  <si>
    <t>cristinaabrilg@yahoo.com.mx</t>
  </si>
  <si>
    <t>correo electrònico</t>
  </si>
  <si>
    <t xml:space="preserve">SAC, INTRANET, ISOLUCION </t>
  </si>
  <si>
    <t>MGA</t>
  </si>
  <si>
    <t xml:space="preserve">LA VERDAD NO CONOSCO MUY BIEN EL TEMA COMO PARA DAR SUGERENCIAS </t>
  </si>
  <si>
    <t>SOCIALIZACION DE LAS DIFERENTES PLATAFORMAS O PROGRAMAS UTILIZADOS A TRAVES DE CAPACITACIONES PRACTICAS Y CON LAS HERRAMIENTAS ADECUADAS.</t>
  </si>
  <si>
    <t>victor.gpaez@gmail.com</t>
  </si>
  <si>
    <t xml:space="preserve">Atención al ciudadano </t>
  </si>
  <si>
    <t>plataforma para el comité de erradicación de trabajo infantil CIETI</t>
  </si>
  <si>
    <t>yenyfarias29@hotmail.com</t>
  </si>
  <si>
    <t>pagina de la alcaldia</t>
  </si>
  <si>
    <t>SAC, INSOLUSION</t>
  </si>
  <si>
    <t>INCENTIVO</t>
  </si>
  <si>
    <t>alexa.puerto@gmail.com</t>
  </si>
  <si>
    <t>Sac, Isolucion</t>
  </si>
  <si>
    <t xml:space="preserve">Sac, </t>
  </si>
  <si>
    <t xml:space="preserve">motivación educativa </t>
  </si>
  <si>
    <t>matriana559@hotmail.com</t>
  </si>
  <si>
    <t>Sac, sistema humano, Intranet, insolución, normatividad</t>
  </si>
  <si>
    <t>Intranet, Insolución, normatividad</t>
  </si>
  <si>
    <t>No se tiene conocimiento a que tema se refiere</t>
  </si>
  <si>
    <t>Capacitación presencial y en sitio de trabajo</t>
  </si>
  <si>
    <t>ana.eag@hotmail.com</t>
  </si>
  <si>
    <t xml:space="preserve">SAC, HUMANO, ISOLUCION, CERTICAMARAS Y SISTEMA DE FIDUPREVISORA </t>
  </si>
  <si>
    <t xml:space="preserve">NORMAS, FORMATOS INTRANET  Y ISOLUCION </t>
  </si>
  <si>
    <t xml:space="preserve">CAPACITACIONES </t>
  </si>
  <si>
    <t>mariayolanda159@hotmail.com</t>
  </si>
  <si>
    <t>Sistema humano, Intranet,Normatividad, Aportes en linea, Portal Bancario Davivienda, Occired.</t>
  </si>
  <si>
    <t>Intranet,Normatividad,Chat, Para colocar incidencias a soporte tecnológico, Isolucion.</t>
  </si>
  <si>
    <t xml:space="preserve">Tunja Digital </t>
  </si>
  <si>
    <t xml:space="preserve">Capacitación personalizada en el sitio de trabajo con las herramientas necesarias como por ejemplo di-ademas, computadores de alta gama donde se pueda interactuar y recibir capacitaciones virtuales de acuerdo al trabajo que se este desarrollando para no tener que desplazarme a la ciudad de Bogotà. </t>
  </si>
  <si>
    <t>arandanosycerezas@hotmail.com</t>
  </si>
  <si>
    <t xml:space="preserve">Paginas oficiales, consultas de normas, plataformas de los ministerios </t>
  </si>
  <si>
    <t xml:space="preserve">Noticias de ejecucion del plan .de desarrollo, acceso a la.intranet e isolution, consulta de normatividad local, </t>
  </si>
  <si>
    <t>Reconocimientos, estimulos como premios o permisos</t>
  </si>
  <si>
    <t>carmijoa@hotmail.com</t>
  </si>
  <si>
    <t>insolusion,intranet, etc</t>
  </si>
  <si>
    <t xml:space="preserve">en ocasiones no hay internet o la pagina es lenta o los ingenieros de sistemas nos bloquean las aplicaciones </t>
  </si>
  <si>
    <t xml:space="preserve">sistemas </t>
  </si>
  <si>
    <t>capacitacion en el area</t>
  </si>
  <si>
    <t xml:space="preserve">mención con copia ala hoja de vida </t>
  </si>
  <si>
    <t>claviguerra@gmail.com</t>
  </si>
  <si>
    <t xml:space="preserve">envió información vía correo electrónico </t>
  </si>
  <si>
    <t xml:space="preserve">porque a veces no es posible acceder a la intranet, para solicitar servicio técnico de los equipos de la oficina, y como no hay otra forma pues la queja por falta de impresora o virus en el computador,  lleva mas de dos meses sin solución. ademas continuamente cambian las claves y no se informa al respecto. Falta mas personal de mantenimiento de los equipos de la alcaldía, el personal que envían son los estudiantes de Cotel, quienes no son idóneos pues no tienen los conocimientos de sistemas, y lo que hacen es dañar los equipos.  Quienes deberían realizar el mantenimiento de los equipos,  deberían ser personas idóneas y con conocimiento, además que respondan por los trabajos que realizan. </t>
  </si>
  <si>
    <t>se debería brindar una capacitación exhaustiva en sistemas,  a los empleados de carrera,  pero que sea con un verdadero compromiso de asistencia y adquisición de conocimientos, sujeto a calificación.</t>
  </si>
  <si>
    <t xml:space="preserve">recibir los servicios solicitados a traves de la intranet.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</si>
</sst>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_ * #,##0.00_ ;_ * \-#,##0.00_ ;_ * &quot;-&quot;??_ ;_ @_ "/>
    <numFmt numFmtId="165" formatCode="_ * #,##0_ ;_ * \-#,##0_ ;_ * &quot;-&quot;??_ ;_ @_ "/>
    <numFmt numFmtId="166" formatCode="0.0"/>
    <numFmt numFmtId="167" formatCode="#,##0.0"/>
    <numFmt numFmtId="168" formatCode="#,##0.0_);\(#,##0.0\)"/>
    <numFmt numFmtId="169" formatCode="_(* #,##0.00_);_(* \(#,##0.00\);_(* &quot;-&quot;??_);_(@_)"/>
    <numFmt numFmtId="170" formatCode="_-&quot;$&quot;\ * #,##0_-;\-&quot;$&quot;\ * #,##0_-;_-&quot;$&quot;\ * &quot;-&quot;_-;_-@_-"/>
    <numFmt numFmtId="171" formatCode="[$-240A]General"/>
    <numFmt numFmtId="172" formatCode="[$-C0A]dd\-mmm\-yy;@"/>
    <numFmt numFmtId="173" formatCode="_(* #,##0_);_(* \(#,##0\);_(* &quot;-&quot;??_);_(@_)"/>
  </numFmts>
  <fonts count="73" x14ac:knownFonts="1">
    <font>
      <sz val="11"/>
      <color theme="1"/>
      <name val="Calibri"/>
      <family val="2"/>
      <scheme val="minor"/>
    </font>
    <font>
      <b/>
      <sz val="11"/>
      <color theme="1"/>
      <name val="Arial"/>
      <family val="2"/>
    </font>
    <font>
      <sz val="11"/>
      <color theme="1"/>
      <name val="Arial"/>
      <family val="2"/>
    </font>
    <font>
      <sz val="11"/>
      <color rgb="FF000000"/>
      <name val="Arial"/>
      <family val="2"/>
    </font>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u/>
      <sz val="11"/>
      <color theme="10"/>
      <name val="Calibri"/>
      <family val="2"/>
      <scheme val="minor"/>
    </font>
    <font>
      <b/>
      <sz val="11"/>
      <color rgb="FFFFFFFF"/>
      <name val="Arial"/>
      <family val="2"/>
    </font>
    <font>
      <sz val="11"/>
      <color theme="1"/>
      <name val="Symbol"/>
      <family val="1"/>
      <charset val="2"/>
    </font>
    <font>
      <sz val="7"/>
      <color theme="1"/>
      <name val="Times New Roman"/>
      <family val="1"/>
    </font>
    <font>
      <sz val="12"/>
      <color theme="1"/>
      <name val="Arial"/>
      <family val="2"/>
    </font>
    <font>
      <sz val="12"/>
      <color rgb="FFFFFFFF"/>
      <name val="Arial"/>
      <family val="2"/>
    </font>
    <font>
      <b/>
      <sz val="12"/>
      <color rgb="FFFFFFFF"/>
      <name val="Arial"/>
      <family val="2"/>
    </font>
    <font>
      <sz val="11"/>
      <color rgb="FFFF0000"/>
      <name val="Calibri"/>
      <family val="2"/>
      <scheme val="minor"/>
    </font>
    <font>
      <sz val="11"/>
      <color theme="0"/>
      <name val="Calibri"/>
      <family val="2"/>
      <scheme val="minor"/>
    </font>
    <font>
      <sz val="10"/>
      <name val="Arial"/>
      <family val="2"/>
    </font>
    <font>
      <b/>
      <sz val="8"/>
      <color theme="0"/>
      <name val="Calibri"/>
      <family val="2"/>
      <scheme val="minor"/>
    </font>
    <font>
      <b/>
      <sz val="11"/>
      <color indexed="8"/>
      <name val="Calibri"/>
      <family val="2"/>
    </font>
    <font>
      <b/>
      <sz val="8"/>
      <name val="Calibri"/>
      <family val="2"/>
      <scheme val="minor"/>
    </font>
    <font>
      <b/>
      <sz val="8"/>
      <name val="Calibri"/>
      <family val="2"/>
    </font>
    <font>
      <sz val="8"/>
      <name val="Arial"/>
      <family val="2"/>
    </font>
    <font>
      <b/>
      <sz val="8"/>
      <color theme="0"/>
      <name val="Calibri"/>
      <family val="2"/>
    </font>
    <font>
      <sz val="8"/>
      <color indexed="8"/>
      <name val="Calibri"/>
      <family val="2"/>
      <scheme val="minor"/>
    </font>
    <font>
      <sz val="8"/>
      <name val="Calibri"/>
      <family val="2"/>
      <scheme val="minor"/>
    </font>
    <font>
      <sz val="11"/>
      <color indexed="8"/>
      <name val="Calibri"/>
      <family val="2"/>
    </font>
    <font>
      <b/>
      <sz val="8"/>
      <name val="Arial"/>
      <family val="2"/>
    </font>
    <font>
      <b/>
      <sz val="8"/>
      <color theme="0"/>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2"/>
      <color theme="1"/>
      <name val="Calibri"/>
      <family val="2"/>
      <scheme val="minor"/>
    </font>
    <font>
      <sz val="11"/>
      <color indexed="8"/>
      <name val="Calibri"/>
      <family val="2"/>
      <scheme val="minor"/>
    </font>
    <font>
      <b/>
      <sz val="10"/>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0"/>
      <color theme="1"/>
      <name val="Calibri"/>
      <family val="2"/>
      <scheme val="minor"/>
    </font>
    <font>
      <sz val="10"/>
      <color theme="1"/>
      <name val="Calibri"/>
      <family val="2"/>
      <scheme val="minor"/>
    </font>
    <font>
      <b/>
      <sz val="10"/>
      <color indexed="8"/>
      <name val="Calibri"/>
      <family val="2"/>
    </font>
    <font>
      <sz val="10"/>
      <color indexed="8"/>
      <name val="Calibri"/>
      <family val="2"/>
    </font>
    <font>
      <b/>
      <sz val="12"/>
      <color theme="1"/>
      <name val="Arial"/>
      <family val="2"/>
    </font>
    <font>
      <b/>
      <sz val="10"/>
      <color theme="1"/>
      <name val="Arial"/>
      <family val="2"/>
    </font>
    <font>
      <sz val="10"/>
      <color theme="1"/>
      <name val="Arial"/>
      <family val="2"/>
    </font>
    <font>
      <b/>
      <sz val="11"/>
      <color theme="0"/>
      <name val="Calibri"/>
      <family val="2"/>
      <scheme val="minor"/>
    </font>
    <font>
      <sz val="12"/>
      <name val="Calibri"/>
      <family val="2"/>
      <scheme val="minor"/>
    </font>
    <font>
      <b/>
      <sz val="10"/>
      <color theme="0"/>
      <name val="Calibri"/>
      <family val="2"/>
      <scheme val="minor"/>
    </font>
    <font>
      <b/>
      <sz val="12"/>
      <color theme="0"/>
      <name val="Calibri"/>
      <family val="2"/>
      <scheme val="minor"/>
    </font>
    <font>
      <sz val="11"/>
      <color theme="0"/>
      <name val="Calibri"/>
      <family val="2"/>
    </font>
    <font>
      <sz val="11"/>
      <color theme="1"/>
      <name val="Calibri"/>
      <family val="2"/>
    </font>
    <font>
      <sz val="12"/>
      <color theme="1"/>
      <name val="Calibri"/>
      <family val="2"/>
    </font>
    <font>
      <sz val="12"/>
      <color theme="0"/>
      <name val="Calibri"/>
      <family val="2"/>
      <scheme val="minor"/>
    </font>
    <font>
      <b/>
      <sz val="12"/>
      <color theme="0"/>
      <name val="Century Gothic"/>
      <family val="2"/>
    </font>
    <font>
      <sz val="9"/>
      <color indexed="81"/>
      <name val="Tahoma"/>
      <family val="2"/>
    </font>
    <font>
      <sz val="16"/>
      <color theme="1"/>
      <name val="Calibri"/>
      <family val="2"/>
      <scheme val="minor"/>
    </font>
    <font>
      <b/>
      <sz val="16"/>
      <color theme="1"/>
      <name val="Calibri"/>
      <family val="2"/>
      <scheme val="minor"/>
    </font>
    <font>
      <sz val="11"/>
      <name val="Calibri"/>
      <family val="2"/>
      <scheme val="minor"/>
    </font>
    <font>
      <sz val="8"/>
      <color rgb="FF000000"/>
      <name val="Arial"/>
      <family val="2"/>
    </font>
    <font>
      <b/>
      <sz val="8"/>
      <color rgb="FF000000"/>
      <name val="Arial"/>
      <family val="2"/>
    </font>
    <font>
      <sz val="8"/>
      <color theme="1"/>
      <name val="Calibri"/>
      <family val="2"/>
      <scheme val="minor"/>
    </font>
    <font>
      <sz val="10"/>
      <color rgb="FF000000"/>
      <name val="Arial"/>
    </font>
    <font>
      <sz val="10"/>
      <name val="Arial"/>
    </font>
    <font>
      <u/>
      <sz val="10"/>
      <color rgb="FF0000FF"/>
      <name val="Arial"/>
    </font>
  </fonts>
  <fills count="55">
    <fill>
      <patternFill patternType="none"/>
    </fill>
    <fill>
      <patternFill patternType="gray125"/>
    </fill>
    <fill>
      <patternFill patternType="solid">
        <fgColor rgb="FFC5E0B3"/>
        <bgColor indexed="64"/>
      </patternFill>
    </fill>
    <fill>
      <patternFill patternType="solid">
        <fgColor rgb="FFF79646"/>
        <bgColor indexed="64"/>
      </patternFill>
    </fill>
    <fill>
      <patternFill patternType="solid">
        <fgColor rgb="FFFDE9D9"/>
        <bgColor indexed="64"/>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theme="3"/>
        <bgColor indexed="64"/>
      </patternFill>
    </fill>
    <fill>
      <patternFill patternType="solid">
        <fgColor theme="5" tint="0.39997558519241921"/>
        <bgColor indexed="64"/>
      </patternFill>
    </fill>
    <fill>
      <patternFill patternType="solid">
        <fgColor theme="2" tint="-0.249977111117893"/>
        <bgColor indexed="64"/>
      </patternFill>
    </fill>
    <fill>
      <patternFill patternType="solid">
        <fgColor theme="2" tint="-0.249977111117893"/>
        <bgColor indexed="31"/>
      </patternFill>
    </fill>
    <fill>
      <patternFill patternType="solid">
        <fgColor theme="3" tint="0.59999389629810485"/>
        <bgColor indexed="64"/>
      </patternFill>
    </fill>
    <fill>
      <patternFill patternType="solid">
        <fgColor theme="4" tint="0.79998168889431442"/>
        <bgColor indexed="64"/>
      </patternFill>
    </fill>
    <fill>
      <patternFill patternType="solid">
        <fgColor indexed="44"/>
      </patternFill>
    </fill>
    <fill>
      <patternFill patternType="solid">
        <fgColor theme="3"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FDE4D0"/>
        <bgColor indexed="64"/>
      </patternFill>
    </fill>
    <fill>
      <patternFill patternType="solid">
        <fgColor rgb="FFFFFF00"/>
        <bgColor indexed="64"/>
      </patternFill>
    </fill>
    <fill>
      <patternFill patternType="solid">
        <fgColor theme="4" tint="-0.249977111117893"/>
        <bgColor indexed="64"/>
      </patternFill>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F2F2F2"/>
        <bgColor indexed="64"/>
      </patternFill>
    </fill>
    <fill>
      <patternFill patternType="solid">
        <fgColor theme="8" tint="0.79998168889431442"/>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rgb="FFF79646"/>
      </left>
      <right/>
      <top style="medium">
        <color rgb="FFF79646"/>
      </top>
      <bottom/>
      <diagonal/>
    </border>
    <border>
      <left/>
      <right/>
      <top style="medium">
        <color rgb="FFF79646"/>
      </top>
      <bottom/>
      <diagonal/>
    </border>
    <border>
      <left style="medium">
        <color rgb="FFFABF8F"/>
      </left>
      <right style="medium">
        <color rgb="FFFABF8F"/>
      </right>
      <top/>
      <bottom style="medium">
        <color rgb="FFFABF8F"/>
      </bottom>
      <diagonal/>
    </border>
    <border>
      <left/>
      <right style="medium">
        <color rgb="FFFABF8F"/>
      </right>
      <top/>
      <bottom style="medium">
        <color rgb="FFFABF8F"/>
      </bottom>
      <diagonal/>
    </border>
    <border>
      <left style="medium">
        <color rgb="FFFABF8F"/>
      </left>
      <right style="medium">
        <color rgb="FFFABF8F"/>
      </right>
      <top style="medium">
        <color rgb="FFFABF8F"/>
      </top>
      <bottom/>
      <diagonal/>
    </border>
    <border>
      <left style="thin">
        <color indexed="64"/>
      </left>
      <right/>
      <top/>
      <bottom/>
      <diagonal/>
    </border>
    <border>
      <left/>
      <right style="medium">
        <color rgb="FFF79646"/>
      </right>
      <top style="medium">
        <color rgb="FFF79646"/>
      </top>
      <bottom/>
      <diagonal/>
    </border>
    <border>
      <left style="medium">
        <color rgb="FFF79646"/>
      </left>
      <right/>
      <top style="medium">
        <color rgb="FFF79646"/>
      </top>
      <bottom style="medium">
        <color rgb="FFF79646"/>
      </bottom>
      <diagonal/>
    </border>
    <border>
      <left/>
      <right/>
      <top style="medium">
        <color rgb="FFF79646"/>
      </top>
      <bottom style="medium">
        <color rgb="FFF79646"/>
      </bottom>
      <diagonal/>
    </border>
    <border>
      <left/>
      <right style="medium">
        <color rgb="FFF79646"/>
      </right>
      <top style="medium">
        <color rgb="FFF79646"/>
      </top>
      <bottom style="medium">
        <color rgb="FFF79646"/>
      </bottom>
      <diagonal/>
    </border>
    <border>
      <left/>
      <right style="medium">
        <color rgb="FFF79646"/>
      </right>
      <top/>
      <bottom style="medium">
        <color rgb="FFF79646"/>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double">
        <color theme="0"/>
      </top>
      <bottom style="double">
        <color theme="0"/>
      </bottom>
      <diagonal/>
    </border>
    <border>
      <left/>
      <right/>
      <top style="thin">
        <color indexed="62"/>
      </top>
      <bottom style="double">
        <color indexed="62"/>
      </bottom>
      <diagonal/>
    </border>
    <border>
      <left style="double">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double">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double">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style="double">
        <color theme="0"/>
      </top>
      <bottom style="double">
        <color theme="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medium">
        <color rgb="FFFABF8F"/>
      </right>
      <top/>
      <bottom/>
      <diagonal/>
    </border>
    <border>
      <left style="medium">
        <color rgb="FFF79646"/>
      </left>
      <right style="medium">
        <color rgb="FFF79646"/>
      </right>
      <top style="medium">
        <color rgb="FFF79646"/>
      </top>
      <bottom style="thick">
        <color rgb="FFF79646"/>
      </bottom>
      <diagonal/>
    </border>
    <border>
      <left/>
      <right style="medium">
        <color rgb="FFF79646"/>
      </right>
      <top style="medium">
        <color rgb="FFF79646"/>
      </top>
      <bottom style="thick">
        <color rgb="FFF79646"/>
      </bottom>
      <diagonal/>
    </border>
    <border>
      <left style="medium">
        <color rgb="FFF79646"/>
      </left>
      <right style="medium">
        <color rgb="FFF79646"/>
      </right>
      <top/>
      <bottom style="medium">
        <color rgb="FFF79646"/>
      </bottom>
      <diagonal/>
    </border>
    <border>
      <left style="medium">
        <color rgb="FFF79646"/>
      </left>
      <right/>
      <top style="medium">
        <color rgb="FFF79646"/>
      </top>
      <bottom style="thick">
        <color rgb="FFF79646"/>
      </bottom>
      <diagonal/>
    </border>
    <border>
      <left style="medium">
        <color rgb="FFF79646"/>
      </left>
      <right style="medium">
        <color rgb="FFF79646"/>
      </right>
      <top/>
      <bottom/>
      <diagonal/>
    </border>
    <border>
      <left style="medium">
        <color rgb="FFF79646"/>
      </left>
      <right style="medium">
        <color rgb="FFF79646"/>
      </right>
      <top style="thick">
        <color rgb="FFF79646"/>
      </top>
      <bottom/>
      <diagonal/>
    </border>
    <border>
      <left style="medium">
        <color rgb="FFF79646"/>
      </left>
      <right style="medium">
        <color rgb="FFF79646"/>
      </right>
      <top style="medium">
        <color rgb="FFF79646"/>
      </top>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theme="3"/>
      </left>
      <right/>
      <top/>
      <bottom/>
      <diagonal/>
    </border>
    <border>
      <left/>
      <right style="thin">
        <color indexed="64"/>
      </right>
      <top style="medium">
        <color theme="3"/>
      </top>
      <bottom/>
      <diagonal/>
    </border>
    <border>
      <left/>
      <right/>
      <top style="medium">
        <color theme="3"/>
      </top>
      <bottom/>
      <diagonal/>
    </border>
    <border>
      <left style="medium">
        <color theme="3"/>
      </left>
      <right/>
      <top style="medium">
        <color theme="3"/>
      </top>
      <bottom/>
      <diagonal/>
    </border>
    <border>
      <left/>
      <right style="thin">
        <color indexed="64"/>
      </right>
      <top style="medium">
        <color theme="3"/>
      </top>
      <bottom style="medium">
        <color theme="3"/>
      </bottom>
      <diagonal/>
    </border>
    <border>
      <left/>
      <right/>
      <top style="medium">
        <color theme="3"/>
      </top>
      <bottom style="medium">
        <color theme="3"/>
      </bottom>
      <diagonal/>
    </border>
    <border>
      <left style="medium">
        <color theme="3"/>
      </left>
      <right/>
      <top style="medium">
        <color theme="3"/>
      </top>
      <bottom style="medium">
        <color theme="3"/>
      </bottom>
      <diagonal/>
    </border>
    <border>
      <left/>
      <right/>
      <top/>
      <bottom style="medium">
        <color theme="3"/>
      </bottom>
      <diagonal/>
    </border>
    <border>
      <left/>
      <right style="medium">
        <color rgb="FF0070C0"/>
      </right>
      <top style="medium">
        <color rgb="FF0070C0"/>
      </top>
      <bottom style="medium">
        <color rgb="FF0070C0"/>
      </bottom>
      <diagonal/>
    </border>
    <border>
      <left/>
      <right/>
      <top style="medium">
        <color rgb="FF0070C0"/>
      </top>
      <bottom style="medium">
        <color rgb="FF0070C0"/>
      </bottom>
      <diagonal/>
    </border>
    <border>
      <left style="medium">
        <color rgb="FF0070C0"/>
      </left>
      <right/>
      <top style="medium">
        <color rgb="FF0070C0"/>
      </top>
      <bottom style="medium">
        <color rgb="FF0070C0"/>
      </bottom>
      <diagonal/>
    </border>
    <border>
      <left style="medium">
        <color rgb="FF0070C0"/>
      </left>
      <right/>
      <top/>
      <bottom/>
      <diagonal/>
    </border>
    <border>
      <left/>
      <right style="medium">
        <color rgb="FF0070C0"/>
      </right>
      <top/>
      <bottom/>
      <diagonal/>
    </border>
    <border>
      <left style="thin">
        <color theme="0"/>
      </left>
      <right style="thin">
        <color theme="0"/>
      </right>
      <top style="thin">
        <color theme="0"/>
      </top>
      <bottom/>
      <diagonal/>
    </border>
    <border>
      <left style="thin">
        <color theme="0"/>
      </left>
      <right/>
      <top style="thin">
        <color theme="0"/>
      </top>
      <bottom style="thin">
        <color theme="3"/>
      </bottom>
      <diagonal/>
    </border>
    <border>
      <left/>
      <right/>
      <top style="thin">
        <color theme="0"/>
      </top>
      <bottom style="thin">
        <color theme="3"/>
      </bottom>
      <diagonal/>
    </border>
    <border>
      <left/>
      <right style="thin">
        <color theme="0"/>
      </right>
      <top style="thin">
        <color theme="0"/>
      </top>
      <bottom style="thin">
        <color theme="3"/>
      </bottom>
      <diagonal/>
    </border>
    <border>
      <left style="thin">
        <color theme="3"/>
      </left>
      <right style="thin">
        <color theme="3"/>
      </right>
      <top style="thin">
        <color theme="3"/>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style="thin">
        <color theme="3"/>
      </top>
      <bottom style="thin">
        <color theme="4" tint="0.59999389629810485"/>
      </bottom>
      <diagonal/>
    </border>
    <border>
      <left/>
      <right/>
      <top style="thin">
        <color theme="3"/>
      </top>
      <bottom style="thin">
        <color theme="4" tint="0.5999938962981048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3"/>
      </left>
      <right/>
      <top/>
      <bottom/>
      <diagonal/>
    </border>
    <border>
      <left style="thin">
        <color theme="3"/>
      </left>
      <right style="thin">
        <color theme="3"/>
      </right>
      <top/>
      <bottom/>
      <diagonal/>
    </border>
    <border>
      <left/>
      <right style="thin">
        <color theme="3"/>
      </right>
      <top/>
      <bottom/>
      <diagonal/>
    </border>
    <border>
      <left style="thin">
        <color theme="3"/>
      </left>
      <right style="thin">
        <color theme="3"/>
      </right>
      <top style="medium">
        <color rgb="FF0070C0"/>
      </top>
      <bottom/>
      <diagonal/>
    </border>
    <border>
      <left style="thin">
        <color theme="3"/>
      </left>
      <right/>
      <top style="medium">
        <color rgb="FF0070C0"/>
      </top>
      <bottom style="thin">
        <color theme="4" tint="0.59999389629810485"/>
      </bottom>
      <diagonal/>
    </border>
    <border>
      <left/>
      <right/>
      <top style="medium">
        <color rgb="FF0070C0"/>
      </top>
      <bottom style="thin">
        <color theme="4" tint="0.59999389629810485"/>
      </bottom>
      <diagonal/>
    </border>
    <border>
      <left/>
      <right style="thin">
        <color theme="3"/>
      </right>
      <top style="medium">
        <color rgb="FF0070C0"/>
      </top>
      <bottom style="thin">
        <color theme="4" tint="0.59999389629810485"/>
      </bottom>
      <diagonal/>
    </border>
    <border>
      <left style="thin">
        <color theme="3"/>
      </left>
      <right/>
      <top/>
      <bottom style="thin">
        <color theme="4" tint="0.59999389629810485"/>
      </bottom>
      <diagonal/>
    </border>
    <border>
      <left/>
      <right/>
      <top/>
      <bottom style="thin">
        <color theme="4" tint="0.59999389629810485"/>
      </bottom>
      <diagonal/>
    </border>
    <border>
      <left style="thin">
        <color theme="3"/>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3"/>
      </right>
      <top style="thin">
        <color theme="4" tint="0.59999389629810485"/>
      </top>
      <bottom style="thin">
        <color theme="4" tint="0.59999389629810485"/>
      </bottom>
      <diagonal/>
    </border>
    <border>
      <left style="thin">
        <color theme="3"/>
      </left>
      <right/>
      <top style="thin">
        <color rgb="FF0070C0"/>
      </top>
      <bottom style="thin">
        <color theme="3"/>
      </bottom>
      <diagonal/>
    </border>
    <border>
      <left/>
      <right/>
      <top style="thin">
        <color rgb="FF0070C0"/>
      </top>
      <bottom style="thin">
        <color theme="3"/>
      </bottom>
      <diagonal/>
    </border>
    <border>
      <left style="thin">
        <color rgb="FF0070C0"/>
      </left>
      <right style="thin">
        <color rgb="FF0070C0"/>
      </right>
      <top style="thin">
        <color rgb="FF0070C0"/>
      </top>
      <bottom style="thin">
        <color rgb="FF0070C0"/>
      </bottom>
      <diagonal/>
    </border>
    <border>
      <left/>
      <right style="thin">
        <color theme="3"/>
      </right>
      <top/>
      <bottom style="thin">
        <color theme="4" tint="0.59999389629810485"/>
      </bottom>
      <diagonal/>
    </border>
    <border>
      <left/>
      <right style="thin">
        <color indexed="64"/>
      </right>
      <top/>
      <bottom/>
      <diagonal/>
    </border>
    <border>
      <left/>
      <right style="thin">
        <color indexed="64"/>
      </right>
      <top style="thin">
        <color theme="3"/>
      </top>
      <bottom style="thin">
        <color theme="4" tint="0.59999389629810485"/>
      </bottom>
      <diagonal/>
    </border>
    <border>
      <left/>
      <right style="thin">
        <color indexed="64"/>
      </right>
      <top style="thin">
        <color theme="3"/>
      </top>
      <bottom/>
      <diagonal/>
    </border>
    <border>
      <left/>
      <right style="thin">
        <color indexed="64"/>
      </right>
      <top/>
      <bottom style="thin">
        <color theme="4" tint="0.59999389629810485"/>
      </bottom>
      <diagonal/>
    </border>
    <border>
      <left/>
      <right style="thin">
        <color indexed="64"/>
      </right>
      <top style="thin">
        <color rgb="FF0070C0"/>
      </top>
      <bottom style="thin">
        <color theme="3"/>
      </bottom>
      <diagonal/>
    </border>
    <border>
      <left/>
      <right style="thin">
        <color indexed="64"/>
      </right>
      <top/>
      <bottom style="thin">
        <color theme="0"/>
      </bottom>
      <diagonal/>
    </border>
    <border>
      <left style="thin">
        <color theme="3"/>
      </left>
      <right style="thin">
        <color theme="3"/>
      </right>
      <top/>
      <bottom style="thin">
        <color indexed="64"/>
      </bottom>
      <diagonal/>
    </border>
    <border>
      <left style="thin">
        <color theme="3"/>
      </left>
      <right/>
      <top style="thin">
        <color theme="4" tint="0.59999389629810485"/>
      </top>
      <bottom style="thin">
        <color indexed="64"/>
      </bottom>
      <diagonal/>
    </border>
    <border>
      <left/>
      <right/>
      <top style="thin">
        <color theme="4" tint="0.59999389629810485"/>
      </top>
      <bottom style="thin">
        <color indexed="64"/>
      </bottom>
      <diagonal/>
    </border>
    <border>
      <left/>
      <right style="thin">
        <color theme="3"/>
      </right>
      <top style="thin">
        <color theme="4" tint="0.59999389629810485"/>
      </top>
      <bottom style="thin">
        <color indexed="64"/>
      </bottom>
      <diagonal/>
    </border>
    <border>
      <left style="thin">
        <color theme="3"/>
      </left>
      <right/>
      <top style="thin">
        <color theme="3"/>
      </top>
      <bottom style="thin">
        <color indexed="64"/>
      </bottom>
      <diagonal/>
    </border>
    <border>
      <left/>
      <right/>
      <top style="thin">
        <color theme="3"/>
      </top>
      <bottom style="thin">
        <color indexed="64"/>
      </bottom>
      <diagonal/>
    </border>
    <border>
      <left/>
      <right style="thin">
        <color indexed="64"/>
      </right>
      <top style="thin">
        <color theme="3"/>
      </top>
      <bottom style="thin">
        <color indexed="64"/>
      </bottom>
      <diagonal/>
    </border>
    <border>
      <left/>
      <right/>
      <top/>
      <bottom style="medium">
        <color rgb="FF0070C0"/>
      </bottom>
      <diagonal/>
    </border>
    <border>
      <left/>
      <right style="thin">
        <color indexed="64"/>
      </right>
      <top/>
      <bottom style="medium">
        <color rgb="FF0070C0"/>
      </bottom>
      <diagonal/>
    </border>
    <border>
      <left style="thin">
        <color theme="0"/>
      </left>
      <right/>
      <top style="thin">
        <color theme="0"/>
      </top>
      <bottom style="thin">
        <color theme="0"/>
      </bottom>
      <diagonal/>
    </border>
    <border>
      <left style="thin">
        <color theme="0"/>
      </left>
      <right/>
      <top style="double">
        <color theme="0"/>
      </top>
      <bottom/>
      <diagonal/>
    </border>
    <border>
      <left/>
      <right/>
      <top style="double">
        <color theme="0"/>
      </top>
      <bottom/>
      <diagonal/>
    </border>
    <border>
      <left style="thin">
        <color theme="0"/>
      </left>
      <right style="thin">
        <color theme="0"/>
      </right>
      <top style="double">
        <color theme="0"/>
      </top>
      <bottom/>
      <diagonal/>
    </border>
    <border>
      <left style="thin">
        <color theme="0"/>
      </left>
      <right style="thin">
        <color theme="0"/>
      </right>
      <top/>
      <bottom style="thin">
        <color theme="0"/>
      </bottom>
      <diagonal/>
    </border>
    <border>
      <left style="thin">
        <color auto="1"/>
      </left>
      <right/>
      <top style="thin">
        <color auto="1"/>
      </top>
      <bottom/>
      <diagonal/>
    </border>
    <border>
      <left style="thin">
        <color theme="0" tint="-0.499984740745262"/>
      </left>
      <right style="thin">
        <color theme="0" tint="-0.499984740745262"/>
      </right>
      <top style="thin">
        <color auto="1"/>
      </top>
      <bottom/>
      <diagonal/>
    </border>
    <border>
      <left style="thin">
        <color theme="0" tint="-0.499984740745262"/>
      </left>
      <right style="thin">
        <color auto="1"/>
      </right>
      <top style="thin">
        <color auto="1"/>
      </top>
      <bottom/>
      <diagonal/>
    </border>
    <border>
      <left style="thin">
        <color auto="1"/>
      </left>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right/>
      <top style="thin">
        <color theme="0" tint="-0.34998626667073579"/>
      </top>
      <bottom style="thin">
        <color theme="0" tint="-0.34998626667073579"/>
      </bottom>
      <diagonal/>
    </border>
    <border>
      <left style="thin">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auto="1"/>
      </right>
      <top style="thin">
        <color theme="0" tint="-0.34998626667073579"/>
      </top>
      <bottom style="thin">
        <color theme="0" tint="-0.34998626667073579"/>
      </bottom>
      <diagonal/>
    </border>
    <border>
      <left style="thin">
        <color indexed="64"/>
      </left>
      <right/>
      <top style="thin">
        <color theme="1" tint="0.499984740745262"/>
      </top>
      <bottom style="thin">
        <color indexed="64"/>
      </bottom>
      <diagonal/>
    </border>
    <border>
      <left/>
      <right/>
      <top style="thin">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auto="1"/>
      </top>
      <bottom/>
      <diagonal/>
    </border>
    <border>
      <left style="thin">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auto="1"/>
      </right>
      <top style="thin">
        <color theme="0" tint="-0.34998626667073579"/>
      </top>
      <bottom style="thin">
        <color indexed="64"/>
      </bottom>
      <diagonal/>
    </border>
    <border>
      <left/>
      <right style="medium">
        <color rgb="FFFABF8F"/>
      </right>
      <top style="thin">
        <color indexed="64"/>
      </top>
      <bottom/>
      <diagonal/>
    </border>
    <border>
      <left style="thin">
        <color indexed="64"/>
      </left>
      <right style="thin">
        <color indexed="64"/>
      </right>
      <top/>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s>
  <cellStyleXfs count="90">
    <xf numFmtId="0" fontId="0" fillId="0" borderId="0"/>
    <xf numFmtId="0" fontId="8" fillId="0" borderId="0" applyNumberFormat="0" applyFill="0" applyBorder="0" applyAlignment="0" applyProtection="0"/>
    <xf numFmtId="0" fontId="17" fillId="0" borderId="0"/>
    <xf numFmtId="0" fontId="19" fillId="0" borderId="18" applyNumberFormat="0" applyFill="0" applyAlignment="0" applyProtection="0"/>
    <xf numFmtId="0" fontId="17" fillId="0" borderId="0"/>
    <xf numFmtId="164" fontId="17" fillId="0" borderId="0" applyFont="0" applyFill="0" applyBorder="0" applyAlignment="0" applyProtection="0"/>
    <xf numFmtId="0" fontId="22" fillId="0" borderId="0"/>
    <xf numFmtId="0" fontId="26" fillId="20" borderId="0" applyNumberFormat="0" applyBorder="0" applyAlignment="0" applyProtection="0"/>
    <xf numFmtId="164" fontId="17" fillId="0" borderId="0" applyFont="0" applyFill="0" applyBorder="0" applyAlignment="0" applyProtection="0"/>
    <xf numFmtId="9" fontId="17" fillId="0" borderId="0" applyFont="0" applyFill="0" applyBorder="0" applyAlignment="0" applyProtection="0"/>
    <xf numFmtId="164" fontId="17" fillId="0" borderId="0" applyFont="0" applyFill="0" applyBorder="0" applyAlignment="0" applyProtection="0"/>
    <xf numFmtId="0" fontId="26" fillId="22" borderId="0" applyNumberFormat="0" applyBorder="0" applyAlignment="0" applyProtection="0"/>
    <xf numFmtId="0" fontId="4" fillId="6" borderId="0" applyNumberFormat="0" applyBorder="0" applyAlignment="0" applyProtection="0"/>
    <xf numFmtId="0" fontId="26" fillId="23" borderId="0" applyNumberFormat="0" applyBorder="0" applyAlignment="0" applyProtection="0"/>
    <xf numFmtId="0" fontId="4" fillId="7" borderId="0" applyNumberFormat="0" applyBorder="0" applyAlignment="0" applyProtection="0"/>
    <xf numFmtId="0" fontId="26" fillId="24" borderId="0" applyNumberFormat="0" applyBorder="0" applyAlignment="0" applyProtection="0"/>
    <xf numFmtId="0" fontId="4" fillId="8" borderId="0" applyNumberFormat="0" applyBorder="0" applyAlignment="0" applyProtection="0"/>
    <xf numFmtId="0" fontId="26" fillId="25" borderId="0" applyNumberFormat="0" applyBorder="0" applyAlignment="0" applyProtection="0"/>
    <xf numFmtId="0" fontId="4" fillId="11"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0"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30" borderId="0" applyNumberFormat="0" applyBorder="0" applyAlignment="0" applyProtection="0"/>
    <xf numFmtId="0" fontId="29" fillId="31"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16" fillId="10" borderId="0" applyNumberFormat="0" applyBorder="0" applyAlignment="0" applyProtection="0"/>
    <xf numFmtId="0" fontId="29" fillId="32" borderId="0" applyNumberFormat="0" applyBorder="0" applyAlignment="0" applyProtection="0"/>
    <xf numFmtId="0" fontId="16" fillId="1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6" fillId="13" borderId="0" applyNumberFormat="0" applyBorder="0" applyAlignment="0" applyProtection="0"/>
    <xf numFmtId="0" fontId="30" fillId="24" borderId="0" applyNumberFormat="0" applyBorder="0" applyAlignment="0" applyProtection="0"/>
    <xf numFmtId="0" fontId="31" fillId="35" borderId="30" applyNumberFormat="0" applyAlignment="0" applyProtection="0"/>
    <xf numFmtId="0" fontId="17" fillId="0" borderId="0" applyNumberFormat="0" applyFill="0" applyBorder="0" applyAlignment="0" applyProtection="0"/>
    <xf numFmtId="0" fontId="17" fillId="0" borderId="0" applyNumberFormat="0" applyFill="0" applyBorder="0" applyProtection="0">
      <alignment horizontal="left"/>
    </xf>
    <xf numFmtId="0" fontId="32" fillId="36" borderId="31" applyNumberFormat="0" applyAlignment="0" applyProtection="0"/>
    <xf numFmtId="0" fontId="33" fillId="0" borderId="32" applyNumberFormat="0" applyFill="0" applyAlignment="0" applyProtection="0"/>
    <xf numFmtId="0" fontId="34" fillId="0" borderId="0" applyNumberFormat="0" applyFill="0" applyBorder="0" applyAlignment="0" applyProtection="0"/>
    <xf numFmtId="0" fontId="29"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40" borderId="0" applyNumberFormat="0" applyBorder="0" applyAlignment="0" applyProtection="0"/>
    <xf numFmtId="0" fontId="35" fillId="27" borderId="30" applyNumberFormat="0" applyAlignment="0" applyProtection="0"/>
    <xf numFmtId="0" fontId="17" fillId="0" borderId="0" applyNumberFormat="0" applyFill="0" applyBorder="0" applyAlignment="0" applyProtection="0"/>
    <xf numFmtId="0" fontId="26" fillId="0" borderId="0"/>
    <xf numFmtId="0" fontId="36" fillId="23" borderId="0" applyNumberFormat="0" applyBorder="0" applyAlignment="0" applyProtection="0"/>
    <xf numFmtId="164" fontId="17" fillId="0" borderId="0" applyFont="0" applyFill="0" applyBorder="0" applyAlignment="0" applyProtection="0"/>
    <xf numFmtId="169" fontId="26" fillId="0" borderId="0" applyFont="0" applyFill="0" applyBorder="0" applyAlignment="0" applyProtection="0"/>
    <xf numFmtId="169" fontId="26" fillId="0" borderId="0" applyFont="0" applyFill="0" applyBorder="0" applyAlignment="0" applyProtection="0"/>
    <xf numFmtId="170" fontId="17" fillId="0" borderId="0" applyFont="0" applyFill="0" applyBorder="0" applyAlignment="0" applyProtection="0"/>
    <xf numFmtId="0" fontId="37" fillId="41" borderId="0" applyNumberFormat="0" applyBorder="0" applyAlignment="0" applyProtection="0"/>
    <xf numFmtId="0" fontId="17" fillId="0" borderId="0"/>
    <xf numFmtId="0" fontId="4" fillId="0" borderId="0"/>
    <xf numFmtId="0" fontId="17" fillId="0" borderId="0"/>
    <xf numFmtId="0" fontId="17" fillId="0" borderId="0"/>
    <xf numFmtId="0" fontId="38" fillId="0" borderId="0"/>
    <xf numFmtId="0" fontId="38" fillId="0" borderId="0"/>
    <xf numFmtId="171" fontId="17" fillId="0" borderId="0"/>
    <xf numFmtId="0" fontId="4" fillId="0" borderId="0"/>
    <xf numFmtId="0" fontId="17" fillId="0" borderId="0"/>
    <xf numFmtId="172" fontId="4" fillId="0" borderId="0"/>
    <xf numFmtId="0" fontId="26" fillId="0" borderId="0"/>
    <xf numFmtId="0" fontId="26" fillId="42" borderId="33" applyNumberFormat="0" applyFont="0" applyAlignment="0" applyProtection="0"/>
    <xf numFmtId="0" fontId="4" fillId="5" borderId="16" applyNumberFormat="0" applyFont="0" applyAlignment="0" applyProtection="0"/>
    <xf numFmtId="9" fontId="4" fillId="0" borderId="0" applyFont="0" applyFill="0" applyBorder="0" applyAlignment="0" applyProtection="0"/>
    <xf numFmtId="9" fontId="17" fillId="0" borderId="0" applyFont="0" applyFill="0" applyBorder="0" applyAlignment="0" applyProtection="0"/>
    <xf numFmtId="9" fontId="2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9" fillId="0" borderId="0" applyFont="0" applyFill="0" applyBorder="0" applyAlignment="0" applyProtection="0"/>
    <xf numFmtId="0" fontId="40" fillId="0" borderId="0" applyNumberFormat="0" applyFill="0" applyBorder="0" applyAlignment="0" applyProtection="0"/>
    <xf numFmtId="0" fontId="41" fillId="35" borderId="34"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0" borderId="35" applyNumberFormat="0" applyFill="0" applyAlignment="0" applyProtection="0"/>
    <xf numFmtId="0" fontId="45" fillId="0" borderId="36" applyNumberFormat="0" applyFill="0" applyAlignment="0" applyProtection="0"/>
    <xf numFmtId="0" fontId="34" fillId="0" borderId="37" applyNumberFormat="0" applyFill="0" applyAlignment="0" applyProtection="0"/>
    <xf numFmtId="0" fontId="46" fillId="0" borderId="0" applyNumberFormat="0" applyFill="0" applyBorder="0" applyAlignment="0" applyProtection="0"/>
    <xf numFmtId="0" fontId="40" fillId="0" borderId="0" applyNumberFormat="0" applyFill="0" applyBorder="0" applyProtection="0">
      <alignment horizontal="left"/>
    </xf>
    <xf numFmtId="0" fontId="17" fillId="0" borderId="0" applyNumberFormat="0" applyFill="0" applyBorder="0" applyAlignment="0" applyProtection="0"/>
    <xf numFmtId="9" fontId="4" fillId="0" borderId="0" applyFont="0" applyFill="0" applyBorder="0" applyAlignment="0" applyProtection="0"/>
    <xf numFmtId="0" fontId="70" fillId="0" borderId="0"/>
  </cellStyleXfs>
  <cellXfs count="466">
    <xf numFmtId="0" fontId="0" fillId="0" borderId="0" xfId="0"/>
    <xf numFmtId="0" fontId="1" fillId="2" borderId="1" xfId="0" applyFont="1" applyFill="1" applyBorder="1" applyAlignment="1">
      <alignment horizontal="center" vertical="center" wrapText="1"/>
    </xf>
    <xf numFmtId="0" fontId="0" fillId="0" borderId="0" xfId="0" applyAlignment="1">
      <alignment horizontal="center"/>
    </xf>
    <xf numFmtId="0" fontId="1" fillId="2" borderId="1" xfId="0" applyFont="1" applyFill="1" applyBorder="1" applyAlignment="1">
      <alignment vertical="center" wrapText="1"/>
    </xf>
    <xf numFmtId="0" fontId="1" fillId="0" borderId="1" xfId="0" applyFont="1" applyBorder="1" applyAlignment="1">
      <alignment horizontal="center" vertical="center" wrapText="1"/>
    </xf>
    <xf numFmtId="0" fontId="0" fillId="0" borderId="0" xfId="0" applyAlignment="1">
      <alignment horizontal="left"/>
    </xf>
    <xf numFmtId="0" fontId="1" fillId="2" borderId="1" xfId="0" applyFont="1" applyFill="1" applyBorder="1" applyAlignment="1">
      <alignment horizontal="left" vertical="center" wrapText="1"/>
    </xf>
    <xf numFmtId="0" fontId="1" fillId="2" borderId="4"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xf numFmtId="0" fontId="2" fillId="0" borderId="1" xfId="0" applyFont="1" applyBorder="1" applyAlignment="1">
      <alignment horizontal="center" vertical="center" wrapText="1"/>
    </xf>
    <xf numFmtId="0" fontId="0" fillId="0" borderId="0" xfId="0" pivotButton="1"/>
    <xf numFmtId="0" fontId="0" fillId="0" borderId="0" xfId="0" applyNumberFormat="1"/>
    <xf numFmtId="0" fontId="0" fillId="0" borderId="4" xfId="0" applyBorder="1" applyAlignment="1">
      <alignment horizontal="center" vertical="center"/>
    </xf>
    <xf numFmtId="0" fontId="3" fillId="0" borderId="1" xfId="0" applyFont="1" applyBorder="1" applyAlignment="1">
      <alignment horizontal="center" vertical="center" wrapText="1"/>
    </xf>
    <xf numFmtId="0" fontId="0" fillId="0" borderId="4" xfId="0" applyFill="1" applyBorder="1" applyAlignment="1">
      <alignment horizontal="center" vertical="center"/>
    </xf>
    <xf numFmtId="0" fontId="0" fillId="0" borderId="1" xfId="0" applyBorder="1" applyAlignment="1">
      <alignment horizontal="center" vertical="center"/>
    </xf>
    <xf numFmtId="0" fontId="0" fillId="0" borderId="1" xfId="0" applyFill="1" applyBorder="1"/>
    <xf numFmtId="1" fontId="0" fillId="0" borderId="0" xfId="0" applyNumberFormat="1"/>
    <xf numFmtId="0" fontId="2" fillId="0" borderId="1" xfId="0" applyFont="1" applyFill="1" applyBorder="1" applyAlignment="1">
      <alignment horizontal="center" vertical="center" wrapText="1"/>
    </xf>
    <xf numFmtId="0" fontId="0" fillId="0" borderId="0" xfId="0" applyAlignment="1">
      <alignment horizontal="center" vertical="center" wrapText="1"/>
    </xf>
    <xf numFmtId="0" fontId="7" fillId="4" borderId="8" xfId="0" applyFont="1" applyFill="1" applyBorder="1" applyAlignment="1">
      <alignment vertical="center" wrapText="1"/>
    </xf>
    <xf numFmtId="0" fontId="7" fillId="4" borderId="8" xfId="0" applyFont="1" applyFill="1" applyBorder="1" applyAlignment="1">
      <alignment horizontal="center" vertical="center"/>
    </xf>
    <xf numFmtId="0" fontId="7" fillId="0" borderId="8" xfId="0" applyFont="1" applyBorder="1" applyAlignment="1">
      <alignment vertical="center" wrapText="1"/>
    </xf>
    <xf numFmtId="0" fontId="7" fillId="0" borderId="8" xfId="0" applyFont="1" applyBorder="1" applyAlignment="1">
      <alignment horizontal="center" vertical="center"/>
    </xf>
    <xf numFmtId="0" fontId="8" fillId="0" borderId="0" xfId="1" applyAlignment="1">
      <alignment vertical="center"/>
    </xf>
    <xf numFmtId="0" fontId="7" fillId="0" borderId="9" xfId="0" applyFont="1" applyBorder="1" applyAlignment="1">
      <alignment vertical="center" wrapText="1"/>
    </xf>
    <xf numFmtId="0" fontId="6" fillId="4" borderId="7" xfId="0" applyFont="1" applyFill="1" applyBorder="1" applyAlignment="1">
      <alignment horizontal="left" vertical="center"/>
    </xf>
    <xf numFmtId="0" fontId="6" fillId="0" borderId="7" xfId="0" applyFont="1" applyBorder="1" applyAlignment="1">
      <alignment horizontal="left" vertical="center"/>
    </xf>
    <xf numFmtId="0" fontId="6" fillId="0" borderId="9" xfId="0" applyFont="1" applyBorder="1" applyAlignment="1">
      <alignment horizontal="left" vertical="center"/>
    </xf>
    <xf numFmtId="0" fontId="7" fillId="4" borderId="8"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0" fillId="0" borderId="0" xfId="0" applyAlignment="1">
      <alignment horizontal="center" wrapText="1"/>
    </xf>
    <xf numFmtId="0" fontId="1" fillId="2" borderId="10"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0" xfId="0" applyAlignment="1">
      <alignment vertical="center"/>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4" borderId="7" xfId="0" applyFont="1" applyFill="1" applyBorder="1" applyAlignment="1">
      <alignment vertical="center" wrapText="1"/>
    </xf>
    <xf numFmtId="0" fontId="12" fillId="4" borderId="8" xfId="0" applyFont="1" applyFill="1" applyBorder="1" applyAlignment="1">
      <alignment horizontal="center" vertical="center" wrapText="1"/>
    </xf>
    <xf numFmtId="10" fontId="12" fillId="4" borderId="8" xfId="0" applyNumberFormat="1" applyFont="1" applyFill="1" applyBorder="1" applyAlignment="1">
      <alignment horizontal="center" vertical="center" wrapText="1"/>
    </xf>
    <xf numFmtId="0" fontId="12" fillId="0" borderId="7" xfId="0" applyFont="1" applyBorder="1" applyAlignment="1">
      <alignment vertical="center" wrapText="1"/>
    </xf>
    <xf numFmtId="0" fontId="12" fillId="0" borderId="8" xfId="0" applyFont="1" applyBorder="1" applyAlignment="1">
      <alignment horizontal="center" vertical="center" wrapText="1"/>
    </xf>
    <xf numFmtId="10" fontId="12" fillId="0" borderId="8" xfId="0" applyNumberFormat="1" applyFont="1" applyBorder="1" applyAlignment="1">
      <alignment horizontal="center" vertical="center" wrapText="1"/>
    </xf>
    <xf numFmtId="0" fontId="13" fillId="3" borderId="12" xfId="0" applyFont="1" applyFill="1" applyBorder="1" applyAlignment="1">
      <alignment vertical="center" wrapText="1"/>
    </xf>
    <xf numFmtId="0" fontId="14" fillId="3" borderId="13" xfId="0" applyFont="1" applyFill="1" applyBorder="1" applyAlignment="1">
      <alignment horizontal="center" vertical="center" wrapText="1"/>
    </xf>
    <xf numFmtId="9" fontId="14" fillId="3" borderId="14" xfId="0" applyNumberFormat="1" applyFont="1" applyFill="1" applyBorder="1" applyAlignment="1">
      <alignment horizontal="center" vertical="center" wrapText="1"/>
    </xf>
    <xf numFmtId="9" fontId="12" fillId="4" borderId="8" xfId="0" applyNumberFormat="1" applyFont="1" applyFill="1" applyBorder="1" applyAlignment="1">
      <alignment horizontal="center" vertical="center" wrapText="1"/>
    </xf>
    <xf numFmtId="9" fontId="12" fillId="0" borderId="8" xfId="0" applyNumberFormat="1" applyFont="1" applyBorder="1" applyAlignment="1">
      <alignment horizontal="center" vertical="center" wrapText="1"/>
    </xf>
    <xf numFmtId="0" fontId="18" fillId="14" borderId="17" xfId="2" applyNumberFormat="1" applyFont="1" applyFill="1" applyBorder="1" applyAlignment="1" applyProtection="1">
      <alignment horizontal="center" vertical="center" wrapText="1"/>
      <protection hidden="1"/>
    </xf>
    <xf numFmtId="0" fontId="20" fillId="15" borderId="17" xfId="3" applyFont="1" applyFill="1" applyBorder="1" applyAlignment="1" applyProtection="1">
      <alignment horizontal="center" vertical="center" wrapText="1"/>
      <protection hidden="1"/>
    </xf>
    <xf numFmtId="0" fontId="20" fillId="15" borderId="17" xfId="4" applyFont="1" applyFill="1" applyBorder="1" applyAlignment="1" applyProtection="1">
      <alignment horizontal="center" vertical="center" wrapText="1"/>
      <protection hidden="1"/>
    </xf>
    <xf numFmtId="0" fontId="20" fillId="15" borderId="17" xfId="0" applyFont="1" applyFill="1" applyBorder="1" applyAlignment="1" applyProtection="1">
      <alignment horizontal="center" vertical="center" wrapText="1"/>
    </xf>
    <xf numFmtId="0" fontId="21" fillId="15" borderId="17" xfId="2" applyNumberFormat="1" applyFont="1" applyFill="1" applyBorder="1" applyAlignment="1" applyProtection="1">
      <alignment horizontal="center" vertical="center" wrapText="1"/>
      <protection hidden="1"/>
    </xf>
    <xf numFmtId="165" fontId="20" fillId="16" borderId="17" xfId="5" applyNumberFormat="1" applyFont="1" applyFill="1" applyBorder="1" applyAlignment="1" applyProtection="1">
      <alignment horizontal="center" vertical="center" wrapText="1"/>
      <protection hidden="1"/>
    </xf>
    <xf numFmtId="0" fontId="20" fillId="16" borderId="17" xfId="4" applyNumberFormat="1" applyFont="1" applyFill="1" applyBorder="1" applyAlignment="1" applyProtection="1">
      <alignment horizontal="center" vertical="center" wrapText="1"/>
      <protection hidden="1"/>
    </xf>
    <xf numFmtId="166" fontId="20" fillId="16" borderId="17" xfId="4" applyNumberFormat="1" applyFont="1" applyFill="1" applyBorder="1" applyAlignment="1" applyProtection="1">
      <alignment horizontal="center" vertical="center" wrapText="1"/>
      <protection hidden="1"/>
    </xf>
    <xf numFmtId="0" fontId="20" fillId="16" borderId="17" xfId="4" applyFont="1" applyFill="1" applyBorder="1" applyAlignment="1" applyProtection="1">
      <alignment horizontal="center" vertical="center" wrapText="1"/>
      <protection hidden="1"/>
    </xf>
    <xf numFmtId="0" fontId="20" fillId="16" borderId="17" xfId="4" applyFont="1" applyFill="1" applyBorder="1" applyAlignment="1" applyProtection="1">
      <alignment horizontal="center" vertical="center"/>
      <protection hidden="1"/>
    </xf>
    <xf numFmtId="0" fontId="20" fillId="17" borderId="17" xfId="4" applyFont="1" applyFill="1" applyBorder="1" applyAlignment="1" applyProtection="1">
      <alignment horizontal="center" vertical="center" wrapText="1"/>
      <protection hidden="1"/>
    </xf>
    <xf numFmtId="0" fontId="20" fillId="16" borderId="17" xfId="6" applyFont="1" applyFill="1" applyBorder="1" applyAlignment="1" applyProtection="1">
      <alignment horizontal="center" vertical="center" wrapText="1"/>
      <protection hidden="1"/>
    </xf>
    <xf numFmtId="0" fontId="21" fillId="16" borderId="17" xfId="2" applyNumberFormat="1" applyFont="1" applyFill="1" applyBorder="1" applyAlignment="1" applyProtection="1">
      <alignment horizontal="center" vertical="center" wrapText="1"/>
      <protection hidden="1"/>
    </xf>
    <xf numFmtId="0" fontId="20" fillId="18" borderId="17" xfId="4" applyFont="1" applyFill="1" applyBorder="1" applyAlignment="1" applyProtection="1">
      <alignment horizontal="center" vertical="center" wrapText="1"/>
      <protection hidden="1"/>
    </xf>
    <xf numFmtId="0" fontId="24" fillId="19" borderId="19" xfId="2" applyNumberFormat="1" applyFont="1" applyFill="1" applyBorder="1" applyAlignment="1" applyProtection="1">
      <alignment horizontal="center"/>
      <protection hidden="1"/>
    </xf>
    <xf numFmtId="0" fontId="24" fillId="19" borderId="20" xfId="2" applyNumberFormat="1" applyFont="1" applyFill="1" applyBorder="1" applyAlignment="1" applyProtection="1">
      <protection hidden="1"/>
    </xf>
    <xf numFmtId="0" fontId="25" fillId="19" borderId="21" xfId="2" applyFont="1" applyFill="1" applyBorder="1" applyAlignment="1" applyProtection="1">
      <alignment horizontal="center"/>
      <protection hidden="1"/>
    </xf>
    <xf numFmtId="166" fontId="21" fillId="19" borderId="22" xfId="7" applyNumberFormat="1" applyFont="1" applyFill="1" applyBorder="1" applyAlignment="1" applyProtection="1">
      <alignment horizontal="center" wrapText="1"/>
      <protection hidden="1"/>
    </xf>
    <xf numFmtId="166" fontId="21" fillId="19" borderId="22" xfId="4" applyNumberFormat="1" applyFont="1" applyFill="1" applyBorder="1" applyAlignment="1" applyProtection="1">
      <alignment horizontal="center" wrapText="1"/>
      <protection hidden="1"/>
    </xf>
    <xf numFmtId="166" fontId="20" fillId="21" borderId="22" xfId="4" applyNumberFormat="1" applyFont="1" applyFill="1" applyBorder="1" applyAlignment="1" applyProtection="1">
      <alignment horizontal="center"/>
      <protection hidden="1"/>
    </xf>
    <xf numFmtId="166" fontId="21" fillId="19" borderId="22" xfId="0" applyNumberFormat="1" applyFont="1" applyFill="1" applyBorder="1" applyAlignment="1" applyProtection="1">
      <alignment horizontal="center"/>
      <protection hidden="1"/>
    </xf>
    <xf numFmtId="166" fontId="21" fillId="21" borderId="22" xfId="0" applyNumberFormat="1" applyFont="1" applyFill="1" applyBorder="1" applyAlignment="1" applyProtection="1">
      <alignment horizontal="center"/>
      <protection hidden="1"/>
    </xf>
    <xf numFmtId="166" fontId="21" fillId="15" borderId="22" xfId="2" applyNumberFormat="1" applyFont="1" applyFill="1" applyBorder="1" applyAlignment="1" applyProtection="1">
      <alignment horizontal="center"/>
      <protection hidden="1"/>
    </xf>
    <xf numFmtId="166" fontId="21" fillId="19" borderId="22" xfId="8" applyNumberFormat="1" applyFont="1" applyFill="1" applyBorder="1" applyAlignment="1" applyProtection="1">
      <alignment horizontal="center"/>
      <protection hidden="1"/>
    </xf>
    <xf numFmtId="1" fontId="21" fillId="19" borderId="22" xfId="4" applyNumberFormat="1" applyFont="1" applyFill="1" applyBorder="1" applyAlignment="1" applyProtection="1">
      <alignment horizontal="center"/>
      <protection hidden="1"/>
    </xf>
    <xf numFmtId="166" fontId="21" fillId="21" borderId="22" xfId="4" applyNumberFormat="1" applyFont="1" applyFill="1" applyBorder="1" applyAlignment="1" applyProtection="1">
      <alignment horizontal="center"/>
      <protection hidden="1"/>
    </xf>
    <xf numFmtId="166" fontId="21" fillId="19" borderId="22" xfId="9" applyNumberFormat="1" applyFont="1" applyFill="1" applyBorder="1" applyAlignment="1" applyProtection="1">
      <alignment horizontal="center"/>
      <protection hidden="1"/>
    </xf>
    <xf numFmtId="166" fontId="21" fillId="19" borderId="22" xfId="4" applyNumberFormat="1" applyFont="1" applyFill="1" applyBorder="1" applyAlignment="1" applyProtection="1">
      <alignment horizontal="center"/>
      <protection hidden="1"/>
    </xf>
    <xf numFmtId="167" fontId="27" fillId="19" borderId="22" xfId="4" applyNumberFormat="1" applyFont="1" applyFill="1" applyBorder="1" applyAlignment="1" applyProtection="1">
      <alignment horizontal="center"/>
      <protection hidden="1"/>
    </xf>
    <xf numFmtId="1" fontId="20" fillId="19" borderId="22" xfId="4" applyNumberFormat="1" applyFont="1" applyFill="1" applyBorder="1" applyAlignment="1" applyProtection="1">
      <alignment horizontal="center"/>
      <protection hidden="1"/>
    </xf>
    <xf numFmtId="166" fontId="21" fillId="16" borderId="22" xfId="2" applyNumberFormat="1" applyFont="1" applyFill="1" applyBorder="1" applyAlignment="1" applyProtection="1">
      <alignment horizontal="center"/>
      <protection hidden="1"/>
    </xf>
    <xf numFmtId="166" fontId="20" fillId="19" borderId="22" xfId="4" applyNumberFormat="1" applyFont="1" applyFill="1" applyBorder="1" applyAlignment="1" applyProtection="1">
      <alignment horizontal="center"/>
      <protection hidden="1"/>
    </xf>
    <xf numFmtId="166" fontId="20" fillId="19" borderId="22" xfId="0" applyNumberFormat="1" applyFont="1" applyFill="1" applyBorder="1" applyAlignment="1">
      <alignment horizontal="center"/>
    </xf>
    <xf numFmtId="166" fontId="20" fillId="21" borderId="22" xfId="0" applyNumberFormat="1" applyFont="1" applyFill="1" applyBorder="1" applyAlignment="1">
      <alignment horizontal="center"/>
    </xf>
    <xf numFmtId="168" fontId="20" fillId="19" borderId="22" xfId="8" applyNumberFormat="1" applyFont="1" applyFill="1" applyBorder="1" applyAlignment="1" applyProtection="1">
      <alignment horizontal="center"/>
      <protection hidden="1"/>
    </xf>
    <xf numFmtId="166" fontId="21" fillId="18" borderId="22" xfId="2" applyNumberFormat="1" applyFont="1" applyFill="1" applyBorder="1" applyAlignment="1" applyProtection="1">
      <alignment horizontal="center"/>
      <protection hidden="1"/>
    </xf>
    <xf numFmtId="166" fontId="23" fillId="14" borderId="22" xfId="10" applyNumberFormat="1" applyFont="1" applyFill="1" applyBorder="1" applyAlignment="1" applyProtection="1">
      <alignment horizontal="center"/>
      <protection hidden="1"/>
    </xf>
    <xf numFmtId="0" fontId="24" fillId="19" borderId="23" xfId="2" applyNumberFormat="1" applyFont="1" applyFill="1" applyBorder="1" applyAlignment="1" applyProtection="1">
      <alignment horizontal="center"/>
      <protection hidden="1"/>
    </xf>
    <xf numFmtId="0" fontId="24" fillId="19" borderId="24" xfId="2" applyNumberFormat="1" applyFont="1" applyFill="1" applyBorder="1" applyAlignment="1" applyProtection="1">
      <protection hidden="1"/>
    </xf>
    <xf numFmtId="0" fontId="25" fillId="19" borderId="25" xfId="2" applyFont="1" applyFill="1" applyBorder="1" applyAlignment="1" applyProtection="1">
      <alignment horizontal="center"/>
      <protection hidden="1"/>
    </xf>
    <xf numFmtId="2" fontId="0" fillId="0" borderId="0" xfId="0" applyNumberFormat="1"/>
    <xf numFmtId="0" fontId="25" fillId="19" borderId="24" xfId="2" applyFont="1" applyFill="1" applyBorder="1" applyAlignment="1" applyProtection="1">
      <protection hidden="1"/>
    </xf>
    <xf numFmtId="0" fontId="20" fillId="19" borderId="24" xfId="2" applyFont="1" applyFill="1" applyBorder="1" applyProtection="1">
      <protection hidden="1"/>
    </xf>
    <xf numFmtId="166" fontId="21" fillId="19" borderId="22" xfId="8" applyNumberFormat="1" applyFont="1" applyFill="1" applyBorder="1" applyAlignment="1" applyProtection="1">
      <alignment horizontal="center" vertical="center"/>
      <protection hidden="1"/>
    </xf>
    <xf numFmtId="0" fontId="24" fillId="19" borderId="26" xfId="2" applyNumberFormat="1" applyFont="1" applyFill="1" applyBorder="1" applyAlignment="1" applyProtection="1">
      <alignment horizontal="center"/>
      <protection hidden="1"/>
    </xf>
    <xf numFmtId="0" fontId="24" fillId="19" borderId="27" xfId="2" applyNumberFormat="1" applyFont="1" applyFill="1" applyBorder="1" applyAlignment="1" applyProtection="1">
      <protection hidden="1"/>
    </xf>
    <xf numFmtId="0" fontId="25" fillId="19" borderId="28" xfId="2" applyFont="1" applyFill="1" applyBorder="1" applyAlignment="1" applyProtection="1">
      <alignment horizontal="center"/>
      <protection hidden="1"/>
    </xf>
    <xf numFmtId="166" fontId="28" fillId="14" borderId="17" xfId="4" applyNumberFormat="1" applyFont="1" applyFill="1" applyBorder="1" applyAlignment="1" applyProtection="1">
      <alignment horizontal="center" vertical="center"/>
      <protection hidden="1"/>
    </xf>
    <xf numFmtId="166" fontId="0" fillId="18" borderId="0" xfId="0" applyNumberFormat="1" applyFill="1" applyAlignment="1">
      <alignment horizontal="center"/>
    </xf>
    <xf numFmtId="0" fontId="15" fillId="0" borderId="0" xfId="0" applyFont="1"/>
    <xf numFmtId="0" fontId="47" fillId="0" borderId="0" xfId="0" applyFont="1" applyAlignment="1">
      <alignment horizontal="center" vertical="center" wrapText="1"/>
    </xf>
    <xf numFmtId="0" fontId="48" fillId="0" borderId="0" xfId="0" applyFont="1" applyAlignment="1">
      <alignment wrapText="1"/>
    </xf>
    <xf numFmtId="9" fontId="48" fillId="0" borderId="0" xfId="0" applyNumberFormat="1" applyFont="1" applyAlignment="1">
      <alignment wrapText="1"/>
    </xf>
    <xf numFmtId="0" fontId="26" fillId="0" borderId="0" xfId="69"/>
    <xf numFmtId="0" fontId="49" fillId="0" borderId="0" xfId="69" applyFont="1" applyAlignment="1">
      <alignment horizontal="center" vertical="center" wrapText="1"/>
    </xf>
    <xf numFmtId="0" fontId="50" fillId="0" borderId="0" xfId="69" applyFont="1" applyAlignment="1">
      <alignment wrapText="1"/>
    </xf>
    <xf numFmtId="9" fontId="50" fillId="0" borderId="0" xfId="69" applyNumberFormat="1" applyFont="1" applyAlignment="1">
      <alignment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8" xfId="0" applyFont="1" applyFill="1" applyBorder="1" applyAlignment="1">
      <alignment horizontal="justify" vertical="center" wrapText="1"/>
    </xf>
    <xf numFmtId="0" fontId="1"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justify" vertical="center" wrapText="1"/>
    </xf>
    <xf numFmtId="0" fontId="2" fillId="0" borderId="38" xfId="0" applyFont="1" applyBorder="1" applyAlignment="1">
      <alignment horizontal="center" vertical="center" wrapText="1"/>
    </xf>
    <xf numFmtId="0" fontId="0" fillId="0" borderId="0" xfId="0" applyAlignment="1">
      <alignment wrapText="1"/>
    </xf>
    <xf numFmtId="0" fontId="2" fillId="4" borderId="1" xfId="0" applyFont="1" applyFill="1" applyBorder="1" applyAlignment="1">
      <alignment horizontal="center" vertical="center" wrapText="1"/>
    </xf>
    <xf numFmtId="0" fontId="51" fillId="0" borderId="39" xfId="0" applyFont="1" applyBorder="1" applyAlignment="1">
      <alignment horizontal="center" vertical="center" wrapText="1"/>
    </xf>
    <xf numFmtId="0" fontId="51" fillId="0" borderId="40" xfId="0" applyFont="1" applyBorder="1" applyAlignment="1">
      <alignment horizontal="center" vertical="center" wrapText="1"/>
    </xf>
    <xf numFmtId="0" fontId="12" fillId="43" borderId="41" xfId="0" applyFont="1" applyFill="1" applyBorder="1" applyAlignment="1">
      <alignment horizontal="justify" vertical="center" wrapText="1"/>
    </xf>
    <xf numFmtId="0" fontId="12" fillId="43" borderId="15" xfId="0" applyFont="1" applyFill="1" applyBorder="1" applyAlignment="1">
      <alignment horizontal="center" vertical="center" wrapText="1"/>
    </xf>
    <xf numFmtId="0" fontId="12" fillId="0" borderId="41" xfId="0" applyFont="1" applyBorder="1" applyAlignment="1">
      <alignment horizontal="justify" vertical="center" wrapText="1"/>
    </xf>
    <xf numFmtId="0" fontId="12" fillId="0" borderId="15" xfId="0" applyFont="1" applyBorder="1" applyAlignment="1">
      <alignment horizontal="center" vertical="center" wrapText="1"/>
    </xf>
    <xf numFmtId="0" fontId="51" fillId="0" borderId="41" xfId="0" applyFont="1" applyBorder="1" applyAlignment="1">
      <alignment horizontal="justify" vertical="center" wrapText="1"/>
    </xf>
    <xf numFmtId="0" fontId="51" fillId="0" borderId="15" xfId="0" applyFont="1" applyBorder="1" applyAlignment="1">
      <alignment horizontal="center" vertical="center" wrapText="1"/>
    </xf>
    <xf numFmtId="0" fontId="52" fillId="0" borderId="40" xfId="0" applyFont="1" applyBorder="1" applyAlignment="1">
      <alignment horizontal="center" vertical="center" wrapText="1"/>
    </xf>
    <xf numFmtId="0" fontId="53" fillId="43" borderId="15" xfId="0" applyFont="1" applyFill="1" applyBorder="1" applyAlignment="1">
      <alignment horizontal="justify" vertical="center" wrapText="1"/>
    </xf>
    <xf numFmtId="0" fontId="53" fillId="43" borderId="15" xfId="0" applyFont="1" applyFill="1" applyBorder="1" applyAlignment="1">
      <alignment horizontal="center" vertical="center" wrapText="1"/>
    </xf>
    <xf numFmtId="0" fontId="53" fillId="0" borderId="15" xfId="0" applyFont="1" applyBorder="1" applyAlignment="1">
      <alignment horizontal="justify" vertical="center" wrapText="1"/>
    </xf>
    <xf numFmtId="0" fontId="53" fillId="0" borderId="15" xfId="0" applyFont="1" applyBorder="1" applyAlignment="1">
      <alignment horizontal="center" vertical="center" wrapText="1"/>
    </xf>
    <xf numFmtId="0" fontId="52" fillId="43" borderId="43" xfId="0" applyFont="1" applyFill="1" applyBorder="1" applyAlignment="1">
      <alignment horizontal="justify" vertical="center" wrapText="1"/>
    </xf>
    <xf numFmtId="0" fontId="0" fillId="43" borderId="41" xfId="0" applyFill="1" applyBorder="1" applyAlignment="1">
      <alignment vertical="top"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8" fillId="0" borderId="0" xfId="63"/>
    <xf numFmtId="0" fontId="58" fillId="0" borderId="0" xfId="63" applyFont="1" applyProtection="1"/>
    <xf numFmtId="0" fontId="57" fillId="14" borderId="55" xfId="63" applyFont="1" applyFill="1" applyBorder="1" applyAlignment="1">
      <alignment vertical="center" wrapText="1"/>
    </xf>
    <xf numFmtId="0" fontId="59" fillId="0" borderId="0" xfId="63" applyFont="1" applyBorder="1" applyAlignment="1" applyProtection="1">
      <alignment horizontal="center"/>
    </xf>
    <xf numFmtId="0" fontId="59" fillId="0" borderId="0" xfId="63" applyFont="1" applyProtection="1"/>
    <xf numFmtId="1" fontId="59" fillId="0" borderId="0" xfId="63" applyNumberFormat="1" applyFont="1" applyBorder="1" applyAlignment="1" applyProtection="1">
      <alignment horizontal="center"/>
    </xf>
    <xf numFmtId="0" fontId="38" fillId="0" borderId="60" xfId="63" applyBorder="1"/>
    <xf numFmtId="0" fontId="61" fillId="0" borderId="0" xfId="63" applyFont="1"/>
    <xf numFmtId="0" fontId="62" fillId="0" borderId="0" xfId="63" applyFont="1" applyFill="1" applyAlignment="1">
      <alignment horizontal="center"/>
    </xf>
    <xf numFmtId="0" fontId="57" fillId="14" borderId="62" xfId="0" applyFont="1" applyFill="1" applyBorder="1" applyAlignment="1">
      <alignment horizontal="center" vertical="center" wrapText="1"/>
    </xf>
    <xf numFmtId="0" fontId="0" fillId="0" borderId="0" xfId="0" applyBorder="1"/>
    <xf numFmtId="0" fontId="0" fillId="0" borderId="0" xfId="0" applyBorder="1" applyAlignment="1">
      <alignment horizontal="left"/>
    </xf>
    <xf numFmtId="0" fontId="0" fillId="0" borderId="0" xfId="0" applyBorder="1" applyAlignment="1">
      <alignment horizontal="center"/>
    </xf>
    <xf numFmtId="0" fontId="0" fillId="0" borderId="0" xfId="0" applyFill="1"/>
    <xf numFmtId="0" fontId="15" fillId="0" borderId="0" xfId="0" applyFont="1" applyFill="1"/>
    <xf numFmtId="166" fontId="0" fillId="0" borderId="0" xfId="0" applyNumberFormat="1" applyFill="1" applyAlignment="1">
      <alignment horizontal="center"/>
    </xf>
    <xf numFmtId="166" fontId="20" fillId="21" borderId="105" xfId="4" applyNumberFormat="1" applyFont="1" applyFill="1" applyBorder="1" applyAlignment="1" applyProtection="1">
      <alignment horizontal="center"/>
      <protection hidden="1"/>
    </xf>
    <xf numFmtId="166" fontId="20" fillId="19" borderId="62" xfId="0" applyNumberFormat="1" applyFont="1" applyFill="1" applyBorder="1" applyAlignment="1">
      <alignment horizontal="center"/>
    </xf>
    <xf numFmtId="166" fontId="20" fillId="21" borderId="62" xfId="0" applyNumberFormat="1" applyFont="1" applyFill="1" applyBorder="1" applyAlignment="1">
      <alignment horizontal="center"/>
    </xf>
    <xf numFmtId="168" fontId="20" fillId="19" borderId="62" xfId="8" applyNumberFormat="1" applyFont="1" applyFill="1" applyBorder="1" applyAlignment="1" applyProtection="1">
      <alignment horizontal="center"/>
      <protection hidden="1"/>
    </xf>
    <xf numFmtId="166" fontId="20" fillId="21" borderId="62" xfId="4" applyNumberFormat="1" applyFont="1" applyFill="1" applyBorder="1" applyAlignment="1" applyProtection="1">
      <alignment horizontal="center"/>
      <protection hidden="1"/>
    </xf>
    <xf numFmtId="166" fontId="21" fillId="18" borderId="62" xfId="2" applyNumberFormat="1" applyFont="1" applyFill="1" applyBorder="1" applyAlignment="1" applyProtection="1">
      <alignment horizontal="center"/>
      <protection hidden="1"/>
    </xf>
    <xf numFmtId="166" fontId="23" fillId="14" borderId="62" xfId="10" applyNumberFormat="1" applyFont="1" applyFill="1" applyBorder="1" applyAlignment="1" applyProtection="1">
      <alignment horizontal="center"/>
      <protection hidden="1"/>
    </xf>
    <xf numFmtId="166" fontId="28" fillId="14" borderId="108" xfId="4" applyNumberFormat="1" applyFont="1" applyFill="1" applyBorder="1" applyAlignment="1" applyProtection="1">
      <alignment horizontal="center" vertical="center"/>
      <protection hidden="1"/>
    </xf>
    <xf numFmtId="2" fontId="28" fillId="14" borderId="108" xfId="4" applyNumberFormat="1" applyFont="1" applyFill="1" applyBorder="1" applyAlignment="1" applyProtection="1">
      <alignment horizontal="center" vertical="center"/>
      <protection hidden="1"/>
    </xf>
    <xf numFmtId="166" fontId="20" fillId="19" borderId="109" xfId="0" applyNumberFormat="1" applyFont="1" applyFill="1" applyBorder="1" applyAlignment="1">
      <alignment horizontal="center"/>
    </xf>
    <xf numFmtId="166" fontId="20" fillId="21" borderId="109" xfId="0" applyNumberFormat="1" applyFont="1" applyFill="1" applyBorder="1" applyAlignment="1">
      <alignment horizontal="center"/>
    </xf>
    <xf numFmtId="168" fontId="20" fillId="19" borderId="109" xfId="8" applyNumberFormat="1" applyFont="1" applyFill="1" applyBorder="1" applyAlignment="1" applyProtection="1">
      <alignment horizontal="center"/>
      <protection hidden="1"/>
    </xf>
    <xf numFmtId="166" fontId="20" fillId="21" borderId="109" xfId="4" applyNumberFormat="1" applyFont="1" applyFill="1" applyBorder="1" applyAlignment="1" applyProtection="1">
      <alignment horizontal="center"/>
      <protection hidden="1"/>
    </xf>
    <xf numFmtId="166" fontId="21" fillId="18" borderId="109" xfId="2" applyNumberFormat="1" applyFont="1" applyFill="1" applyBorder="1" applyAlignment="1" applyProtection="1">
      <alignment horizontal="center"/>
      <protection hidden="1"/>
    </xf>
    <xf numFmtId="166" fontId="23" fillId="14" borderId="109" xfId="10" applyNumberFormat="1" applyFont="1" applyFill="1" applyBorder="1" applyAlignment="1" applyProtection="1">
      <alignment horizontal="center"/>
      <protection hidden="1"/>
    </xf>
    <xf numFmtId="0" fontId="24" fillId="0" borderId="1" xfId="2" applyNumberFormat="1" applyFont="1" applyFill="1" applyBorder="1" applyAlignment="1" applyProtection="1">
      <alignment horizontal="center"/>
      <protection hidden="1"/>
    </xf>
    <xf numFmtId="0" fontId="24" fillId="0" borderId="1" xfId="2" applyNumberFormat="1" applyFont="1" applyFill="1" applyBorder="1" applyAlignment="1" applyProtection="1">
      <protection hidden="1"/>
    </xf>
    <xf numFmtId="166" fontId="20" fillId="0" borderId="1" xfId="0" applyNumberFormat="1" applyFont="1" applyFill="1" applyBorder="1" applyAlignment="1">
      <alignment horizontal="center"/>
    </xf>
    <xf numFmtId="168" fontId="20" fillId="0" borderId="1" xfId="8" applyNumberFormat="1" applyFont="1" applyFill="1" applyBorder="1" applyAlignment="1" applyProtection="1">
      <alignment horizontal="center"/>
      <protection hidden="1"/>
    </xf>
    <xf numFmtId="166" fontId="20" fillId="0" borderId="1" xfId="4" applyNumberFormat="1" applyFont="1" applyFill="1" applyBorder="1" applyAlignment="1" applyProtection="1">
      <alignment horizontal="center"/>
      <protection hidden="1"/>
    </xf>
    <xf numFmtId="166" fontId="21" fillId="0" borderId="1" xfId="2" applyNumberFormat="1" applyFont="1" applyFill="1" applyBorder="1" applyAlignment="1" applyProtection="1">
      <alignment horizontal="center"/>
      <protection hidden="1"/>
    </xf>
    <xf numFmtId="0" fontId="15" fillId="0" borderId="1" xfId="0" applyFont="1" applyFill="1" applyBorder="1"/>
    <xf numFmtId="0" fontId="20" fillId="15" borderId="17" xfId="0" applyFont="1" applyFill="1" applyBorder="1" applyAlignment="1">
      <alignment horizontal="center" vertical="center" wrapText="1"/>
    </xf>
    <xf numFmtId="39" fontId="20" fillId="15" borderId="17" xfId="5" applyNumberFormat="1" applyFont="1" applyFill="1" applyBorder="1" applyAlignment="1" applyProtection="1">
      <alignment horizontal="center" vertical="center" wrapText="1"/>
      <protection hidden="1"/>
    </xf>
    <xf numFmtId="0" fontId="20" fillId="15" borderId="17" xfId="2" applyNumberFormat="1" applyFont="1" applyFill="1" applyBorder="1" applyAlignment="1" applyProtection="1">
      <alignment horizontal="center" vertical="center" wrapText="1"/>
      <protection hidden="1"/>
    </xf>
    <xf numFmtId="0" fontId="20" fillId="15" borderId="17" xfId="2" applyNumberFormat="1" applyFont="1" applyFill="1" applyBorder="1" applyAlignment="1" applyProtection="1">
      <alignment horizontal="center" vertical="center"/>
      <protection hidden="1"/>
    </xf>
    <xf numFmtId="0" fontId="21" fillId="15" borderId="17" xfId="2" applyNumberFormat="1" applyFont="1" applyFill="1" applyBorder="1" applyAlignment="1" applyProtection="1">
      <alignment horizontal="center" vertical="center"/>
      <protection hidden="1"/>
    </xf>
    <xf numFmtId="166" fontId="21" fillId="0" borderId="1" xfId="10" applyNumberFormat="1" applyFont="1" applyFill="1" applyBorder="1" applyAlignment="1" applyProtection="1">
      <alignment horizontal="center"/>
      <protection hidden="1"/>
    </xf>
    <xf numFmtId="0" fontId="47" fillId="15" borderId="0" xfId="0" applyFont="1" applyFill="1" applyAlignment="1">
      <alignment horizontal="center" vertical="center" wrapText="1"/>
    </xf>
    <xf numFmtId="0" fontId="48" fillId="0" borderId="1" xfId="0" applyFont="1" applyBorder="1" applyAlignment="1">
      <alignment wrapText="1"/>
    </xf>
    <xf numFmtId="9" fontId="48" fillId="0" borderId="1" xfId="0" applyNumberFormat="1" applyFont="1" applyBorder="1" applyAlignment="1">
      <alignment wrapText="1"/>
    </xf>
    <xf numFmtId="0" fontId="49" fillId="15" borderId="0" xfId="69" applyFont="1" applyFill="1" applyAlignment="1">
      <alignment horizontal="center" vertical="center" wrapText="1"/>
    </xf>
    <xf numFmtId="0" fontId="50" fillId="0" borderId="1" xfId="69" applyFont="1" applyBorder="1" applyAlignment="1">
      <alignment wrapText="1"/>
    </xf>
    <xf numFmtId="9" fontId="50" fillId="0" borderId="1" xfId="69" applyNumberFormat="1" applyFont="1" applyBorder="1" applyAlignment="1">
      <alignment wrapText="1"/>
    </xf>
    <xf numFmtId="0" fontId="0" fillId="15" borderId="1" xfId="0" applyFill="1" applyBorder="1" applyAlignment="1">
      <alignment vertical="center"/>
    </xf>
    <xf numFmtId="0" fontId="52" fillId="15" borderId="46" xfId="0" applyFont="1" applyFill="1" applyBorder="1" applyAlignment="1">
      <alignment horizontal="center" vertical="center" wrapText="1"/>
    </xf>
    <xf numFmtId="0" fontId="52" fillId="15" borderId="47" xfId="0" applyFont="1" applyFill="1" applyBorder="1" applyAlignment="1">
      <alignment horizontal="center" vertical="center" wrapText="1"/>
    </xf>
    <xf numFmtId="0" fontId="2" fillId="0" borderId="47" xfId="0" applyFont="1" applyFill="1" applyBorder="1" applyAlignment="1">
      <alignment vertical="center" wrapText="1"/>
    </xf>
    <xf numFmtId="0" fontId="2" fillId="0" borderId="48" xfId="0" applyFont="1" applyFill="1" applyBorder="1" applyAlignment="1">
      <alignment horizontal="center" vertical="center" wrapText="1"/>
    </xf>
    <xf numFmtId="0" fontId="2" fillId="0" borderId="4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0" xfId="0" applyFont="1" applyFill="1" applyBorder="1" applyAlignment="1">
      <alignment horizontal="center" vertical="center" wrapText="1"/>
    </xf>
    <xf numFmtId="0" fontId="64" fillId="50" borderId="110" xfId="0" applyFont="1" applyFill="1" applyBorder="1"/>
    <xf numFmtId="0" fontId="64" fillId="50" borderId="111" xfId="0" applyFont="1" applyFill="1" applyBorder="1" applyAlignment="1">
      <alignment horizontal="center" vertical="top" wrapText="1"/>
    </xf>
    <xf numFmtId="0" fontId="64" fillId="50" borderId="111" xfId="0" applyFont="1" applyFill="1" applyBorder="1" applyAlignment="1">
      <alignment horizontal="center" wrapText="1"/>
    </xf>
    <xf numFmtId="0" fontId="64" fillId="50" borderId="112" xfId="0" applyFont="1" applyFill="1" applyBorder="1" applyAlignment="1">
      <alignment horizontal="center" wrapText="1"/>
    </xf>
    <xf numFmtId="0" fontId="64" fillId="50" borderId="113" xfId="0" applyFont="1" applyFill="1" applyBorder="1"/>
    <xf numFmtId="0" fontId="65" fillId="50" borderId="114" xfId="0" applyFont="1" applyFill="1" applyBorder="1" applyAlignment="1">
      <alignment horizontal="center" vertical="top" wrapText="1"/>
    </xf>
    <xf numFmtId="0" fontId="65" fillId="50" borderId="114" xfId="0" applyFont="1" applyFill="1" applyBorder="1" applyAlignment="1">
      <alignment horizontal="center" wrapText="1"/>
    </xf>
    <xf numFmtId="0" fontId="65" fillId="50" borderId="115" xfId="0" applyFont="1" applyFill="1" applyBorder="1" applyAlignment="1">
      <alignment horizontal="center" wrapText="1"/>
    </xf>
    <xf numFmtId="0" fontId="64" fillId="0" borderId="116" xfId="0" applyFont="1" applyBorder="1" applyAlignment="1">
      <alignment vertical="top"/>
    </xf>
    <xf numFmtId="0" fontId="65" fillId="0" borderId="116" xfId="0" applyFont="1" applyBorder="1" applyAlignment="1">
      <alignment vertical="top"/>
    </xf>
    <xf numFmtId="0" fontId="64" fillId="0" borderId="116" xfId="0" applyFont="1" applyBorder="1" applyAlignment="1">
      <alignment vertical="top" wrapText="1"/>
    </xf>
    <xf numFmtId="0" fontId="64" fillId="0" borderId="116" xfId="0" applyFont="1" applyBorder="1" applyAlignment="1">
      <alignment wrapText="1"/>
    </xf>
    <xf numFmtId="0" fontId="65" fillId="0" borderId="117" xfId="0" applyFont="1" applyBorder="1" applyAlignment="1">
      <alignment vertical="top"/>
    </xf>
    <xf numFmtId="0" fontId="64" fillId="0" borderId="118" xfId="0" applyFont="1" applyBorder="1" applyAlignment="1">
      <alignment vertical="top" wrapText="1"/>
    </xf>
    <xf numFmtId="0" fontId="64" fillId="0" borderId="119" xfId="0" applyFont="1" applyBorder="1" applyAlignment="1">
      <alignment vertical="top" wrapText="1"/>
    </xf>
    <xf numFmtId="0" fontId="64" fillId="0" borderId="117" xfId="0" applyFont="1" applyBorder="1" applyAlignment="1">
      <alignment vertical="top"/>
    </xf>
    <xf numFmtId="0" fontId="64" fillId="0" borderId="118" xfId="0" applyFont="1" applyBorder="1" applyAlignment="1">
      <alignment wrapText="1"/>
    </xf>
    <xf numFmtId="0" fontId="64" fillId="0" borderId="118" xfId="0" applyFont="1" applyBorder="1" applyAlignment="1">
      <alignment vertical="center" wrapText="1"/>
    </xf>
    <xf numFmtId="0" fontId="64" fillId="0" borderId="119" xfId="0" applyFont="1" applyBorder="1" applyAlignment="1">
      <alignment vertical="center" wrapText="1"/>
    </xf>
    <xf numFmtId="0" fontId="0" fillId="0" borderId="0" xfId="0" applyAlignment="1">
      <alignment vertical="top"/>
    </xf>
    <xf numFmtId="0" fontId="0" fillId="0" borderId="0" xfId="0" applyAlignment="1">
      <alignment vertical="top" wrapText="1"/>
    </xf>
    <xf numFmtId="0" fontId="0" fillId="0" borderId="0" xfId="0" applyBorder="1" applyAlignment="1">
      <alignment vertical="top"/>
    </xf>
    <xf numFmtId="0" fontId="66" fillId="0" borderId="0" xfId="0" applyFont="1" applyAlignment="1">
      <alignment vertical="top"/>
    </xf>
    <xf numFmtId="0" fontId="66" fillId="0" borderId="0" xfId="0" applyFont="1" applyAlignment="1">
      <alignment vertical="top" wrapText="1"/>
    </xf>
    <xf numFmtId="0" fontId="66" fillId="0" borderId="0" xfId="0" applyFont="1" applyAlignment="1">
      <alignment wrapText="1"/>
    </xf>
    <xf numFmtId="0" fontId="66" fillId="0" borderId="0" xfId="0" applyFont="1"/>
    <xf numFmtId="1" fontId="53" fillId="0" borderId="0" xfId="0" applyNumberFormat="1" applyFont="1" applyFill="1" applyBorder="1" applyAlignment="1">
      <alignment vertical="center" wrapText="1"/>
    </xf>
    <xf numFmtId="0" fontId="53" fillId="0" borderId="0" xfId="0" applyFont="1" applyFill="1" applyBorder="1" applyAlignment="1">
      <alignment vertical="center" wrapText="1"/>
    </xf>
    <xf numFmtId="173" fontId="53" fillId="0" borderId="0" xfId="10" applyNumberFormat="1" applyFont="1" applyFill="1" applyBorder="1" applyAlignment="1">
      <alignment vertical="center" wrapText="1"/>
    </xf>
    <xf numFmtId="9" fontId="53" fillId="0" borderId="0" xfId="88" applyFont="1" applyFill="1" applyBorder="1" applyAlignment="1">
      <alignment vertical="center" wrapText="1"/>
    </xf>
    <xf numFmtId="0" fontId="0" fillId="0" borderId="0" xfId="0" applyFill="1" applyBorder="1"/>
    <xf numFmtId="0" fontId="53" fillId="0" borderId="0" xfId="0" applyFont="1" applyFill="1" applyBorder="1" applyAlignment="1">
      <alignment vertical="center"/>
    </xf>
    <xf numFmtId="0" fontId="7" fillId="3" borderId="1" xfId="0" applyFont="1" applyFill="1" applyBorder="1" applyAlignment="1">
      <alignment horizontal="center" vertical="center" wrapText="1"/>
    </xf>
    <xf numFmtId="0" fontId="67" fillId="3" borderId="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xf>
    <xf numFmtId="1" fontId="6" fillId="4" borderId="8" xfId="0" applyNumberFormat="1" applyFont="1" applyFill="1" applyBorder="1" applyAlignment="1">
      <alignment horizontal="center" vertical="center" wrapText="1"/>
    </xf>
    <xf numFmtId="1" fontId="6" fillId="0" borderId="8" xfId="0" applyNumberFormat="1" applyFont="1" applyBorder="1" applyAlignment="1">
      <alignment horizontal="center" vertical="center" wrapText="1"/>
    </xf>
    <xf numFmtId="0" fontId="8" fillId="3" borderId="1" xfId="1" applyFill="1" applyBorder="1" applyAlignment="1">
      <alignment horizontal="center" vertical="center"/>
    </xf>
    <xf numFmtId="0" fontId="65" fillId="0" borderId="118" xfId="0" applyFont="1" applyBorder="1" applyAlignment="1">
      <alignment horizontal="center" vertical="top" wrapText="1"/>
    </xf>
    <xf numFmtId="0" fontId="64" fillId="0" borderId="118" xfId="0" applyFont="1" applyBorder="1" applyAlignment="1">
      <alignment horizontal="center" vertical="top" wrapText="1"/>
    </xf>
    <xf numFmtId="0" fontId="65" fillId="0" borderId="118" xfId="0" applyFont="1" applyBorder="1" applyAlignment="1">
      <alignment horizontal="center" vertical="top"/>
    </xf>
    <xf numFmtId="0" fontId="53" fillId="50" borderId="110" xfId="0" applyFont="1" applyFill="1" applyBorder="1"/>
    <xf numFmtId="0" fontId="53" fillId="50" borderId="113" xfId="0" applyFont="1" applyFill="1" applyBorder="1"/>
    <xf numFmtId="0" fontId="52" fillId="50" borderId="114" xfId="0" applyFont="1" applyFill="1" applyBorder="1" applyAlignment="1">
      <alignment horizontal="center" vertical="top" wrapText="1"/>
    </xf>
    <xf numFmtId="0" fontId="52" fillId="50" borderId="114" xfId="0" applyFont="1" applyFill="1" applyBorder="1" applyAlignment="1">
      <alignment horizontal="center" wrapText="1"/>
    </xf>
    <xf numFmtId="0" fontId="52" fillId="50" borderId="115" xfId="0" applyFont="1" applyFill="1" applyBorder="1" applyAlignment="1">
      <alignment horizontal="center" wrapText="1"/>
    </xf>
    <xf numFmtId="0" fontId="53" fillId="0" borderId="118" xfId="0" applyFont="1" applyBorder="1" applyAlignment="1">
      <alignment horizontal="center" vertical="top" wrapText="1"/>
    </xf>
    <xf numFmtId="0" fontId="53" fillId="0" borderId="118" xfId="0" applyFont="1" applyBorder="1" applyAlignment="1">
      <alignment vertical="top" wrapText="1"/>
    </xf>
    <xf numFmtId="0" fontId="53" fillId="0" borderId="119" xfId="0" applyFont="1" applyBorder="1" applyAlignment="1">
      <alignment vertical="top" wrapText="1"/>
    </xf>
    <xf numFmtId="0" fontId="53" fillId="0" borderId="118" xfId="0" applyFont="1" applyBorder="1" applyAlignment="1">
      <alignment wrapText="1"/>
    </xf>
    <xf numFmtId="0" fontId="52" fillId="0" borderId="117" xfId="0" applyFont="1" applyBorder="1" applyAlignment="1">
      <alignment horizontal="center" vertical="top"/>
    </xf>
    <xf numFmtId="0" fontId="53" fillId="0" borderId="117" xfId="0" applyFont="1" applyBorder="1" applyAlignment="1">
      <alignment horizontal="center" vertical="top"/>
    </xf>
    <xf numFmtId="0" fontId="53" fillId="50" borderId="111" xfId="0" applyFont="1" applyFill="1" applyBorder="1" applyAlignment="1">
      <alignment horizontal="center" vertical="center" wrapText="1"/>
    </xf>
    <xf numFmtId="0" fontId="53" fillId="50" borderId="112" xfId="0" applyFont="1" applyFill="1" applyBorder="1" applyAlignment="1">
      <alignment horizontal="center" vertical="center" wrapText="1"/>
    </xf>
    <xf numFmtId="0" fontId="52" fillId="50" borderId="114" xfId="0" applyFont="1" applyFill="1" applyBorder="1" applyAlignment="1">
      <alignment horizontal="center" vertical="center" wrapText="1"/>
    </xf>
    <xf numFmtId="0" fontId="52" fillId="50" borderId="115" xfId="0" applyFont="1" applyFill="1" applyBorder="1" applyAlignment="1">
      <alignment horizontal="center" vertical="center" wrapText="1"/>
    </xf>
    <xf numFmtId="0" fontId="52" fillId="44" borderId="118" xfId="0" applyFont="1" applyFill="1" applyBorder="1" applyAlignment="1">
      <alignment horizontal="center" vertical="center" wrapText="1"/>
    </xf>
    <xf numFmtId="0" fontId="52" fillId="44" borderId="118" xfId="0" applyFont="1" applyFill="1" applyBorder="1" applyAlignment="1">
      <alignment horizontal="center" vertical="center"/>
    </xf>
    <xf numFmtId="0" fontId="53" fillId="0" borderId="0" xfId="0" applyFont="1" applyFill="1" applyBorder="1" applyAlignment="1">
      <alignment horizontal="center" vertical="top"/>
    </xf>
    <xf numFmtId="0" fontId="52" fillId="0" borderId="0" xfId="0" applyFont="1" applyFill="1" applyBorder="1" applyAlignment="1">
      <alignment horizontal="center" vertical="center" wrapText="1"/>
    </xf>
    <xf numFmtId="0" fontId="53" fillId="0" borderId="0" xfId="0" applyFont="1" applyFill="1" applyBorder="1" applyAlignment="1">
      <alignment horizontal="center" vertical="top" wrapText="1"/>
    </xf>
    <xf numFmtId="0" fontId="53" fillId="0" borderId="0" xfId="0" applyFont="1" applyFill="1" applyBorder="1" applyAlignment="1">
      <alignment vertical="top" wrapText="1"/>
    </xf>
    <xf numFmtId="0" fontId="53" fillId="0" borderId="0" xfId="0" applyFont="1" applyFill="1" applyBorder="1" applyAlignment="1">
      <alignment wrapText="1"/>
    </xf>
    <xf numFmtId="0" fontId="53" fillId="0" borderId="125" xfId="0" applyFont="1" applyBorder="1" applyAlignment="1">
      <alignment horizontal="center" vertical="top"/>
    </xf>
    <xf numFmtId="0" fontId="52" fillId="44" borderId="126" xfId="0" applyFont="1" applyFill="1" applyBorder="1" applyAlignment="1">
      <alignment horizontal="center" vertical="center" wrapText="1"/>
    </xf>
    <xf numFmtId="0" fontId="53" fillId="0" borderId="126" xfId="0" applyFont="1" applyBorder="1" applyAlignment="1">
      <alignment horizontal="center" vertical="top" wrapText="1"/>
    </xf>
    <xf numFmtId="0" fontId="53" fillId="0" borderId="126" xfId="0" applyFont="1" applyBorder="1" applyAlignment="1">
      <alignment vertical="top" wrapText="1"/>
    </xf>
    <xf numFmtId="0" fontId="53" fillId="0" borderId="126" xfId="0" applyFont="1" applyBorder="1" applyAlignment="1">
      <alignment vertical="center" wrapText="1"/>
    </xf>
    <xf numFmtId="0" fontId="53" fillId="0" borderId="127" xfId="0" applyFont="1" applyBorder="1" applyAlignment="1">
      <alignment vertical="center" wrapText="1"/>
    </xf>
    <xf numFmtId="0" fontId="8" fillId="3" borderId="1" xfId="1" applyFill="1" applyBorder="1" applyAlignment="1">
      <alignment horizontal="center" vertical="center"/>
    </xf>
    <xf numFmtId="0" fontId="6" fillId="4" borderId="8" xfId="0" applyFont="1" applyFill="1" applyBorder="1" applyAlignment="1">
      <alignment horizontal="left" vertical="center"/>
    </xf>
    <xf numFmtId="0" fontId="6" fillId="0" borderId="8" xfId="0" applyFont="1" applyBorder="1" applyAlignment="1">
      <alignment horizontal="left" vertical="center"/>
    </xf>
    <xf numFmtId="0" fontId="6" fillId="0" borderId="8" xfId="0" applyFont="1" applyBorder="1" applyAlignment="1">
      <alignment horizontal="left" vertical="center" wrapText="1"/>
    </xf>
    <xf numFmtId="0" fontId="6" fillId="4" borderId="7" xfId="0" applyFont="1" applyFill="1" applyBorder="1" applyAlignment="1">
      <alignment horizontal="left" vertical="center" wrapText="1"/>
    </xf>
    <xf numFmtId="0" fontId="6" fillId="0" borderId="7" xfId="0" applyFont="1" applyBorder="1" applyAlignment="1">
      <alignment horizontal="left" vertical="center" wrapText="1"/>
    </xf>
    <xf numFmtId="0" fontId="53" fillId="0" borderId="0" xfId="0" applyFont="1" applyFill="1" applyBorder="1"/>
    <xf numFmtId="0" fontId="52" fillId="0" borderId="0" xfId="0" applyFont="1" applyFill="1" applyBorder="1" applyAlignment="1">
      <alignment horizontal="center" vertical="top"/>
    </xf>
    <xf numFmtId="0" fontId="68" fillId="3" borderId="1" xfId="0" applyFont="1" applyFill="1" applyBorder="1" applyAlignment="1">
      <alignment horizontal="center" vertical="center"/>
    </xf>
    <xf numFmtId="0" fontId="67" fillId="4" borderId="8" xfId="0" applyFont="1" applyFill="1" applyBorder="1" applyAlignment="1">
      <alignment horizontal="left" vertical="center" wrapText="1"/>
    </xf>
    <xf numFmtId="0" fontId="67" fillId="0" borderId="8" xfId="0" applyFont="1" applyBorder="1" applyAlignment="1">
      <alignment horizontal="left" vertical="center" wrapText="1"/>
    </xf>
    <xf numFmtId="0" fontId="67" fillId="0" borderId="9" xfId="0" applyFont="1" applyBorder="1" applyAlignment="1">
      <alignment horizontal="left" vertical="center" wrapText="1"/>
    </xf>
    <xf numFmtId="0" fontId="69" fillId="0" borderId="0" xfId="0" applyFont="1"/>
    <xf numFmtId="0" fontId="6" fillId="0" borderId="7" xfId="0" applyFont="1" applyFill="1" applyBorder="1" applyAlignment="1">
      <alignment horizontal="left" vertical="center" wrapText="1"/>
    </xf>
    <xf numFmtId="0" fontId="40" fillId="0" borderId="130" xfId="0" applyFont="1" applyFill="1" applyBorder="1" applyAlignment="1">
      <alignment horizontal="center" vertical="center" wrapText="1"/>
    </xf>
    <xf numFmtId="0" fontId="40" fillId="0" borderId="46" xfId="0" applyFont="1" applyFill="1" applyBorder="1" applyAlignment="1">
      <alignment vertical="center" wrapText="1"/>
    </xf>
    <xf numFmtId="0" fontId="40" fillId="0" borderId="47" xfId="0" applyFont="1" applyFill="1" applyBorder="1" applyAlignment="1">
      <alignment horizontal="left" vertical="center" wrapText="1"/>
    </xf>
    <xf numFmtId="0" fontId="8" fillId="3" borderId="1" xfId="1" applyFill="1" applyBorder="1" applyAlignment="1">
      <alignment horizontal="center" vertical="center"/>
    </xf>
    <xf numFmtId="0" fontId="6" fillId="3" borderId="4"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 xfId="0" applyFont="1" applyFill="1" applyBorder="1" applyAlignment="1">
      <alignment vertical="center" wrapText="1"/>
    </xf>
    <xf numFmtId="1" fontId="0" fillId="0" borderId="1" xfId="0" applyNumberFormat="1" applyFill="1" applyBorder="1"/>
    <xf numFmtId="0" fontId="40"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3" borderId="72" xfId="0" applyFont="1" applyFill="1" applyBorder="1" applyAlignment="1">
      <alignment vertical="center" wrapText="1"/>
    </xf>
    <xf numFmtId="0" fontId="6" fillId="3" borderId="4" xfId="0" applyFont="1" applyFill="1" applyBorder="1" applyAlignment="1">
      <alignment vertical="center" wrapText="1"/>
    </xf>
    <xf numFmtId="0" fontId="6" fillId="3" borderId="1" xfId="0" applyFont="1" applyFill="1" applyBorder="1" applyAlignment="1">
      <alignment vertical="center" wrapText="1"/>
    </xf>
    <xf numFmtId="1" fontId="0" fillId="0" borderId="1" xfId="0" applyNumberFormat="1" applyBorder="1"/>
    <xf numFmtId="0" fontId="52" fillId="0" borderId="130" xfId="0" applyFont="1" applyBorder="1" applyAlignment="1">
      <alignment horizontal="center" vertical="center" wrapText="1"/>
    </xf>
    <xf numFmtId="0" fontId="52" fillId="0" borderId="131" xfId="0" applyFont="1" applyBorder="1" applyAlignment="1">
      <alignment horizontal="center" vertical="center" wrapText="1"/>
    </xf>
    <xf numFmtId="0" fontId="52" fillId="53" borderId="47" xfId="0" applyFont="1" applyFill="1" applyBorder="1" applyAlignment="1">
      <alignment horizontal="center" vertical="center" wrapText="1"/>
    </xf>
    <xf numFmtId="0" fontId="53" fillId="53" borderId="48" xfId="0" applyFont="1" applyFill="1" applyBorder="1" applyAlignment="1">
      <alignment horizontal="center" vertical="center" wrapText="1"/>
    </xf>
    <xf numFmtId="0" fontId="52" fillId="0" borderId="47" xfId="0" applyFont="1" applyBorder="1" applyAlignment="1">
      <alignment horizontal="center" vertical="center" wrapText="1"/>
    </xf>
    <xf numFmtId="0" fontId="53" fillId="0" borderId="48" xfId="0" applyFont="1" applyBorder="1" applyAlignment="1">
      <alignment horizontal="center" vertical="center" wrapText="1"/>
    </xf>
    <xf numFmtId="0" fontId="52" fillId="0" borderId="48"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xf numFmtId="0" fontId="5"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2" fillId="0" borderId="1" xfId="0" applyFont="1" applyBorder="1" applyAlignment="1">
      <alignment vertical="center" wrapText="1"/>
    </xf>
    <xf numFmtId="3" fontId="2" fillId="0" borderId="1" xfId="0" applyNumberFormat="1" applyFont="1" applyBorder="1" applyAlignment="1">
      <alignment vertical="center" wrapText="1"/>
    </xf>
    <xf numFmtId="3" fontId="2"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0" fillId="0" borderId="1" xfId="0" applyFont="1" applyBorder="1" applyAlignment="1">
      <alignment vertical="center" wrapText="1"/>
    </xf>
    <xf numFmtId="0" fontId="0" fillId="47" borderId="97" xfId="0" applyFont="1" applyFill="1" applyBorder="1" applyAlignment="1">
      <alignment horizontal="center" vertical="center" wrapText="1"/>
    </xf>
    <xf numFmtId="0" fontId="0" fillId="47" borderId="98" xfId="0" applyFont="1" applyFill="1" applyBorder="1" applyAlignment="1">
      <alignment horizontal="center" vertical="center" wrapText="1"/>
    </xf>
    <xf numFmtId="0" fontId="0" fillId="47" borderId="99" xfId="0" applyFont="1" applyFill="1" applyBorder="1" applyAlignment="1">
      <alignment horizontal="center" vertical="center" wrapText="1"/>
    </xf>
    <xf numFmtId="0" fontId="0" fillId="47" borderId="100" xfId="0" applyFont="1" applyFill="1" applyBorder="1" applyAlignment="1">
      <alignment horizontal="center" wrapText="1"/>
    </xf>
    <xf numFmtId="0" fontId="0" fillId="47" borderId="101" xfId="0" applyFont="1" applyFill="1" applyBorder="1" applyAlignment="1">
      <alignment horizontal="center" wrapText="1"/>
    </xf>
    <xf numFmtId="0" fontId="0" fillId="47" borderId="102" xfId="0" applyFont="1" applyFill="1" applyBorder="1" applyAlignment="1">
      <alignment horizontal="center" wrapText="1"/>
    </xf>
    <xf numFmtId="0" fontId="0" fillId="49" borderId="66" xfId="0" applyFont="1" applyFill="1" applyBorder="1" applyAlignment="1">
      <alignment horizontal="center" vertical="center" textRotation="90"/>
    </xf>
    <xf numFmtId="0" fontId="0" fillId="49" borderId="96" xfId="0" applyFont="1" applyFill="1" applyBorder="1" applyAlignment="1">
      <alignment horizontal="center" vertical="center" textRotation="90"/>
    </xf>
    <xf numFmtId="0" fontId="0" fillId="47" borderId="81" xfId="0" applyFont="1" applyFill="1" applyBorder="1" applyAlignment="1">
      <alignment horizontal="center" vertical="center"/>
    </xf>
    <xf numFmtId="0" fontId="0" fillId="47" borderId="82" xfId="0" applyFont="1" applyFill="1" applyBorder="1" applyAlignment="1">
      <alignment horizontal="center" vertical="center"/>
    </xf>
    <xf numFmtId="0" fontId="0" fillId="47" borderId="89" xfId="0" applyFont="1" applyFill="1" applyBorder="1" applyAlignment="1">
      <alignment horizontal="center" vertical="center"/>
    </xf>
    <xf numFmtId="0" fontId="0" fillId="47" borderId="81" xfId="0" applyFont="1" applyFill="1" applyBorder="1" applyAlignment="1">
      <alignment horizontal="center" vertical="center" wrapText="1"/>
    </xf>
    <xf numFmtId="0" fontId="0" fillId="47" borderId="82" xfId="0" applyFont="1" applyFill="1" applyBorder="1" applyAlignment="1">
      <alignment horizontal="center" vertical="center" wrapText="1"/>
    </xf>
    <xf numFmtId="0" fontId="0" fillId="47" borderId="89" xfId="0" applyFont="1" applyFill="1" applyBorder="1" applyAlignment="1">
      <alignment horizontal="center" vertical="center" wrapText="1"/>
    </xf>
    <xf numFmtId="0" fontId="0" fillId="47" borderId="70" xfId="0" applyFont="1" applyFill="1" applyBorder="1" applyAlignment="1">
      <alignment horizontal="center" wrapText="1"/>
    </xf>
    <xf numFmtId="0" fontId="0" fillId="47" borderId="71" xfId="0" applyFont="1" applyFill="1" applyBorder="1" applyAlignment="1">
      <alignment horizontal="center" wrapText="1"/>
    </xf>
    <xf numFmtId="0" fontId="0" fillId="47" borderId="91" xfId="0" applyFont="1" applyFill="1" applyBorder="1" applyAlignment="1">
      <alignment horizontal="center" wrapText="1"/>
    </xf>
    <xf numFmtId="0" fontId="0" fillId="47" borderId="97" xfId="0" applyFont="1" applyFill="1" applyBorder="1" applyAlignment="1">
      <alignment horizontal="center" vertical="center"/>
    </xf>
    <xf numFmtId="0" fontId="0" fillId="47" borderId="98" xfId="0" applyFont="1" applyFill="1" applyBorder="1" applyAlignment="1">
      <alignment horizontal="center" vertical="center"/>
    </xf>
    <xf numFmtId="0" fontId="0" fillId="47" borderId="99" xfId="0" applyFont="1" applyFill="1" applyBorder="1" applyAlignment="1">
      <alignment horizontal="center" vertical="center"/>
    </xf>
    <xf numFmtId="0" fontId="0" fillId="47" borderId="88" xfId="0" applyFont="1" applyFill="1" applyBorder="1" applyAlignment="1">
      <alignment horizontal="center" vertical="center" wrapText="1"/>
    </xf>
    <xf numFmtId="0" fontId="0" fillId="44" borderId="67" xfId="0" applyFont="1" applyFill="1" applyBorder="1" applyAlignment="1">
      <alignment horizontal="center" vertical="center" textRotation="90"/>
    </xf>
    <xf numFmtId="0" fontId="0" fillId="44" borderId="74" xfId="0" applyFont="1" applyFill="1" applyBorder="1" applyAlignment="1">
      <alignment horizontal="center" vertical="center" textRotation="90"/>
    </xf>
    <xf numFmtId="0" fontId="0" fillId="47" borderId="74" xfId="0" applyFont="1" applyFill="1" applyBorder="1" applyAlignment="1">
      <alignment horizontal="center" vertical="center"/>
    </xf>
    <xf numFmtId="0" fontId="0" fillId="47" borderId="0" xfId="0" applyFont="1" applyFill="1" applyBorder="1" applyAlignment="1">
      <alignment horizontal="center" vertical="center"/>
    </xf>
    <xf numFmtId="0" fontId="0" fillId="47" borderId="76" xfId="0" applyFont="1" applyFill="1" applyBorder="1" applyAlignment="1">
      <alignment horizontal="center" vertical="center"/>
    </xf>
    <xf numFmtId="0" fontId="0" fillId="47" borderId="74" xfId="0" applyFont="1" applyFill="1" applyBorder="1" applyAlignment="1">
      <alignment horizontal="center" vertical="center" wrapText="1"/>
    </xf>
    <xf numFmtId="0" fontId="0" fillId="47" borderId="0" xfId="0" applyFont="1" applyFill="1" applyBorder="1" applyAlignment="1">
      <alignment horizontal="center" vertical="center" wrapText="1"/>
    </xf>
    <xf numFmtId="0" fontId="0" fillId="47" borderId="76" xfId="0" applyFont="1" applyFill="1" applyBorder="1" applyAlignment="1">
      <alignment horizontal="center" vertical="center" wrapText="1"/>
    </xf>
    <xf numFmtId="0" fontId="0" fillId="47" borderId="86" xfId="0" applyFont="1" applyFill="1" applyBorder="1" applyAlignment="1">
      <alignment horizontal="center" wrapText="1"/>
    </xf>
    <xf numFmtId="0" fontId="0" fillId="47" borderId="87" xfId="0" applyFont="1" applyFill="1" applyBorder="1" applyAlignment="1">
      <alignment horizontal="center" wrapText="1"/>
    </xf>
    <xf numFmtId="0" fontId="0" fillId="47" borderId="94" xfId="0" applyFont="1" applyFill="1" applyBorder="1" applyAlignment="1">
      <alignment horizontal="center" wrapText="1"/>
    </xf>
    <xf numFmtId="0" fontId="0" fillId="47" borderId="88" xfId="0" applyFont="1" applyFill="1" applyBorder="1" applyAlignment="1">
      <alignment horizontal="center" vertical="center"/>
    </xf>
    <xf numFmtId="0" fontId="0" fillId="47" borderId="83" xfId="0" applyFont="1" applyFill="1" applyBorder="1" applyAlignment="1">
      <alignment horizontal="center" vertical="center" wrapText="1"/>
    </xf>
    <xf numFmtId="0" fontId="0" fillId="47" borderId="84" xfId="0" applyFont="1" applyFill="1" applyBorder="1" applyAlignment="1">
      <alignment horizontal="center" vertical="center" wrapText="1"/>
    </xf>
    <xf numFmtId="0" fontId="0" fillId="47" borderId="85" xfId="0" applyFont="1" applyFill="1" applyBorder="1" applyAlignment="1">
      <alignment horizontal="center" vertical="center" wrapText="1"/>
    </xf>
    <xf numFmtId="0" fontId="0" fillId="48" borderId="77" xfId="0" applyFont="1" applyFill="1" applyBorder="1" applyAlignment="1">
      <alignment horizontal="center" vertical="center" textRotation="90"/>
    </xf>
    <xf numFmtId="0" fontId="0" fillId="48" borderId="75" xfId="0" applyFont="1" applyFill="1" applyBorder="1" applyAlignment="1">
      <alignment horizontal="center" vertical="center" textRotation="90"/>
    </xf>
    <xf numFmtId="0" fontId="0" fillId="47" borderId="78" xfId="0" applyFont="1" applyFill="1" applyBorder="1" applyAlignment="1">
      <alignment horizontal="center" vertical="center"/>
    </xf>
    <xf numFmtId="0" fontId="0" fillId="47" borderId="79" xfId="0" applyFont="1" applyFill="1" applyBorder="1" applyAlignment="1">
      <alignment horizontal="center" vertical="center"/>
    </xf>
    <xf numFmtId="0" fontId="0" fillId="47" borderId="80" xfId="0" applyFont="1" applyFill="1" applyBorder="1" applyAlignment="1">
      <alignment horizontal="center" vertical="center"/>
    </xf>
    <xf numFmtId="0" fontId="0" fillId="47" borderId="78" xfId="0" applyFont="1" applyFill="1" applyBorder="1" applyAlignment="1">
      <alignment horizontal="center" vertical="center" wrapText="1"/>
    </xf>
    <xf numFmtId="0" fontId="0" fillId="47" borderId="79" xfId="0" applyFont="1" applyFill="1" applyBorder="1" applyAlignment="1">
      <alignment horizontal="center" vertical="center" wrapText="1"/>
    </xf>
    <xf numFmtId="0" fontId="0" fillId="47" borderId="80" xfId="0" applyFont="1" applyFill="1" applyBorder="1" applyAlignment="1">
      <alignment horizontal="center" vertical="center" wrapText="1"/>
    </xf>
    <xf numFmtId="0" fontId="0" fillId="47" borderId="81" xfId="0" applyFont="1" applyFill="1" applyBorder="1" applyAlignment="1">
      <alignment horizontal="center" wrapText="1"/>
    </xf>
    <xf numFmtId="0" fontId="0" fillId="47" borderId="82" xfId="0" applyFont="1" applyFill="1" applyBorder="1" applyAlignment="1">
      <alignment horizontal="center" wrapText="1"/>
    </xf>
    <xf numFmtId="0" fontId="0" fillId="47" borderId="93" xfId="0" applyFont="1" applyFill="1" applyBorder="1" applyAlignment="1">
      <alignment horizontal="center" wrapText="1"/>
    </xf>
    <xf numFmtId="0" fontId="62" fillId="45" borderId="0" xfId="63" applyFont="1" applyFill="1" applyAlignment="1">
      <alignment horizontal="center"/>
    </xf>
    <xf numFmtId="0" fontId="57" fillId="14" borderId="62" xfId="0" applyFont="1" applyFill="1" applyBorder="1" applyAlignment="1">
      <alignment horizontal="center" vertical="center" wrapText="1"/>
    </xf>
    <xf numFmtId="0" fontId="57" fillId="14" borderId="63" xfId="0" applyFont="1" applyFill="1" applyBorder="1" applyAlignment="1">
      <alignment horizontal="center" vertical="center" wrapText="1"/>
    </xf>
    <xf numFmtId="0" fontId="57" fillId="14" borderId="64" xfId="0" applyFont="1" applyFill="1" applyBorder="1" applyAlignment="1">
      <alignment horizontal="center" vertical="center" wrapText="1"/>
    </xf>
    <xf numFmtId="0" fontId="57" fillId="14" borderId="65" xfId="0" applyFont="1" applyFill="1" applyBorder="1" applyAlignment="1">
      <alignment horizontal="center" vertical="center" wrapText="1"/>
    </xf>
    <xf numFmtId="0" fontId="0" fillId="46" borderId="66" xfId="0" applyFont="1" applyFill="1" applyBorder="1" applyAlignment="1">
      <alignment horizontal="center" vertical="center" textRotation="90"/>
    </xf>
    <xf numFmtId="0" fontId="0" fillId="46" borderId="74" xfId="0" applyFont="1" applyFill="1" applyBorder="1" applyAlignment="1">
      <alignment horizontal="center" vertical="center" textRotation="90"/>
    </xf>
    <xf numFmtId="0" fontId="0" fillId="46" borderId="75" xfId="0" applyFont="1" applyFill="1" applyBorder="1" applyAlignment="1">
      <alignment horizontal="center" vertical="center" textRotation="90"/>
    </xf>
    <xf numFmtId="0" fontId="0" fillId="47" borderId="67" xfId="0" applyFont="1" applyFill="1" applyBorder="1" applyAlignment="1">
      <alignment horizontal="center" vertical="center" wrapText="1"/>
    </xf>
    <xf numFmtId="0" fontId="0" fillId="47" borderId="68" xfId="0" applyFont="1" applyFill="1" applyBorder="1" applyAlignment="1">
      <alignment horizontal="center" vertical="center" wrapText="1"/>
    </xf>
    <xf numFmtId="0" fontId="0" fillId="47" borderId="69" xfId="0" applyFont="1" applyFill="1" applyBorder="1" applyAlignment="1">
      <alignment horizontal="center" vertical="center" wrapText="1"/>
    </xf>
    <xf numFmtId="0" fontId="0" fillId="47" borderId="72" xfId="0" applyFont="1" applyFill="1" applyBorder="1" applyAlignment="1">
      <alignment horizontal="center" vertical="center" wrapText="1"/>
    </xf>
    <xf numFmtId="0" fontId="0" fillId="47" borderId="73" xfId="0" applyFont="1" applyFill="1" applyBorder="1" applyAlignment="1">
      <alignment horizontal="center" vertical="center" wrapText="1"/>
    </xf>
    <xf numFmtId="0" fontId="0" fillId="47" borderId="4" xfId="0" applyFont="1" applyFill="1" applyBorder="1" applyAlignment="1">
      <alignment horizontal="center" vertical="center" wrapText="1"/>
    </xf>
    <xf numFmtId="0" fontId="55" fillId="47" borderId="74" xfId="0" applyFont="1" applyFill="1" applyBorder="1" applyAlignment="1">
      <alignment horizontal="center" vertical="center" wrapText="1"/>
    </xf>
    <xf numFmtId="0" fontId="55" fillId="47" borderId="0" xfId="0" applyFont="1" applyFill="1" applyBorder="1" applyAlignment="1">
      <alignment horizontal="center" vertical="center" wrapText="1"/>
    </xf>
    <xf numFmtId="0" fontId="55" fillId="47" borderId="76" xfId="0" applyFont="1" applyFill="1" applyBorder="1" applyAlignment="1">
      <alignment horizontal="center" vertical="center" wrapText="1"/>
    </xf>
    <xf numFmtId="0" fontId="55" fillId="0" borderId="51" xfId="63" applyFont="1" applyFill="1" applyBorder="1" applyAlignment="1">
      <alignment horizontal="center"/>
    </xf>
    <xf numFmtId="0" fontId="55" fillId="0" borderId="50" xfId="63" applyFont="1" applyFill="1" applyBorder="1" applyAlignment="1">
      <alignment horizontal="center"/>
    </xf>
    <xf numFmtId="0" fontId="55" fillId="0" borderId="20" xfId="63" applyFont="1" applyFill="1" applyBorder="1" applyAlignment="1">
      <alignment horizontal="center"/>
    </xf>
    <xf numFmtId="0" fontId="55" fillId="0" borderId="95" xfId="63" applyFont="1" applyFill="1" applyBorder="1" applyAlignment="1">
      <alignment horizontal="center"/>
    </xf>
    <xf numFmtId="0" fontId="0" fillId="47" borderId="92" xfId="0" applyFont="1" applyFill="1" applyBorder="1" applyAlignment="1">
      <alignment horizontal="center" vertical="center" wrapText="1"/>
    </xf>
    <xf numFmtId="0" fontId="0" fillId="47" borderId="90" xfId="0" applyFont="1" applyFill="1" applyBorder="1" applyAlignment="1">
      <alignment horizontal="center" vertical="center" wrapText="1"/>
    </xf>
    <xf numFmtId="0" fontId="0" fillId="47" borderId="103" xfId="0" applyFont="1" applyFill="1" applyBorder="1" applyAlignment="1">
      <alignment horizontal="center" vertical="center" wrapText="1"/>
    </xf>
    <xf numFmtId="0" fontId="0" fillId="47" borderId="104" xfId="0" applyFont="1" applyFill="1" applyBorder="1" applyAlignment="1">
      <alignment horizontal="center" vertical="center" wrapText="1"/>
    </xf>
    <xf numFmtId="0" fontId="56" fillId="14" borderId="52" xfId="63" applyFont="1" applyFill="1" applyBorder="1" applyAlignment="1">
      <alignment horizontal="center" vertical="center" wrapText="1"/>
    </xf>
    <xf numFmtId="0" fontId="56" fillId="14" borderId="51" xfId="63" applyFont="1" applyFill="1" applyBorder="1" applyAlignment="1">
      <alignment horizontal="center" vertical="center" wrapText="1"/>
    </xf>
    <xf numFmtId="0" fontId="56" fillId="14" borderId="49" xfId="63" applyFont="1" applyFill="1" applyBorder="1" applyAlignment="1">
      <alignment horizontal="center" vertical="center" wrapText="1"/>
    </xf>
    <xf numFmtId="0" fontId="56" fillId="14" borderId="0" xfId="63" applyFont="1" applyFill="1" applyBorder="1" applyAlignment="1">
      <alignment horizontal="center" vertical="center" wrapText="1"/>
    </xf>
    <xf numFmtId="0" fontId="57" fillId="14" borderId="55" xfId="63" applyFont="1" applyFill="1" applyBorder="1" applyAlignment="1">
      <alignment horizontal="center" vertical="center" wrapText="1"/>
    </xf>
    <xf numFmtId="0" fontId="57" fillId="14" borderId="54" xfId="63" applyFont="1" applyFill="1" applyBorder="1" applyAlignment="1">
      <alignment horizontal="center" vertical="center" wrapText="1"/>
    </xf>
    <xf numFmtId="0" fontId="55" fillId="0" borderId="54" xfId="63" applyFont="1" applyFill="1" applyBorder="1" applyAlignment="1">
      <alignment horizontal="center" vertical="center" wrapText="1"/>
    </xf>
    <xf numFmtId="0" fontId="55" fillId="0" borderId="53" xfId="63" applyFont="1" applyFill="1" applyBorder="1" applyAlignment="1">
      <alignment horizontal="center" vertical="center" wrapText="1"/>
    </xf>
    <xf numFmtId="0" fontId="57" fillId="14" borderId="27" xfId="63" applyFont="1" applyFill="1" applyBorder="1" applyAlignment="1">
      <alignment horizontal="center" vertical="center" textRotation="90" wrapText="1"/>
    </xf>
    <xf numFmtId="0" fontId="57" fillId="14" borderId="0" xfId="63" applyFont="1" applyFill="1" applyBorder="1" applyAlignment="1">
      <alignment horizontal="center" vertical="center" textRotation="90" wrapText="1"/>
    </xf>
    <xf numFmtId="0" fontId="57" fillId="14" borderId="56" xfId="63" applyFont="1" applyFill="1" applyBorder="1" applyAlignment="1">
      <alignment horizontal="center" vertical="center" textRotation="90" wrapText="1"/>
    </xf>
    <xf numFmtId="0" fontId="54" fillId="14" borderId="49" xfId="63" applyFont="1" applyFill="1" applyBorder="1" applyAlignment="1">
      <alignment horizontal="left" vertical="center" wrapText="1"/>
    </xf>
    <xf numFmtId="0" fontId="54" fillId="14" borderId="61" xfId="63" applyFont="1" applyFill="1" applyBorder="1" applyAlignment="1">
      <alignment horizontal="left" vertical="center" wrapText="1"/>
    </xf>
    <xf numFmtId="14" fontId="60" fillId="0" borderId="59" xfId="63" applyNumberFormat="1" applyFont="1" applyFill="1" applyBorder="1" applyAlignment="1" applyProtection="1">
      <alignment horizontal="center"/>
      <protection locked="0"/>
    </xf>
    <xf numFmtId="14" fontId="60" fillId="0" borderId="58" xfId="63" applyNumberFormat="1" applyFont="1" applyFill="1" applyBorder="1" applyAlignment="1" applyProtection="1">
      <alignment horizontal="center"/>
      <protection locked="0"/>
    </xf>
    <xf numFmtId="14" fontId="60" fillId="0" borderId="57" xfId="63" applyNumberFormat="1" applyFont="1" applyFill="1" applyBorder="1" applyAlignment="1" applyProtection="1">
      <alignment horizontal="center"/>
      <protection locked="0"/>
    </xf>
    <xf numFmtId="0" fontId="0" fillId="0" borderId="4" xfId="0"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65" fillId="50" borderId="124" xfId="0" applyFont="1" applyFill="1" applyBorder="1" applyAlignment="1">
      <alignment horizontal="center" vertical="top" wrapText="1"/>
    </xf>
    <xf numFmtId="0" fontId="65" fillId="50" borderId="114" xfId="0" applyFont="1" applyFill="1" applyBorder="1" applyAlignment="1">
      <alignment horizontal="center" vertical="top" wrapText="1"/>
    </xf>
    <xf numFmtId="0" fontId="52" fillId="44" borderId="124" xfId="0" applyFont="1" applyFill="1" applyBorder="1" applyAlignment="1">
      <alignment horizontal="center" vertical="center" wrapText="1"/>
    </xf>
    <xf numFmtId="0" fontId="52" fillId="44" borderId="114" xfId="0" applyFont="1" applyFill="1" applyBorder="1" applyAlignment="1">
      <alignment horizontal="center" vertical="center" wrapText="1"/>
    </xf>
    <xf numFmtId="0" fontId="8" fillId="3" borderId="1" xfId="1" applyFill="1" applyBorder="1" applyAlignment="1">
      <alignment horizontal="center" vertical="center"/>
    </xf>
    <xf numFmtId="0" fontId="6" fillId="3" borderId="1" xfId="0" applyFont="1" applyFill="1" applyBorder="1" applyAlignment="1">
      <alignment horizontal="center" vertical="center"/>
    </xf>
    <xf numFmtId="0" fontId="6" fillId="51"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1" fontId="52" fillId="44" borderId="120" xfId="0" applyNumberFormat="1" applyFont="1" applyFill="1" applyBorder="1" applyAlignment="1">
      <alignment horizontal="center" vertical="center" wrapText="1"/>
    </xf>
    <xf numFmtId="1" fontId="52" fillId="44" borderId="121" xfId="0" applyNumberFormat="1" applyFont="1" applyFill="1" applyBorder="1" applyAlignment="1">
      <alignment horizontal="center" vertical="center" wrapText="1"/>
    </xf>
    <xf numFmtId="0" fontId="52" fillId="44" borderId="72" xfId="0" applyFont="1" applyFill="1" applyBorder="1" applyAlignment="1">
      <alignment horizontal="center" vertical="center"/>
    </xf>
    <xf numFmtId="0" fontId="52" fillId="44" borderId="73" xfId="0" applyFont="1" applyFill="1" applyBorder="1" applyAlignment="1">
      <alignment horizontal="center" vertical="center"/>
    </xf>
    <xf numFmtId="0" fontId="52" fillId="44" borderId="4" xfId="0" applyFont="1" applyFill="1" applyBorder="1" applyAlignment="1">
      <alignment horizontal="center" vertical="center"/>
    </xf>
    <xf numFmtId="0" fontId="6" fillId="3" borderId="122" xfId="0" applyFont="1" applyFill="1" applyBorder="1" applyAlignment="1">
      <alignment horizontal="center" vertical="center" wrapText="1"/>
    </xf>
    <xf numFmtId="0" fontId="6" fillId="3" borderId="123" xfId="0" applyFont="1" applyFill="1" applyBorder="1" applyAlignment="1">
      <alignment horizontal="center" vertical="center" wrapText="1"/>
    </xf>
    <xf numFmtId="0" fontId="0" fillId="52" borderId="128" xfId="0" applyFill="1" applyBorder="1" applyAlignment="1">
      <alignment horizontal="center" vertical="center" wrapText="1"/>
    </xf>
    <xf numFmtId="0" fontId="0" fillId="52" borderId="38" xfId="0" applyFill="1" applyBorder="1" applyAlignment="1">
      <alignment horizontal="center" vertical="center" wrapText="1"/>
    </xf>
    <xf numFmtId="0" fontId="52" fillId="0" borderId="73" xfId="0" applyFont="1" applyFill="1" applyBorder="1" applyAlignment="1">
      <alignment horizontal="center" vertical="center"/>
    </xf>
    <xf numFmtId="0" fontId="0" fillId="52" borderId="122" xfId="0" applyFill="1" applyBorder="1" applyAlignment="1">
      <alignment horizontal="center" vertical="center" wrapText="1"/>
    </xf>
    <xf numFmtId="0" fontId="0" fillId="52" borderId="129" xfId="0" applyFill="1" applyBorder="1" applyAlignment="1">
      <alignment horizontal="center" vertical="center" wrapText="1"/>
    </xf>
    <xf numFmtId="0" fontId="0" fillId="52" borderId="123" xfId="0" applyFill="1" applyBorder="1" applyAlignment="1">
      <alignment horizontal="center" vertical="center" wrapText="1"/>
    </xf>
    <xf numFmtId="0" fontId="68" fillId="3" borderId="1" xfId="0" applyFont="1" applyFill="1" applyBorder="1" applyAlignment="1">
      <alignment horizontal="center" vertical="center"/>
    </xf>
    <xf numFmtId="0" fontId="2" fillId="0" borderId="1" xfId="0" applyFont="1" applyBorder="1" applyAlignment="1">
      <alignment horizontal="justify" vertical="center" wrapText="1"/>
    </xf>
    <xf numFmtId="3" fontId="2" fillId="0" borderId="1" xfId="0" applyNumberFormat="1" applyFont="1" applyBorder="1" applyAlignment="1">
      <alignment horizontal="center" vertical="center" wrapText="1"/>
    </xf>
    <xf numFmtId="0" fontId="2" fillId="0" borderId="122" xfId="0" applyFont="1" applyBorder="1" applyAlignment="1">
      <alignment horizontal="center" vertical="center" wrapText="1"/>
    </xf>
    <xf numFmtId="0" fontId="2" fillId="0" borderId="129" xfId="0" applyFont="1" applyBorder="1" applyAlignment="1">
      <alignment horizontal="center" vertical="center" wrapText="1"/>
    </xf>
    <xf numFmtId="0" fontId="2" fillId="0" borderId="123" xfId="0" applyFont="1" applyBorder="1" applyAlignment="1">
      <alignment horizontal="center" vertical="center" wrapText="1"/>
    </xf>
    <xf numFmtId="0" fontId="18" fillId="14" borderId="106" xfId="2" applyFont="1" applyFill="1" applyBorder="1" applyAlignment="1" applyProtection="1">
      <alignment horizontal="center" vertical="center"/>
      <protection hidden="1"/>
    </xf>
    <xf numFmtId="0" fontId="18" fillId="14" borderId="107" xfId="2" applyFont="1" applyFill="1" applyBorder="1" applyAlignment="1" applyProtection="1">
      <alignment horizontal="center" vertical="center"/>
      <protection hidden="1"/>
    </xf>
    <xf numFmtId="0" fontId="18" fillId="14" borderId="29" xfId="2" applyFont="1" applyFill="1" applyBorder="1" applyAlignment="1" applyProtection="1">
      <alignment horizontal="center" vertical="center"/>
      <protection hidden="1"/>
    </xf>
    <xf numFmtId="0" fontId="47" fillId="15" borderId="0" xfId="0" applyFont="1" applyFill="1" applyAlignment="1">
      <alignment horizontal="center" vertical="center" wrapText="1"/>
    </xf>
    <xf numFmtId="0" fontId="47" fillId="0" borderId="0" xfId="0" applyFont="1" applyAlignment="1">
      <alignment horizontal="center" vertical="center" wrapText="1"/>
    </xf>
    <xf numFmtId="0" fontId="49" fillId="15" borderId="0" xfId="69" applyFont="1" applyFill="1" applyAlignment="1">
      <alignment horizontal="center" vertical="center" wrapText="1"/>
    </xf>
    <xf numFmtId="0" fontId="49" fillId="0" borderId="0" xfId="69" applyFont="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52" fillId="43" borderId="45" xfId="0" applyFont="1" applyFill="1" applyBorder="1" applyAlignment="1">
      <alignment horizontal="justify" vertical="center" wrapText="1"/>
    </xf>
    <xf numFmtId="0" fontId="52" fillId="43" borderId="43" xfId="0" applyFont="1" applyFill="1" applyBorder="1" applyAlignment="1">
      <alignment horizontal="justify" vertical="center" wrapText="1"/>
    </xf>
    <xf numFmtId="0" fontId="52" fillId="43" borderId="41" xfId="0" applyFont="1" applyFill="1" applyBorder="1" applyAlignment="1">
      <alignment horizontal="justify" vertical="center" wrapText="1"/>
    </xf>
    <xf numFmtId="0" fontId="52" fillId="0" borderId="42" xfId="0" applyFont="1" applyBorder="1" applyAlignment="1">
      <alignment horizontal="center" vertical="center" wrapText="1"/>
    </xf>
    <xf numFmtId="0" fontId="52" fillId="0" borderId="40" xfId="0" applyFont="1" applyBorder="1" applyAlignment="1">
      <alignment horizontal="center" vertical="center" wrapText="1"/>
    </xf>
    <xf numFmtId="0" fontId="52" fillId="43" borderId="44" xfId="0" applyFont="1" applyFill="1" applyBorder="1" applyAlignment="1">
      <alignment horizontal="center" vertical="center" wrapText="1"/>
    </xf>
    <xf numFmtId="0" fontId="52" fillId="43" borderId="41" xfId="0" applyFont="1" applyFill="1" applyBorder="1" applyAlignment="1">
      <alignment horizontal="center" vertical="center" wrapText="1"/>
    </xf>
    <xf numFmtId="0" fontId="52" fillId="43" borderId="45" xfId="0" applyFont="1" applyFill="1" applyBorder="1" applyAlignment="1">
      <alignment horizontal="center" vertical="center" wrapText="1"/>
    </xf>
    <xf numFmtId="0" fontId="52" fillId="43" borderId="43" xfId="0" applyFont="1" applyFill="1" applyBorder="1" applyAlignment="1">
      <alignment horizontal="center" vertical="center" wrapText="1"/>
    </xf>
    <xf numFmtId="0" fontId="52" fillId="15" borderId="46" xfId="0" applyFont="1" applyFill="1" applyBorder="1" applyAlignment="1">
      <alignment horizontal="center" vertical="center" wrapText="1"/>
    </xf>
    <xf numFmtId="0" fontId="52" fillId="15" borderId="47" xfId="0" applyFont="1" applyFill="1" applyBorder="1" applyAlignment="1">
      <alignment horizontal="center" vertical="center" wrapText="1"/>
    </xf>
    <xf numFmtId="0" fontId="52" fillId="15" borderId="46" xfId="0" applyFont="1" applyFill="1" applyBorder="1" applyAlignment="1">
      <alignment horizontal="center" vertical="center"/>
    </xf>
    <xf numFmtId="0" fontId="52" fillId="15" borderId="47" xfId="0" applyFont="1" applyFill="1" applyBorder="1" applyAlignment="1">
      <alignment horizontal="center" vertical="center"/>
    </xf>
    <xf numFmtId="0" fontId="70" fillId="54" borderId="0" xfId="89" applyFont="1" applyFill="1" applyAlignment="1">
      <alignment vertical="center" wrapText="1"/>
    </xf>
    <xf numFmtId="0" fontId="70" fillId="0" borderId="0" xfId="89" applyFont="1" applyAlignment="1">
      <alignment vertical="center" wrapText="1"/>
    </xf>
    <xf numFmtId="0" fontId="71" fillId="0" borderId="0" xfId="89" applyFont="1" applyAlignment="1"/>
    <xf numFmtId="0" fontId="70" fillId="0" borderId="0" xfId="89" applyFont="1" applyAlignment="1"/>
    <xf numFmtId="0" fontId="72" fillId="0" borderId="0" xfId="89" applyFont="1" applyAlignment="1"/>
  </cellXfs>
  <cellStyles count="90">
    <cellStyle name="20% - Énfasis1 2" xfId="11"/>
    <cellStyle name="20% - Énfasis1 2 2" xfId="12"/>
    <cellStyle name="20% - Énfasis2 2" xfId="13"/>
    <cellStyle name="20% - Énfasis2 2 2" xfId="14"/>
    <cellStyle name="20% - Énfasis3 2" xfId="15"/>
    <cellStyle name="20% - Énfasis3 2 2" xfId="16"/>
    <cellStyle name="20% - Énfasis4 2" xfId="17"/>
    <cellStyle name="20% - Énfasis4 2 2" xfId="18"/>
    <cellStyle name="20% - Énfasis5 2" xfId="19"/>
    <cellStyle name="20% - Énfasis6 2" xfId="20"/>
    <cellStyle name="40% - Énfasis1 2" xfId="21"/>
    <cellStyle name="40% - Énfasis1 2 2" xfId="7"/>
    <cellStyle name="40% - Énfasis2 2" xfId="22"/>
    <cellStyle name="40% - Énfasis3 2" xfId="23"/>
    <cellStyle name="40% - Énfasis3 2 2" xfId="24"/>
    <cellStyle name="40% - Énfasis4 2" xfId="25"/>
    <cellStyle name="40% - Énfasis5 2" xfId="26"/>
    <cellStyle name="40% - Énfasis6 2" xfId="27"/>
    <cellStyle name="60% - Énfasis1 2" xfId="28"/>
    <cellStyle name="60% - Énfasis2 2" xfId="29"/>
    <cellStyle name="60% - Énfasis3 2" xfId="30"/>
    <cellStyle name="60% - Énfasis3 2 2" xfId="31"/>
    <cellStyle name="60% - Énfasis4 2" xfId="32"/>
    <cellStyle name="60% - Énfasis4 2 2" xfId="33"/>
    <cellStyle name="60% - Énfasis5 2" xfId="34"/>
    <cellStyle name="60% - Énfasis6 2" xfId="35"/>
    <cellStyle name="60% - Énfasis6 2 2" xfId="36"/>
    <cellStyle name="Buena 2" xfId="37"/>
    <cellStyle name="Cálculo 2" xfId="38"/>
    <cellStyle name="Campo de la tabla dinámica" xfId="39"/>
    <cellStyle name="Categoría de la tabla dinámica" xfId="40"/>
    <cellStyle name="Celda de comprobación 2" xfId="41"/>
    <cellStyle name="Celda vinculada 2" xfId="42"/>
    <cellStyle name="Encabezado 4 2" xfId="43"/>
    <cellStyle name="Énfasis1 2" xfId="44"/>
    <cellStyle name="Énfasis2 2" xfId="45"/>
    <cellStyle name="Énfasis3 2" xfId="46"/>
    <cellStyle name="Énfasis4 2" xfId="47"/>
    <cellStyle name="Énfasis5 2" xfId="48"/>
    <cellStyle name="Énfasis6 2" xfId="49"/>
    <cellStyle name="Entrada 2" xfId="50"/>
    <cellStyle name="Esquina de la tabla dinámica" xfId="51"/>
    <cellStyle name="Excel Built-in Normal" xfId="52"/>
    <cellStyle name="Hipervínculo" xfId="1" builtinId="8"/>
    <cellStyle name="Incorrecto 2" xfId="53"/>
    <cellStyle name="Millares 2" xfId="10"/>
    <cellStyle name="Millares 2 2" xfId="54"/>
    <cellStyle name="Millares 3" xfId="55"/>
    <cellStyle name="Millares 3 2" xfId="56"/>
    <cellStyle name="Millares 4" xfId="5"/>
    <cellStyle name="Millares 4 2" xfId="8"/>
    <cellStyle name="Moneda [0] 2" xfId="57"/>
    <cellStyle name="Neutral 2" xfId="58"/>
    <cellStyle name="Normal" xfId="0" builtinId="0"/>
    <cellStyle name="Normal 15" xfId="2"/>
    <cellStyle name="Normal 15 3" xfId="59"/>
    <cellStyle name="Normal 18" xfId="60"/>
    <cellStyle name="Normal 2" xfId="61"/>
    <cellStyle name="Normal 2 2" xfId="62"/>
    <cellStyle name="Normal 3" xfId="63"/>
    <cellStyle name="Normal 3 2" xfId="64"/>
    <cellStyle name="Normal 3 3" xfId="65"/>
    <cellStyle name="Normal 4" xfId="66"/>
    <cellStyle name="Normal 44" xfId="67"/>
    <cellStyle name="Normal 5" xfId="4"/>
    <cellStyle name="Normal 5 2" xfId="68"/>
    <cellStyle name="Normal 53" xfId="69"/>
    <cellStyle name="Normal 6" xfId="89"/>
    <cellStyle name="Normal_Modelos Fórmula Rafael Aj2a 2" xfId="6"/>
    <cellStyle name="Notas 2" xfId="70"/>
    <cellStyle name="Notas 2 2" xfId="71"/>
    <cellStyle name="Porcentaje" xfId="88" builtinId="5"/>
    <cellStyle name="Porcentaje 2" xfId="72"/>
    <cellStyle name="Porcentaje 3" xfId="73"/>
    <cellStyle name="Porcentaje 3 2" xfId="9"/>
    <cellStyle name="Porcentaje 4" xfId="74"/>
    <cellStyle name="Porcentual 2" xfId="75"/>
    <cellStyle name="Porcentual 2 2" xfId="76"/>
    <cellStyle name="Porcentual 2 3" xfId="77"/>
    <cellStyle name="Resultado de la tabla dinámica" xfId="78"/>
    <cellStyle name="Salida 2" xfId="79"/>
    <cellStyle name="Texto de advertencia 2" xfId="80"/>
    <cellStyle name="Texto explicativo 2" xfId="81"/>
    <cellStyle name="Título 1 2" xfId="82"/>
    <cellStyle name="Título 2 2" xfId="83"/>
    <cellStyle name="Título 3 2" xfId="84"/>
    <cellStyle name="Título 4" xfId="85"/>
    <cellStyle name="Título de la tabla dinámica" xfId="86"/>
    <cellStyle name="Total 2" xfId="3"/>
    <cellStyle name="Valor de la tabla dinámica" xfI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pieChart>
        <c:varyColors val="1"/>
        <c:ser>
          <c:idx val="0"/>
          <c:order val="0"/>
          <c:spPr>
            <a:solidFill>
              <a:srgbClr val="C00000"/>
            </a:solidFill>
          </c:spPr>
          <c:explosion val="25"/>
          <c:dPt>
            <c:idx val="0"/>
            <c:bubble3D val="0"/>
            <c:spPr>
              <a:solidFill>
                <a:schemeClr val="accent2">
                  <a:lumMod val="75000"/>
                </a:schemeClr>
              </a:solidFill>
            </c:spPr>
          </c:dPt>
          <c:dPt>
            <c:idx val="2"/>
            <c:bubble3D val="0"/>
            <c:spPr>
              <a:solidFill>
                <a:schemeClr val="accent1">
                  <a:lumMod val="50000"/>
                </a:schemeClr>
              </a:solidFill>
            </c:spPr>
          </c:dPt>
          <c:dLbls>
            <c:dLbl>
              <c:idx val="0"/>
              <c:layout>
                <c:manualLayout>
                  <c:x val="-0.17670573519323896"/>
                  <c:y val="-2.8934853413190062E-2"/>
                </c:manualLayout>
              </c:layout>
              <c:showLegendKey val="0"/>
              <c:showVal val="0"/>
              <c:showCatName val="0"/>
              <c:showSerName val="0"/>
              <c:showPercent val="1"/>
              <c:showBubbleSize val="0"/>
            </c:dLbl>
            <c:dLbl>
              <c:idx val="2"/>
              <c:layout>
                <c:manualLayout>
                  <c:x val="0.15942247600098286"/>
                  <c:y val="-8.1412879140501694E-3"/>
                </c:manualLayout>
              </c:layout>
              <c:showLegendKey val="0"/>
              <c:showVal val="0"/>
              <c:showCatName val="0"/>
              <c:showSerName val="0"/>
              <c:showPercent val="1"/>
              <c:showBubbleSize val="0"/>
            </c:dLbl>
            <c:txPr>
              <a:bodyPr/>
              <a:lstStyle/>
              <a:p>
                <a:pPr>
                  <a:defRPr sz="1200" b="1"/>
                </a:pPr>
                <a:endParaRPr lang="es-CO"/>
              </a:p>
            </c:txPr>
            <c:showLegendKey val="0"/>
            <c:showVal val="0"/>
            <c:showCatName val="0"/>
            <c:showSerName val="0"/>
            <c:showPercent val="1"/>
            <c:showBubbleSize val="0"/>
            <c:showLeaderLines val="1"/>
          </c:dLbls>
          <c:cat>
            <c:strRef>
              <c:f>'Sistemas de Informacion'!$I$3:$I$5</c:f>
              <c:strCache>
                <c:ptCount val="3"/>
                <c:pt idx="0">
                  <c:v>Aplicaciones de transformación</c:v>
                </c:pt>
                <c:pt idx="1">
                  <c:v>Aplicaciones analíticas</c:v>
                </c:pt>
                <c:pt idx="2">
                  <c:v>Aplicaciones de procesamiento de transacciones</c:v>
                </c:pt>
              </c:strCache>
            </c:strRef>
          </c:cat>
          <c:val>
            <c:numRef>
              <c:f>'Sistemas de Informacion'!$J$3:$J$5</c:f>
              <c:numCache>
                <c:formatCode>General</c:formatCode>
                <c:ptCount val="3"/>
                <c:pt idx="0">
                  <c:v>8</c:v>
                </c:pt>
                <c:pt idx="1">
                  <c:v>0</c:v>
                </c:pt>
                <c:pt idx="2">
                  <c:v>25</c:v>
                </c:pt>
              </c:numCache>
            </c:numRef>
          </c:val>
        </c:ser>
        <c:dLbls>
          <c:showLegendKey val="0"/>
          <c:showVal val="0"/>
          <c:showCatName val="0"/>
          <c:showSerName val="0"/>
          <c:showPercent val="1"/>
          <c:showBubbleSize val="0"/>
          <c:showLeaderLines val="1"/>
        </c:dLbls>
        <c:firstSliceAng val="50"/>
      </c:pieChart>
    </c:plotArea>
    <c:legend>
      <c:legendPos val="t"/>
      <c:layout>
        <c:manualLayout>
          <c:xMode val="edge"/>
          <c:yMode val="edge"/>
          <c:x val="3.5085207977563378E-2"/>
          <c:y val="0.92669998946181198"/>
          <c:w val="0.8999999086584366"/>
          <c:h val="3.3289460060728228E-2"/>
        </c:manualLayout>
      </c:layout>
      <c:overlay val="0"/>
      <c:txPr>
        <a:bodyPr/>
        <a:lstStyle/>
        <a:p>
          <a:pPr>
            <a:defRPr>
              <a:latin typeface="Arial" panose="020B0604020202020204" pitchFamily="34" charset="0"/>
              <a:cs typeface="Arial" panose="020B0604020202020204" pitchFamily="34" charset="0"/>
            </a:defRPr>
          </a:pPr>
          <a:endParaRPr lang="es-CO"/>
        </a:p>
      </c:txPr>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TI'!$D$29</c:f>
              <c:strCache>
                <c:ptCount val="1"/>
                <c:pt idx="0">
                  <c:v>% Promedio por Cumplir</c:v>
                </c:pt>
              </c:strCache>
            </c:strRef>
          </c:tx>
          <c:spPr>
            <a:solidFill>
              <a:schemeClr val="accent2">
                <a:lumMod val="60000"/>
                <a:lumOff val="40000"/>
              </a:schemeClr>
            </a:solidFill>
          </c:spPr>
          <c:invertIfNegative val="0"/>
          <c:cat>
            <c:strRef>
              <c:f>'PorcMadurez de TI'!$C$30:$C$35</c:f>
              <c:strCache>
                <c:ptCount val="6"/>
                <c:pt idx="0">
                  <c:v>ESTRATEGIA DE TI</c:v>
                </c:pt>
                <c:pt idx="1">
                  <c:v>GOBIERNO DE TI</c:v>
                </c:pt>
                <c:pt idx="2">
                  <c:v>INFORMACIÓN</c:v>
                </c:pt>
                <c:pt idx="3">
                  <c:v>SISTEMAS DE INFORMACIÓN</c:v>
                </c:pt>
                <c:pt idx="4">
                  <c:v>SER VICIOS TECNOLÓGICOS</c:v>
                </c:pt>
                <c:pt idx="5">
                  <c:v>USO Y APROPIACIÓN</c:v>
                </c:pt>
              </c:strCache>
            </c:strRef>
          </c:cat>
          <c:val>
            <c:numRef>
              <c:f>'PorcMadurez de TI'!$D$30:$D$35</c:f>
              <c:numCache>
                <c:formatCode>0</c:formatCode>
                <c:ptCount val="6"/>
                <c:pt idx="0">
                  <c:v>62.499999999999993</c:v>
                </c:pt>
                <c:pt idx="1">
                  <c:v>75.416666666666657</c:v>
                </c:pt>
                <c:pt idx="2">
                  <c:v>100</c:v>
                </c:pt>
                <c:pt idx="3">
                  <c:v>78.333333333333329</c:v>
                </c:pt>
                <c:pt idx="4">
                  <c:v>68.75</c:v>
                </c:pt>
                <c:pt idx="5">
                  <c:v>100</c:v>
                </c:pt>
              </c:numCache>
            </c:numRef>
          </c:val>
        </c:ser>
        <c:dLbls>
          <c:dLblPos val="inEnd"/>
          <c:showLegendKey val="0"/>
          <c:showVal val="1"/>
          <c:showCatName val="0"/>
          <c:showSerName val="0"/>
          <c:showPercent val="0"/>
          <c:showBubbleSize val="0"/>
        </c:dLbls>
        <c:gapWidth val="75"/>
        <c:axId val="133126144"/>
        <c:axId val="132957888"/>
      </c:barChart>
      <c:catAx>
        <c:axId val="133126144"/>
        <c:scaling>
          <c:orientation val="minMax"/>
        </c:scaling>
        <c:delete val="0"/>
        <c:axPos val="l"/>
        <c:numFmt formatCode="0" sourceLinked="1"/>
        <c:majorTickMark val="none"/>
        <c:minorTickMark val="none"/>
        <c:tickLblPos val="nextTo"/>
        <c:txPr>
          <a:bodyPr/>
          <a:lstStyle/>
          <a:p>
            <a:pPr>
              <a:defRPr b="1"/>
            </a:pPr>
            <a:endParaRPr lang="es-CO"/>
          </a:p>
        </c:txPr>
        <c:crossAx val="132957888"/>
        <c:crosses val="autoZero"/>
        <c:auto val="1"/>
        <c:lblAlgn val="ctr"/>
        <c:lblOffset val="100"/>
        <c:noMultiLvlLbl val="0"/>
      </c:catAx>
      <c:valAx>
        <c:axId val="132957888"/>
        <c:scaling>
          <c:orientation val="minMax"/>
        </c:scaling>
        <c:delete val="0"/>
        <c:axPos val="b"/>
        <c:numFmt formatCode="0" sourceLinked="1"/>
        <c:majorTickMark val="none"/>
        <c:minorTickMark val="none"/>
        <c:tickLblPos val="nextTo"/>
        <c:crossAx val="133126144"/>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0.21358022357156334"/>
          <c:y val="2.7334563421201056E-2"/>
          <c:w val="0.55761034823056876"/>
          <c:h val="0.79002155516920791"/>
        </c:manualLayout>
      </c:layout>
      <c:doughnutChart>
        <c:varyColors val="1"/>
        <c:ser>
          <c:idx val="0"/>
          <c:order val="0"/>
          <c:spPr>
            <a:solidFill>
              <a:schemeClr val="accent2"/>
            </a:solidFill>
            <a:ln>
              <a:solidFill>
                <a:srgbClr val="00B050"/>
              </a:solidFill>
            </a:ln>
          </c:spPr>
          <c:dPt>
            <c:idx val="0"/>
            <c:bubble3D val="0"/>
            <c:spPr>
              <a:solidFill>
                <a:srgbClr val="FFFF00"/>
              </a:solidFill>
              <a:ln>
                <a:solidFill>
                  <a:srgbClr val="00B050"/>
                </a:solidFill>
              </a:ln>
            </c:spPr>
          </c:dPt>
          <c:dPt>
            <c:idx val="2"/>
            <c:bubble3D val="0"/>
            <c:spPr>
              <a:solidFill>
                <a:schemeClr val="accent5">
                  <a:lumMod val="60000"/>
                  <a:lumOff val="40000"/>
                </a:schemeClr>
              </a:solidFill>
              <a:ln>
                <a:solidFill>
                  <a:srgbClr val="00B050"/>
                </a:solidFill>
              </a:ln>
            </c:spPr>
          </c:dPt>
          <c:dLbls>
            <c:showLegendKey val="0"/>
            <c:showVal val="0"/>
            <c:showCatName val="0"/>
            <c:showSerName val="0"/>
            <c:showPercent val="1"/>
            <c:showBubbleSize val="0"/>
            <c:showLeaderLines val="1"/>
          </c:dLbls>
          <c:cat>
            <c:strRef>
              <c:f>'PorcMadurez de TI'!$C$42:$C$44</c:f>
              <c:strCache>
                <c:ptCount val="3"/>
                <c:pt idx="0">
                  <c:v>Aplicaciones de transformación</c:v>
                </c:pt>
                <c:pt idx="1">
                  <c:v>Aplicaciones analíticas</c:v>
                </c:pt>
                <c:pt idx="2">
                  <c:v>Aplicaciones de procesamiento de transacciones</c:v>
                </c:pt>
              </c:strCache>
            </c:strRef>
          </c:cat>
          <c:val>
            <c:numRef>
              <c:f>'PorcMadurez de TI'!$D$42:$D$44</c:f>
              <c:numCache>
                <c:formatCode>General</c:formatCode>
                <c:ptCount val="3"/>
                <c:pt idx="0">
                  <c:v>8</c:v>
                </c:pt>
                <c:pt idx="1">
                  <c:v>0</c:v>
                </c:pt>
                <c:pt idx="2">
                  <c:v>25</c:v>
                </c:pt>
              </c:numCache>
            </c:numRef>
          </c:val>
        </c:ser>
        <c:dLbls>
          <c:showLegendKey val="0"/>
          <c:showVal val="0"/>
          <c:showCatName val="0"/>
          <c:showSerName val="0"/>
          <c:showPercent val="1"/>
          <c:showBubbleSize val="0"/>
          <c:showLeaderLines val="1"/>
        </c:dLbls>
        <c:firstSliceAng val="0"/>
        <c:holeSize val="50"/>
      </c:doughnutChart>
    </c:plotArea>
    <c:legend>
      <c:legendPos val="r"/>
      <c:layout>
        <c:manualLayout>
          <c:xMode val="edge"/>
          <c:yMode val="edge"/>
          <c:x val="1.9902887139107626E-2"/>
          <c:y val="0.84775189559638375"/>
          <c:w val="0.9106526684164481"/>
          <c:h val="0.15160287255759691"/>
        </c:manualLayout>
      </c:layout>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TI'!$C$8:$C$11</c:f>
              <c:strCache>
                <c:ptCount val="4"/>
                <c:pt idx="0">
                  <c:v>Cumplimiento y alineación</c:v>
                </c:pt>
                <c:pt idx="1">
                  <c:v>Esquema de Gobierno de TI</c:v>
                </c:pt>
                <c:pt idx="2">
                  <c:v>Gestión integral de proyectos de TI</c:v>
                </c:pt>
                <c:pt idx="3">
                  <c:v>Gestión de la operación de TI</c:v>
                </c:pt>
              </c:strCache>
            </c:strRef>
          </c:cat>
          <c:val>
            <c:numRef>
              <c:f>'Nivel de Madurez TI'!$N$8:$N$11</c:f>
              <c:numCache>
                <c:formatCode>0</c:formatCode>
                <c:ptCount val="4"/>
                <c:pt idx="0">
                  <c:v>1</c:v>
                </c:pt>
                <c:pt idx="1">
                  <c:v>1</c:v>
                </c:pt>
                <c:pt idx="2">
                  <c:v>1</c:v>
                </c:pt>
                <c:pt idx="3">
                  <c:v>1</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TI'!$C$8:$C$11</c:f>
              <c:strCache>
                <c:ptCount val="4"/>
                <c:pt idx="0">
                  <c:v>Cumplimiento y alineación</c:v>
                </c:pt>
                <c:pt idx="1">
                  <c:v>Esquema de Gobierno de TI</c:v>
                </c:pt>
                <c:pt idx="2">
                  <c:v>Gestión integral de proyectos de TI</c:v>
                </c:pt>
                <c:pt idx="3">
                  <c:v>Gestión de la operación de TI</c:v>
                </c:pt>
              </c:strCache>
            </c:strRef>
          </c:cat>
          <c:val>
            <c:numRef>
              <c:f>'Nivel de Madurez TI'!$P$8:$P$11</c:f>
              <c:numCache>
                <c:formatCode>General</c:formatCode>
                <c:ptCount val="4"/>
                <c:pt idx="0">
                  <c:v>3</c:v>
                </c:pt>
                <c:pt idx="1">
                  <c:v>5</c:v>
                </c:pt>
                <c:pt idx="2">
                  <c:v>5</c:v>
                </c:pt>
                <c:pt idx="3">
                  <c:v>4</c:v>
                </c:pt>
              </c:numCache>
            </c:numRef>
          </c:val>
        </c:ser>
        <c:dLbls>
          <c:showLegendKey val="0"/>
          <c:showVal val="0"/>
          <c:showCatName val="0"/>
          <c:showSerName val="0"/>
          <c:showPercent val="0"/>
          <c:showBubbleSize val="0"/>
        </c:dLbls>
        <c:axId val="132370432"/>
        <c:axId val="132960768"/>
      </c:radarChart>
      <c:catAx>
        <c:axId val="132370432"/>
        <c:scaling>
          <c:orientation val="minMax"/>
        </c:scaling>
        <c:delete val="0"/>
        <c:axPos val="b"/>
        <c:majorGridlines/>
        <c:numFmt formatCode="General" sourceLinked="1"/>
        <c:majorTickMark val="out"/>
        <c:minorTickMark val="none"/>
        <c:tickLblPos val="nextTo"/>
        <c:crossAx val="132960768"/>
        <c:crosses val="autoZero"/>
        <c:auto val="1"/>
        <c:lblAlgn val="ctr"/>
        <c:lblOffset val="100"/>
        <c:noMultiLvlLbl val="0"/>
      </c:catAx>
      <c:valAx>
        <c:axId val="132960768"/>
        <c:scaling>
          <c:orientation val="minMax"/>
        </c:scaling>
        <c:delete val="0"/>
        <c:axPos val="l"/>
        <c:majorGridlines/>
        <c:numFmt formatCode="0" sourceLinked="1"/>
        <c:majorTickMark val="cross"/>
        <c:minorTickMark val="none"/>
        <c:tickLblPos val="nextTo"/>
        <c:crossAx val="132370432"/>
        <c:crosses val="autoZero"/>
        <c:crossBetween val="between"/>
      </c:valAx>
    </c:plotArea>
    <c:legend>
      <c:legendPos val="r"/>
      <c:layout>
        <c:manualLayout>
          <c:xMode val="edge"/>
          <c:yMode val="edge"/>
          <c:x val="0.26374968753905764"/>
          <c:y val="0.88809149423644307"/>
          <c:w val="0.33863529079869387"/>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TI'!$C$12:$C$15</c:f>
              <c:strCache>
                <c:ptCount val="4"/>
                <c:pt idx="0">
                  <c:v>Planeación y Gobierno de los Componentes de Información</c:v>
                </c:pt>
                <c:pt idx="1">
                  <c:v>Diseño de los Componentes de Información</c:v>
                </c:pt>
                <c:pt idx="2">
                  <c:v>Análisis y aprovechamiento de los Componentes de Información</c:v>
                </c:pt>
                <c:pt idx="3">
                  <c:v>Calidad y Seguridad de los Componentes de Información</c:v>
                </c:pt>
              </c:strCache>
            </c:strRef>
          </c:cat>
          <c:val>
            <c:numRef>
              <c:f>'Nivel de Madurez TI'!$M$12:$M$15</c:f>
              <c:numCache>
                <c:formatCode>0</c:formatCode>
                <c:ptCount val="4"/>
                <c:pt idx="0">
                  <c:v>0.16666666666666666</c:v>
                </c:pt>
                <c:pt idx="1">
                  <c:v>0.33333333333333331</c:v>
                </c:pt>
                <c:pt idx="2">
                  <c:v>0</c:v>
                </c:pt>
                <c:pt idx="3">
                  <c:v>0.33333333333333331</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TI'!$C$12:$C$15</c:f>
              <c:strCache>
                <c:ptCount val="4"/>
                <c:pt idx="0">
                  <c:v>Planeación y Gobierno de los Componentes de Información</c:v>
                </c:pt>
                <c:pt idx="1">
                  <c:v>Diseño de los Componentes de Información</c:v>
                </c:pt>
                <c:pt idx="2">
                  <c:v>Análisis y aprovechamiento de los Componentes de Información</c:v>
                </c:pt>
                <c:pt idx="3">
                  <c:v>Calidad y Seguridad de los Componentes de Información</c:v>
                </c:pt>
              </c:strCache>
            </c:strRef>
          </c:cat>
          <c:val>
            <c:numRef>
              <c:f>'Nivel de Madurez TI'!$P$12:$P$15</c:f>
              <c:numCache>
                <c:formatCode>General</c:formatCode>
                <c:ptCount val="4"/>
                <c:pt idx="0">
                  <c:v>3</c:v>
                </c:pt>
                <c:pt idx="1">
                  <c:v>3</c:v>
                </c:pt>
                <c:pt idx="2">
                  <c:v>3</c:v>
                </c:pt>
                <c:pt idx="3">
                  <c:v>3</c:v>
                </c:pt>
              </c:numCache>
            </c:numRef>
          </c:val>
        </c:ser>
        <c:dLbls>
          <c:showLegendKey val="0"/>
          <c:showVal val="0"/>
          <c:showCatName val="0"/>
          <c:showSerName val="0"/>
          <c:showPercent val="0"/>
          <c:showBubbleSize val="0"/>
        </c:dLbls>
        <c:axId val="133370368"/>
        <c:axId val="132963072"/>
      </c:radarChart>
      <c:catAx>
        <c:axId val="133370368"/>
        <c:scaling>
          <c:orientation val="minMax"/>
        </c:scaling>
        <c:delete val="0"/>
        <c:axPos val="b"/>
        <c:majorGridlines/>
        <c:numFmt formatCode="General" sourceLinked="1"/>
        <c:majorTickMark val="out"/>
        <c:minorTickMark val="none"/>
        <c:tickLblPos val="nextTo"/>
        <c:crossAx val="132963072"/>
        <c:crosses val="autoZero"/>
        <c:auto val="1"/>
        <c:lblAlgn val="ctr"/>
        <c:lblOffset val="100"/>
        <c:noMultiLvlLbl val="0"/>
      </c:catAx>
      <c:valAx>
        <c:axId val="132963072"/>
        <c:scaling>
          <c:orientation val="minMax"/>
          <c:max val="5"/>
          <c:min val="0"/>
        </c:scaling>
        <c:delete val="0"/>
        <c:axPos val="l"/>
        <c:majorGridlines/>
        <c:numFmt formatCode="0" sourceLinked="1"/>
        <c:majorTickMark val="cross"/>
        <c:minorTickMark val="none"/>
        <c:tickLblPos val="nextTo"/>
        <c:crossAx val="133370368"/>
        <c:crosses val="autoZero"/>
        <c:crossBetween val="between"/>
        <c:majorUnit val="1"/>
        <c:minorUnit val="0.2"/>
      </c:valAx>
    </c:plotArea>
    <c:legend>
      <c:legendPos val="r"/>
      <c:layout>
        <c:manualLayout>
          <c:xMode val="edge"/>
          <c:yMode val="edge"/>
          <c:x val="0.26374968753905764"/>
          <c:y val="0.88809149423644307"/>
          <c:w val="0.46476350143761336"/>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TI'!$C$16:$C$20</c:f>
              <c:strCache>
                <c:ptCount val="5"/>
                <c:pt idx="0">
                  <c:v>Planeación y gestión de los Sistemas de Información</c:v>
                </c:pt>
                <c:pt idx="1">
                  <c:v>Diseño de los Sistemas de Información</c:v>
                </c:pt>
                <c:pt idx="2">
                  <c:v>Ciclo de vida de los Sistemas de Información</c:v>
                </c:pt>
                <c:pt idx="3">
                  <c:v>Soporte de los Sistemas de Información</c:v>
                </c:pt>
                <c:pt idx="4">
                  <c:v>Gestión de la calidad y seguridad de los Sistemas de Información</c:v>
                </c:pt>
              </c:strCache>
            </c:strRef>
          </c:cat>
          <c:val>
            <c:numRef>
              <c:f>'Nivel de Madurez TI'!$N$16:$N$20</c:f>
              <c:numCache>
                <c:formatCode>0</c:formatCode>
                <c:ptCount val="5"/>
                <c:pt idx="0">
                  <c:v>1</c:v>
                </c:pt>
                <c:pt idx="1">
                  <c:v>0</c:v>
                </c:pt>
                <c:pt idx="2">
                  <c:v>0</c:v>
                </c:pt>
                <c:pt idx="3">
                  <c:v>1</c:v>
                </c:pt>
                <c:pt idx="4">
                  <c:v>1</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TI'!$C$16:$C$20</c:f>
              <c:strCache>
                <c:ptCount val="5"/>
                <c:pt idx="0">
                  <c:v>Planeación y gestión de los Sistemas de Información</c:v>
                </c:pt>
                <c:pt idx="1">
                  <c:v>Diseño de los Sistemas de Información</c:v>
                </c:pt>
                <c:pt idx="2">
                  <c:v>Ciclo de vida de los Sistemas de Información</c:v>
                </c:pt>
                <c:pt idx="3">
                  <c:v>Soporte de los Sistemas de Información</c:v>
                </c:pt>
                <c:pt idx="4">
                  <c:v>Gestión de la calidad y seguridad de los Sistemas de Información</c:v>
                </c:pt>
              </c:strCache>
            </c:strRef>
          </c:cat>
          <c:val>
            <c:numRef>
              <c:f>'Nivel de Madurez TI'!$P$16:$P$20</c:f>
              <c:numCache>
                <c:formatCode>General</c:formatCode>
                <c:ptCount val="5"/>
                <c:pt idx="0">
                  <c:v>2</c:v>
                </c:pt>
                <c:pt idx="1">
                  <c:v>3</c:v>
                </c:pt>
                <c:pt idx="2">
                  <c:v>3</c:v>
                </c:pt>
                <c:pt idx="3">
                  <c:v>4</c:v>
                </c:pt>
                <c:pt idx="4">
                  <c:v>3</c:v>
                </c:pt>
              </c:numCache>
            </c:numRef>
          </c:val>
        </c:ser>
        <c:dLbls>
          <c:showLegendKey val="0"/>
          <c:showVal val="0"/>
          <c:showCatName val="0"/>
          <c:showSerName val="0"/>
          <c:showPercent val="0"/>
          <c:showBubbleSize val="0"/>
        </c:dLbls>
        <c:axId val="133371392"/>
        <c:axId val="133448832"/>
      </c:radarChart>
      <c:catAx>
        <c:axId val="133371392"/>
        <c:scaling>
          <c:orientation val="minMax"/>
        </c:scaling>
        <c:delete val="0"/>
        <c:axPos val="b"/>
        <c:majorGridlines/>
        <c:numFmt formatCode="General" sourceLinked="1"/>
        <c:majorTickMark val="out"/>
        <c:minorTickMark val="none"/>
        <c:tickLblPos val="nextTo"/>
        <c:crossAx val="133448832"/>
        <c:crosses val="autoZero"/>
        <c:auto val="1"/>
        <c:lblAlgn val="ctr"/>
        <c:lblOffset val="100"/>
        <c:noMultiLvlLbl val="0"/>
      </c:catAx>
      <c:valAx>
        <c:axId val="133448832"/>
        <c:scaling>
          <c:orientation val="minMax"/>
          <c:max val="5"/>
          <c:min val="0"/>
        </c:scaling>
        <c:delete val="0"/>
        <c:axPos val="l"/>
        <c:majorGridlines/>
        <c:numFmt formatCode="0" sourceLinked="1"/>
        <c:majorTickMark val="cross"/>
        <c:minorTickMark val="none"/>
        <c:tickLblPos val="nextTo"/>
        <c:crossAx val="133371392"/>
        <c:crosses val="autoZero"/>
        <c:crossBetween val="between"/>
        <c:majorUnit val="1"/>
        <c:minorUnit val="0.2"/>
      </c:valAx>
    </c:plotArea>
    <c:legend>
      <c:legendPos val="r"/>
      <c:layout>
        <c:manualLayout>
          <c:xMode val="edge"/>
          <c:yMode val="edge"/>
          <c:x val="0.26374968753905764"/>
          <c:y val="0.88809149423644307"/>
          <c:w val="0.32250289626565193"/>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TI'!$C$21:$C$24</c:f>
              <c:strCache>
                <c:ptCount val="4"/>
                <c:pt idx="0">
                  <c:v>Arquitectura de Servicios Tecnológicos</c:v>
                </c:pt>
                <c:pt idx="1">
                  <c:v>Operación de Servicios Tecnológicos</c:v>
                </c:pt>
                <c:pt idx="2">
                  <c:v>Soporte de los Servicios Tecnológicos</c:v>
                </c:pt>
                <c:pt idx="3">
                  <c:v>Gestión de la calidad y seguridad de los Servicios Tecnológicos</c:v>
                </c:pt>
              </c:strCache>
            </c:strRef>
          </c:cat>
          <c:val>
            <c:numRef>
              <c:f>'Nivel de Madurez TI'!$N$21:$N$24</c:f>
              <c:numCache>
                <c:formatCode>0</c:formatCode>
                <c:ptCount val="4"/>
                <c:pt idx="0">
                  <c:v>1</c:v>
                </c:pt>
                <c:pt idx="1">
                  <c:v>1</c:v>
                </c:pt>
                <c:pt idx="2">
                  <c:v>2</c:v>
                </c:pt>
                <c:pt idx="3">
                  <c:v>1</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TI'!$C$21:$C$24</c:f>
              <c:strCache>
                <c:ptCount val="4"/>
                <c:pt idx="0">
                  <c:v>Arquitectura de Servicios Tecnológicos</c:v>
                </c:pt>
                <c:pt idx="1">
                  <c:v>Operación de Servicios Tecnológicos</c:v>
                </c:pt>
                <c:pt idx="2">
                  <c:v>Soporte de los Servicios Tecnológicos</c:v>
                </c:pt>
                <c:pt idx="3">
                  <c:v>Gestión de la calidad y seguridad de los Servicios Tecnológicos</c:v>
                </c:pt>
              </c:strCache>
            </c:strRef>
          </c:cat>
          <c:val>
            <c:numRef>
              <c:f>'Nivel de Madurez TI'!$P$21:$P$24</c:f>
              <c:numCache>
                <c:formatCode>General</c:formatCode>
                <c:ptCount val="4"/>
                <c:pt idx="0">
                  <c:v>4</c:v>
                </c:pt>
                <c:pt idx="1">
                  <c:v>4</c:v>
                </c:pt>
                <c:pt idx="2">
                  <c:v>4</c:v>
                </c:pt>
                <c:pt idx="3">
                  <c:v>4</c:v>
                </c:pt>
              </c:numCache>
            </c:numRef>
          </c:val>
        </c:ser>
        <c:dLbls>
          <c:showLegendKey val="0"/>
          <c:showVal val="0"/>
          <c:showCatName val="0"/>
          <c:showSerName val="0"/>
          <c:showPercent val="0"/>
          <c:showBubbleSize val="0"/>
        </c:dLbls>
        <c:axId val="133371904"/>
        <c:axId val="133451136"/>
      </c:radarChart>
      <c:catAx>
        <c:axId val="133371904"/>
        <c:scaling>
          <c:orientation val="minMax"/>
        </c:scaling>
        <c:delete val="0"/>
        <c:axPos val="b"/>
        <c:majorGridlines/>
        <c:numFmt formatCode="General" sourceLinked="1"/>
        <c:majorTickMark val="out"/>
        <c:minorTickMark val="none"/>
        <c:tickLblPos val="nextTo"/>
        <c:crossAx val="133451136"/>
        <c:crosses val="autoZero"/>
        <c:auto val="1"/>
        <c:lblAlgn val="ctr"/>
        <c:lblOffset val="100"/>
        <c:noMultiLvlLbl val="0"/>
      </c:catAx>
      <c:valAx>
        <c:axId val="133451136"/>
        <c:scaling>
          <c:orientation val="minMax"/>
          <c:max val="5"/>
        </c:scaling>
        <c:delete val="0"/>
        <c:axPos val="l"/>
        <c:majorGridlines/>
        <c:numFmt formatCode="0" sourceLinked="1"/>
        <c:majorTickMark val="cross"/>
        <c:minorTickMark val="none"/>
        <c:tickLblPos val="nextTo"/>
        <c:crossAx val="133371904"/>
        <c:crosses val="autoZero"/>
        <c:crossBetween val="between"/>
        <c:majorUnit val="1"/>
        <c:minorUnit val="0.2"/>
      </c:valAx>
    </c:plotArea>
    <c:legend>
      <c:legendPos val="r"/>
      <c:layout>
        <c:manualLayout>
          <c:xMode val="edge"/>
          <c:yMode val="edge"/>
          <c:x val="0.26374968753905764"/>
          <c:y val="0.88809149423644307"/>
          <c:w val="0.46293964752515232"/>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TI'!$C$25:$C$27</c:f>
              <c:strCache>
                <c:ptCount val="3"/>
                <c:pt idx="0">
                  <c:v>Estrategia para el Uso y Apropiación de TI</c:v>
                </c:pt>
                <c:pt idx="1">
                  <c:v>Gestión del cambio de TI</c:v>
                </c:pt>
                <c:pt idx="2">
                  <c:v>Medición de resultados en el uso y apropiación</c:v>
                </c:pt>
              </c:strCache>
            </c:strRef>
          </c:cat>
          <c:val>
            <c:numRef>
              <c:f>'Nivel de Madurez TI'!$M$25:$M$27</c:f>
              <c:numCache>
                <c:formatCode>0</c:formatCode>
                <c:ptCount val="3"/>
                <c:pt idx="0">
                  <c:v>0.16666666666666666</c:v>
                </c:pt>
                <c:pt idx="1">
                  <c:v>0.16666666666666666</c:v>
                </c:pt>
                <c:pt idx="2">
                  <c:v>0</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TI'!$C$25:$C$27</c:f>
              <c:strCache>
                <c:ptCount val="3"/>
                <c:pt idx="0">
                  <c:v>Estrategia para el Uso y Apropiación de TI</c:v>
                </c:pt>
                <c:pt idx="1">
                  <c:v>Gestión del cambio de TI</c:v>
                </c:pt>
                <c:pt idx="2">
                  <c:v>Medición de resultados en el uso y apropiación</c:v>
                </c:pt>
              </c:strCache>
            </c:strRef>
          </c:cat>
          <c:val>
            <c:numRef>
              <c:f>'Nivel de Madurez TI'!$P$25:$P$27</c:f>
              <c:numCache>
                <c:formatCode>General</c:formatCode>
                <c:ptCount val="3"/>
                <c:pt idx="0">
                  <c:v>1</c:v>
                </c:pt>
                <c:pt idx="1">
                  <c:v>2</c:v>
                </c:pt>
                <c:pt idx="2">
                  <c:v>3</c:v>
                </c:pt>
              </c:numCache>
            </c:numRef>
          </c:val>
        </c:ser>
        <c:dLbls>
          <c:showLegendKey val="0"/>
          <c:showVal val="0"/>
          <c:showCatName val="0"/>
          <c:showSerName val="0"/>
          <c:showPercent val="0"/>
          <c:showBubbleSize val="0"/>
        </c:dLbls>
        <c:axId val="133372416"/>
        <c:axId val="133453440"/>
      </c:radarChart>
      <c:catAx>
        <c:axId val="133372416"/>
        <c:scaling>
          <c:orientation val="minMax"/>
        </c:scaling>
        <c:delete val="0"/>
        <c:axPos val="b"/>
        <c:majorGridlines/>
        <c:numFmt formatCode="General" sourceLinked="1"/>
        <c:majorTickMark val="out"/>
        <c:minorTickMark val="none"/>
        <c:tickLblPos val="nextTo"/>
        <c:crossAx val="133453440"/>
        <c:crosses val="autoZero"/>
        <c:auto val="1"/>
        <c:lblAlgn val="ctr"/>
        <c:lblOffset val="100"/>
        <c:noMultiLvlLbl val="0"/>
      </c:catAx>
      <c:valAx>
        <c:axId val="133453440"/>
        <c:scaling>
          <c:orientation val="minMax"/>
          <c:max val="5"/>
          <c:min val="0"/>
        </c:scaling>
        <c:delete val="0"/>
        <c:axPos val="l"/>
        <c:majorGridlines/>
        <c:numFmt formatCode="0" sourceLinked="1"/>
        <c:majorTickMark val="cross"/>
        <c:minorTickMark val="none"/>
        <c:tickLblPos val="nextTo"/>
        <c:crossAx val="133372416"/>
        <c:crosses val="autoZero"/>
        <c:crossBetween val="between"/>
        <c:majorUnit val="1"/>
        <c:minorUnit val="0.2"/>
      </c:valAx>
    </c:plotArea>
    <c:legend>
      <c:legendPos val="r"/>
      <c:layout>
        <c:manualLayout>
          <c:xMode val="edge"/>
          <c:yMode val="edge"/>
          <c:x val="0.26374968753905764"/>
          <c:y val="0.88809149423644307"/>
          <c:w val="0.41369559188870414"/>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TI'!$B$4:$B$27</c:f>
              <c:strCache>
                <c:ptCount val="22"/>
                <c:pt idx="0">
                  <c:v>ESTRATEGIA DE TI</c:v>
                </c:pt>
                <c:pt idx="4">
                  <c:v>GOBIERNO DE TI</c:v>
                </c:pt>
                <c:pt idx="8">
                  <c:v>INFORMACION</c:v>
                </c:pt>
                <c:pt idx="12">
                  <c:v>SISTEMAS DE INFORMACION</c:v>
                </c:pt>
                <c:pt idx="17">
                  <c:v>SERVICIOS TECNOLÓGICOS</c:v>
                </c:pt>
                <c:pt idx="21">
                  <c:v>USO Y APROPIACION</c:v>
                </c:pt>
              </c:strCache>
            </c:strRef>
          </c:cat>
          <c:val>
            <c:numRef>
              <c:f>'Nivel de Madurez TI'!$M$4:$M$27</c:f>
              <c:numCache>
                <c:formatCode>0</c:formatCode>
                <c:ptCount val="24"/>
                <c:pt idx="0">
                  <c:v>0.5</c:v>
                </c:pt>
                <c:pt idx="1">
                  <c:v>1.1666666666666667</c:v>
                </c:pt>
                <c:pt idx="2">
                  <c:v>1.1666666666666667</c:v>
                </c:pt>
                <c:pt idx="3">
                  <c:v>1.6666666666666667</c:v>
                </c:pt>
                <c:pt idx="4">
                  <c:v>1</c:v>
                </c:pt>
                <c:pt idx="5">
                  <c:v>1</c:v>
                </c:pt>
                <c:pt idx="6">
                  <c:v>0.83333333333333337</c:v>
                </c:pt>
                <c:pt idx="7">
                  <c:v>0.5</c:v>
                </c:pt>
                <c:pt idx="8">
                  <c:v>0.16666666666666666</c:v>
                </c:pt>
                <c:pt idx="9">
                  <c:v>0.33333333333333331</c:v>
                </c:pt>
                <c:pt idx="10">
                  <c:v>0</c:v>
                </c:pt>
                <c:pt idx="11">
                  <c:v>0.33333333333333331</c:v>
                </c:pt>
                <c:pt idx="12">
                  <c:v>1</c:v>
                </c:pt>
                <c:pt idx="13">
                  <c:v>0.33333333333333331</c:v>
                </c:pt>
                <c:pt idx="14">
                  <c:v>0</c:v>
                </c:pt>
                <c:pt idx="15">
                  <c:v>0.83333333333333337</c:v>
                </c:pt>
                <c:pt idx="16">
                  <c:v>0.66666666666666663</c:v>
                </c:pt>
                <c:pt idx="17">
                  <c:v>1.3333333333333333</c:v>
                </c:pt>
                <c:pt idx="18">
                  <c:v>0.83333333333333337</c:v>
                </c:pt>
                <c:pt idx="19">
                  <c:v>1.8333333333333333</c:v>
                </c:pt>
                <c:pt idx="20">
                  <c:v>1.3333333333333333</c:v>
                </c:pt>
                <c:pt idx="21">
                  <c:v>0.16666666666666666</c:v>
                </c:pt>
                <c:pt idx="22">
                  <c:v>0.16666666666666666</c:v>
                </c:pt>
                <c:pt idx="23">
                  <c:v>0</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TI'!$B$4:$B$27</c:f>
              <c:strCache>
                <c:ptCount val="22"/>
                <c:pt idx="0">
                  <c:v>ESTRATEGIA DE TI</c:v>
                </c:pt>
                <c:pt idx="4">
                  <c:v>GOBIERNO DE TI</c:v>
                </c:pt>
                <c:pt idx="8">
                  <c:v>INFORMACION</c:v>
                </c:pt>
                <c:pt idx="12">
                  <c:v>SISTEMAS DE INFORMACION</c:v>
                </c:pt>
                <c:pt idx="17">
                  <c:v>SERVICIOS TECNOLÓGICOS</c:v>
                </c:pt>
                <c:pt idx="21">
                  <c:v>USO Y APROPIACION</c:v>
                </c:pt>
              </c:strCache>
            </c:strRef>
          </c:cat>
          <c:val>
            <c:numRef>
              <c:f>'Nivel de Madurez TI'!$P$4:$P$27</c:f>
              <c:numCache>
                <c:formatCode>General</c:formatCode>
                <c:ptCount val="24"/>
                <c:pt idx="0">
                  <c:v>3</c:v>
                </c:pt>
                <c:pt idx="1">
                  <c:v>3</c:v>
                </c:pt>
                <c:pt idx="2">
                  <c:v>3</c:v>
                </c:pt>
                <c:pt idx="3">
                  <c:v>4</c:v>
                </c:pt>
                <c:pt idx="4">
                  <c:v>3</c:v>
                </c:pt>
                <c:pt idx="5">
                  <c:v>5</c:v>
                </c:pt>
                <c:pt idx="6">
                  <c:v>5</c:v>
                </c:pt>
                <c:pt idx="7">
                  <c:v>4</c:v>
                </c:pt>
                <c:pt idx="8">
                  <c:v>3</c:v>
                </c:pt>
                <c:pt idx="9">
                  <c:v>3</c:v>
                </c:pt>
                <c:pt idx="10">
                  <c:v>3</c:v>
                </c:pt>
                <c:pt idx="11">
                  <c:v>3</c:v>
                </c:pt>
                <c:pt idx="12">
                  <c:v>2</c:v>
                </c:pt>
                <c:pt idx="13">
                  <c:v>3</c:v>
                </c:pt>
                <c:pt idx="14">
                  <c:v>3</c:v>
                </c:pt>
                <c:pt idx="15">
                  <c:v>4</c:v>
                </c:pt>
                <c:pt idx="16">
                  <c:v>3</c:v>
                </c:pt>
                <c:pt idx="17">
                  <c:v>4</c:v>
                </c:pt>
                <c:pt idx="18">
                  <c:v>4</c:v>
                </c:pt>
                <c:pt idx="19">
                  <c:v>4</c:v>
                </c:pt>
                <c:pt idx="20">
                  <c:v>4</c:v>
                </c:pt>
                <c:pt idx="21">
                  <c:v>1</c:v>
                </c:pt>
                <c:pt idx="22">
                  <c:v>2</c:v>
                </c:pt>
                <c:pt idx="23">
                  <c:v>3</c:v>
                </c:pt>
              </c:numCache>
            </c:numRef>
          </c:val>
        </c:ser>
        <c:dLbls>
          <c:showLegendKey val="0"/>
          <c:showVal val="0"/>
          <c:showCatName val="0"/>
          <c:showSerName val="0"/>
          <c:showPercent val="0"/>
          <c:showBubbleSize val="0"/>
        </c:dLbls>
        <c:axId val="133372928"/>
        <c:axId val="133670016"/>
      </c:radarChart>
      <c:catAx>
        <c:axId val="133372928"/>
        <c:scaling>
          <c:orientation val="minMax"/>
        </c:scaling>
        <c:delete val="0"/>
        <c:axPos val="b"/>
        <c:majorGridlines/>
        <c:numFmt formatCode="General" sourceLinked="1"/>
        <c:majorTickMark val="out"/>
        <c:minorTickMark val="none"/>
        <c:tickLblPos val="nextTo"/>
        <c:crossAx val="133670016"/>
        <c:crosses val="autoZero"/>
        <c:auto val="1"/>
        <c:lblAlgn val="ctr"/>
        <c:lblOffset val="100"/>
        <c:noMultiLvlLbl val="0"/>
      </c:catAx>
      <c:valAx>
        <c:axId val="133670016"/>
        <c:scaling>
          <c:orientation val="minMax"/>
        </c:scaling>
        <c:delete val="0"/>
        <c:axPos val="l"/>
        <c:majorGridlines/>
        <c:numFmt formatCode="0" sourceLinked="1"/>
        <c:majorTickMark val="cross"/>
        <c:minorTickMark val="none"/>
        <c:tickLblPos val="nextTo"/>
        <c:crossAx val="133372928"/>
        <c:crosses val="autoZero"/>
        <c:crossBetween val="between"/>
      </c:valAx>
    </c:plotArea>
    <c:legend>
      <c:legendPos val="r"/>
      <c:layout>
        <c:manualLayout>
          <c:xMode val="edge"/>
          <c:yMode val="edge"/>
          <c:x val="0.26374968753905764"/>
          <c:y val="0.88809149423644307"/>
          <c:w val="0.32250289626565193"/>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 TI'!$M$2:$O$2</c:f>
              <c:strCache>
                <c:ptCount val="1"/>
                <c:pt idx="0">
                  <c:v>NIVEL DE MADUREZ ACTUAL</c:v>
                </c:pt>
              </c:strCache>
            </c:strRef>
          </c:tx>
          <c:spPr>
            <a:ln>
              <a:solidFill>
                <a:srgbClr val="FF0000"/>
              </a:solidFill>
            </a:ln>
          </c:spPr>
          <c:marker>
            <c:symbol val="none"/>
          </c:marker>
          <c:cat>
            <c:strRef>
              <c:f>'Nivel de Madurez TI'!$C$4:$C$7</c:f>
              <c:strCache>
                <c:ptCount val="4"/>
                <c:pt idx="0">
                  <c:v>Entendimiento estratégico</c:v>
                </c:pt>
                <c:pt idx="1">
                  <c:v>Direccionamiento Estratégico</c:v>
                </c:pt>
                <c:pt idx="2">
                  <c:v>Implementación de la estrategia</c:v>
                </c:pt>
                <c:pt idx="3">
                  <c:v>Seguimiento y evaluación de la Estrategia</c:v>
                </c:pt>
              </c:strCache>
            </c:strRef>
          </c:cat>
          <c:val>
            <c:numRef>
              <c:f>'Nivel de Madurez TI'!$N$4:$N$7</c:f>
              <c:numCache>
                <c:formatCode>0</c:formatCode>
                <c:ptCount val="4"/>
                <c:pt idx="0">
                  <c:v>1</c:v>
                </c:pt>
                <c:pt idx="1">
                  <c:v>1</c:v>
                </c:pt>
                <c:pt idx="2">
                  <c:v>1</c:v>
                </c:pt>
                <c:pt idx="3">
                  <c:v>2</c:v>
                </c:pt>
              </c:numCache>
            </c:numRef>
          </c:val>
        </c:ser>
        <c:ser>
          <c:idx val="1"/>
          <c:order val="1"/>
          <c:tx>
            <c:strRef>
              <c:f>'Nivel de Madurez TI'!$P$2:$Q$2</c:f>
              <c:strCache>
                <c:ptCount val="1"/>
                <c:pt idx="0">
                  <c:v>NIVEL DE MADUREZ DESEADO</c:v>
                </c:pt>
              </c:strCache>
            </c:strRef>
          </c:tx>
          <c:spPr>
            <a:ln>
              <a:solidFill>
                <a:srgbClr val="0070C0"/>
              </a:solidFill>
            </a:ln>
          </c:spPr>
          <c:marker>
            <c:symbol val="none"/>
          </c:marker>
          <c:cat>
            <c:strRef>
              <c:f>'Nivel de Madurez TI'!$C$4:$C$7</c:f>
              <c:strCache>
                <c:ptCount val="4"/>
                <c:pt idx="0">
                  <c:v>Entendimiento estratégico</c:v>
                </c:pt>
                <c:pt idx="1">
                  <c:v>Direccionamiento Estratégico</c:v>
                </c:pt>
                <c:pt idx="2">
                  <c:v>Implementación de la estrategia</c:v>
                </c:pt>
                <c:pt idx="3">
                  <c:v>Seguimiento y evaluación de la Estrategia</c:v>
                </c:pt>
              </c:strCache>
            </c:strRef>
          </c:cat>
          <c:val>
            <c:numRef>
              <c:f>'Nivel de Madurez TI'!$P$4:$P$7</c:f>
              <c:numCache>
                <c:formatCode>General</c:formatCode>
                <c:ptCount val="4"/>
                <c:pt idx="0">
                  <c:v>3</c:v>
                </c:pt>
                <c:pt idx="1">
                  <c:v>3</c:v>
                </c:pt>
                <c:pt idx="2">
                  <c:v>3</c:v>
                </c:pt>
                <c:pt idx="3">
                  <c:v>4</c:v>
                </c:pt>
              </c:numCache>
            </c:numRef>
          </c:val>
        </c:ser>
        <c:dLbls>
          <c:showLegendKey val="0"/>
          <c:showVal val="0"/>
          <c:showCatName val="0"/>
          <c:showSerName val="0"/>
          <c:showPercent val="0"/>
          <c:showBubbleSize val="0"/>
        </c:dLbls>
        <c:axId val="133373440"/>
        <c:axId val="133671168"/>
      </c:radarChart>
      <c:catAx>
        <c:axId val="133373440"/>
        <c:scaling>
          <c:orientation val="minMax"/>
        </c:scaling>
        <c:delete val="0"/>
        <c:axPos val="b"/>
        <c:majorGridlines/>
        <c:numFmt formatCode="General" sourceLinked="1"/>
        <c:majorTickMark val="out"/>
        <c:minorTickMark val="none"/>
        <c:tickLblPos val="nextTo"/>
        <c:crossAx val="133671168"/>
        <c:crosses val="autoZero"/>
        <c:auto val="1"/>
        <c:lblAlgn val="ctr"/>
        <c:lblOffset val="100"/>
        <c:noMultiLvlLbl val="0"/>
      </c:catAx>
      <c:valAx>
        <c:axId val="133671168"/>
        <c:scaling>
          <c:orientation val="minMax"/>
          <c:max val="5"/>
        </c:scaling>
        <c:delete val="0"/>
        <c:axPos val="l"/>
        <c:majorGridlines/>
        <c:numFmt formatCode="0" sourceLinked="1"/>
        <c:majorTickMark val="out"/>
        <c:minorTickMark val="none"/>
        <c:tickLblPos val="nextTo"/>
        <c:crossAx val="133373440"/>
        <c:crosses val="autoZero"/>
        <c:crossBetween val="between"/>
        <c:majorUnit val="1"/>
        <c:minorUnit val="0.2"/>
      </c:valAx>
    </c:plotArea>
    <c:legend>
      <c:legendPos val="r"/>
      <c:layout>
        <c:manualLayout>
          <c:xMode val="edge"/>
          <c:yMode val="edge"/>
          <c:x val="0.26374968753905764"/>
          <c:y val="0.88809149423644307"/>
          <c:w val="0.33863529079869387"/>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Hoja2!$H$2</c:f>
              <c:strCache>
                <c:ptCount val="1"/>
                <c:pt idx="0">
                  <c:v>NIVEL DE MADUREZ ACTUAL</c:v>
                </c:pt>
              </c:strCache>
            </c:strRef>
          </c:tx>
          <c:spPr>
            <a:ln>
              <a:solidFill>
                <a:srgbClr val="FF0000"/>
              </a:solidFill>
            </a:ln>
          </c:spPr>
          <c:marker>
            <c:symbol val="none"/>
          </c:marker>
          <c:cat>
            <c:strRef>
              <c:f>Hoja2!$A$4:$A$10</c:f>
              <c:strCache>
                <c:ptCount val="7"/>
                <c:pt idx="0">
                  <c:v>Infraestructura</c:v>
                </c:pt>
                <c:pt idx="1">
                  <c:v>Comunicaciones</c:v>
                </c:pt>
                <c:pt idx="2">
                  <c:v>Procesamiento</c:v>
                </c:pt>
                <c:pt idx="3">
                  <c:v>Almacenamiento</c:v>
                </c:pt>
                <c:pt idx="4">
                  <c:v>Terminales de acceso</c:v>
                </c:pt>
                <c:pt idx="5">
                  <c:v>Software</c:v>
                </c:pt>
                <c:pt idx="6">
                  <c:v>Servicios</c:v>
                </c:pt>
              </c:strCache>
            </c:strRef>
          </c:cat>
          <c:val>
            <c:numRef>
              <c:f>Hoja2!$I$4:$I$10</c:f>
              <c:numCache>
                <c:formatCode>0</c:formatCode>
                <c:ptCount val="7"/>
                <c:pt idx="0">
                  <c:v>2</c:v>
                </c:pt>
                <c:pt idx="1">
                  <c:v>2</c:v>
                </c:pt>
                <c:pt idx="2">
                  <c:v>2</c:v>
                </c:pt>
                <c:pt idx="3">
                  <c:v>1</c:v>
                </c:pt>
                <c:pt idx="4">
                  <c:v>2</c:v>
                </c:pt>
                <c:pt idx="5">
                  <c:v>3</c:v>
                </c:pt>
                <c:pt idx="6">
                  <c:v>2</c:v>
                </c:pt>
              </c:numCache>
            </c:numRef>
          </c:val>
        </c:ser>
        <c:ser>
          <c:idx val="1"/>
          <c:order val="1"/>
          <c:tx>
            <c:strRef>
              <c:f>Hoja2!$K$2</c:f>
              <c:strCache>
                <c:ptCount val="1"/>
                <c:pt idx="0">
                  <c:v>NIVEL DE MADUREZ DESEADO</c:v>
                </c:pt>
              </c:strCache>
            </c:strRef>
          </c:tx>
          <c:spPr>
            <a:ln>
              <a:solidFill>
                <a:srgbClr val="0070C0"/>
              </a:solidFill>
            </a:ln>
          </c:spPr>
          <c:marker>
            <c:symbol val="none"/>
          </c:marker>
          <c:cat>
            <c:strRef>
              <c:f>Hoja2!$A$4:$A$10</c:f>
              <c:strCache>
                <c:ptCount val="7"/>
                <c:pt idx="0">
                  <c:v>Infraestructura</c:v>
                </c:pt>
                <c:pt idx="1">
                  <c:v>Comunicaciones</c:v>
                </c:pt>
                <c:pt idx="2">
                  <c:v>Procesamiento</c:v>
                </c:pt>
                <c:pt idx="3">
                  <c:v>Almacenamiento</c:v>
                </c:pt>
                <c:pt idx="4">
                  <c:v>Terminales de acceso</c:v>
                </c:pt>
                <c:pt idx="5">
                  <c:v>Software</c:v>
                </c:pt>
                <c:pt idx="6">
                  <c:v>Servicios</c:v>
                </c:pt>
              </c:strCache>
            </c:strRef>
          </c:cat>
          <c:val>
            <c:numRef>
              <c:f>Hoja2!$K$4:$K$10</c:f>
              <c:numCache>
                <c:formatCode>General</c:formatCode>
                <c:ptCount val="7"/>
                <c:pt idx="0">
                  <c:v>3</c:v>
                </c:pt>
                <c:pt idx="1">
                  <c:v>3</c:v>
                </c:pt>
                <c:pt idx="2">
                  <c:v>3</c:v>
                </c:pt>
                <c:pt idx="3">
                  <c:v>4</c:v>
                </c:pt>
                <c:pt idx="4">
                  <c:v>3</c:v>
                </c:pt>
                <c:pt idx="5">
                  <c:v>5</c:v>
                </c:pt>
                <c:pt idx="6">
                  <c:v>5</c:v>
                </c:pt>
              </c:numCache>
            </c:numRef>
          </c:val>
        </c:ser>
        <c:dLbls>
          <c:showLegendKey val="0"/>
          <c:showVal val="0"/>
          <c:showCatName val="0"/>
          <c:showSerName val="0"/>
          <c:showPercent val="0"/>
          <c:showBubbleSize val="0"/>
        </c:dLbls>
        <c:axId val="133126656"/>
        <c:axId val="133673472"/>
      </c:radarChart>
      <c:catAx>
        <c:axId val="133126656"/>
        <c:scaling>
          <c:orientation val="minMax"/>
        </c:scaling>
        <c:delete val="0"/>
        <c:axPos val="b"/>
        <c:majorGridlines/>
        <c:numFmt formatCode="General" sourceLinked="1"/>
        <c:majorTickMark val="out"/>
        <c:minorTickMark val="none"/>
        <c:tickLblPos val="nextTo"/>
        <c:crossAx val="133673472"/>
        <c:crosses val="autoZero"/>
        <c:auto val="1"/>
        <c:lblAlgn val="ctr"/>
        <c:lblOffset val="100"/>
        <c:noMultiLvlLbl val="0"/>
      </c:catAx>
      <c:valAx>
        <c:axId val="133673472"/>
        <c:scaling>
          <c:orientation val="minMax"/>
        </c:scaling>
        <c:delete val="0"/>
        <c:axPos val="l"/>
        <c:majorGridlines/>
        <c:numFmt formatCode="0" sourceLinked="1"/>
        <c:majorTickMark val="cross"/>
        <c:minorTickMark val="none"/>
        <c:tickLblPos val="nextTo"/>
        <c:crossAx val="133126656"/>
        <c:crosses val="autoZero"/>
        <c:crossBetween val="between"/>
      </c:valAx>
    </c:plotArea>
    <c:legend>
      <c:legendPos val="r"/>
      <c:layout>
        <c:manualLayout>
          <c:xMode val="edge"/>
          <c:yMode val="edge"/>
          <c:x val="0.26374968753905764"/>
          <c:y val="0.88809149423644307"/>
          <c:w val="0.34074143539026241"/>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22043994500687414"/>
          <c:y val="0.15869099947983056"/>
          <c:w val="0.47366344831896012"/>
          <c:h val="0.6019323700271203"/>
        </c:manualLayout>
      </c:layout>
      <c:radarChart>
        <c:radarStyle val="marker"/>
        <c:varyColors val="0"/>
        <c:ser>
          <c:idx val="0"/>
          <c:order val="0"/>
          <c:tx>
            <c:strRef>
              <c:f>'Nivel de Madurez'!$T$2:$U$2</c:f>
              <c:strCache>
                <c:ptCount val="1"/>
                <c:pt idx="0">
                  <c:v>NIVEL DE MADUREZ ACTUAL</c:v>
                </c:pt>
              </c:strCache>
            </c:strRef>
          </c:tx>
          <c:spPr>
            <a:ln>
              <a:solidFill>
                <a:srgbClr val="FF0000"/>
              </a:solidFill>
            </a:ln>
          </c:spPr>
          <c:marker>
            <c:symbol val="none"/>
          </c:marker>
          <c:cat>
            <c:strRef>
              <c:f>'Nivel de Madurez'!$J$4:$J$21</c:f>
              <c:strCache>
                <c:ptCount val="18"/>
                <c:pt idx="0">
                  <c:v>G. del portafolio de servicios</c:v>
                </c:pt>
                <c:pt idx="1">
                  <c:v>G. de la demanda de los servicios</c:v>
                </c:pt>
                <c:pt idx="2">
                  <c:v>G. financiera de los servicios</c:v>
                </c:pt>
                <c:pt idx="3">
                  <c:v>G. de los niveles de servicio</c:v>
                </c:pt>
                <c:pt idx="4">
                  <c:v>G. del catálogo servicios</c:v>
                </c:pt>
                <c:pt idx="5">
                  <c:v>G. de la disponibilidad de los servicios</c:v>
                </c:pt>
                <c:pt idx="6">
                  <c:v>G. de la capacidad de los servicios</c:v>
                </c:pt>
                <c:pt idx="7">
                  <c:v>G. de la seguridad de la información</c:v>
                </c:pt>
                <c:pt idx="8">
                  <c:v>G. de la continuidad de los servicios</c:v>
                </c:pt>
                <c:pt idx="9">
                  <c:v>G. de los proveedores</c:v>
                </c:pt>
                <c:pt idx="10">
                  <c:v>G. de cambios</c:v>
                </c:pt>
                <c:pt idx="11">
                  <c:v>G. de la configuración y activos</c:v>
                </c:pt>
                <c:pt idx="12">
                  <c:v>G. de las liberaciones y el despliegue</c:v>
                </c:pt>
                <c:pt idx="13">
                  <c:v>G. del conocimiento</c:v>
                </c:pt>
                <c:pt idx="14">
                  <c:v>G. de  eventos</c:v>
                </c:pt>
                <c:pt idx="15">
                  <c:v>G. de  incidentes</c:v>
                </c:pt>
                <c:pt idx="16">
                  <c:v>G. de problemas</c:v>
                </c:pt>
                <c:pt idx="17">
                  <c:v>G. de acceso</c:v>
                </c:pt>
              </c:strCache>
            </c:strRef>
          </c:cat>
          <c:val>
            <c:numRef>
              <c:f>'Nivel de Madurez'!$T$4:$T$21</c:f>
              <c:numCache>
                <c:formatCode>0</c:formatCode>
                <c:ptCount val="18"/>
                <c:pt idx="0">
                  <c:v>0.33333333333333331</c:v>
                </c:pt>
                <c:pt idx="1">
                  <c:v>1.3333333333333333</c:v>
                </c:pt>
                <c:pt idx="2">
                  <c:v>1.3333333333333333</c:v>
                </c:pt>
                <c:pt idx="3">
                  <c:v>2.1666666666666665</c:v>
                </c:pt>
                <c:pt idx="4">
                  <c:v>0.33333333333333331</c:v>
                </c:pt>
                <c:pt idx="5">
                  <c:v>1.5</c:v>
                </c:pt>
                <c:pt idx="6">
                  <c:v>1.3333333333333333</c:v>
                </c:pt>
                <c:pt idx="7">
                  <c:v>0.33333333333333331</c:v>
                </c:pt>
                <c:pt idx="8">
                  <c:v>0.5</c:v>
                </c:pt>
                <c:pt idx="9">
                  <c:v>1.1666666666666667</c:v>
                </c:pt>
                <c:pt idx="10">
                  <c:v>0.33333333333333331</c:v>
                </c:pt>
                <c:pt idx="11">
                  <c:v>0.33333333333333331</c:v>
                </c:pt>
                <c:pt idx="12">
                  <c:v>0.33333333333333331</c:v>
                </c:pt>
                <c:pt idx="13">
                  <c:v>0.33333333333333331</c:v>
                </c:pt>
                <c:pt idx="14">
                  <c:v>0.83333333333333337</c:v>
                </c:pt>
                <c:pt idx="15">
                  <c:v>1.1666666666666667</c:v>
                </c:pt>
                <c:pt idx="16">
                  <c:v>1.6666666666666667</c:v>
                </c:pt>
                <c:pt idx="17">
                  <c:v>1.5</c:v>
                </c:pt>
              </c:numCache>
            </c:numRef>
          </c:val>
        </c:ser>
        <c:ser>
          <c:idx val="1"/>
          <c:order val="1"/>
          <c:tx>
            <c:strRef>
              <c:f>'Nivel de Madurez'!$V$2:$W$2</c:f>
              <c:strCache>
                <c:ptCount val="1"/>
                <c:pt idx="0">
                  <c:v>NIVEL DE MADUREZ DESEADO</c:v>
                </c:pt>
              </c:strCache>
            </c:strRef>
          </c:tx>
          <c:spPr>
            <a:ln>
              <a:solidFill>
                <a:srgbClr val="0070C0"/>
              </a:solidFill>
            </a:ln>
          </c:spPr>
          <c:marker>
            <c:symbol val="none"/>
          </c:marker>
          <c:cat>
            <c:strRef>
              <c:f>'Nivel de Madurez'!$J$4:$J$21</c:f>
              <c:strCache>
                <c:ptCount val="18"/>
                <c:pt idx="0">
                  <c:v>G. del portafolio de servicios</c:v>
                </c:pt>
                <c:pt idx="1">
                  <c:v>G. de la demanda de los servicios</c:v>
                </c:pt>
                <c:pt idx="2">
                  <c:v>G. financiera de los servicios</c:v>
                </c:pt>
                <c:pt idx="3">
                  <c:v>G. de los niveles de servicio</c:v>
                </c:pt>
                <c:pt idx="4">
                  <c:v>G. del catálogo servicios</c:v>
                </c:pt>
                <c:pt idx="5">
                  <c:v>G. de la disponibilidad de los servicios</c:v>
                </c:pt>
                <c:pt idx="6">
                  <c:v>G. de la capacidad de los servicios</c:v>
                </c:pt>
                <c:pt idx="7">
                  <c:v>G. de la seguridad de la información</c:v>
                </c:pt>
                <c:pt idx="8">
                  <c:v>G. de la continuidad de los servicios</c:v>
                </c:pt>
                <c:pt idx="9">
                  <c:v>G. de los proveedores</c:v>
                </c:pt>
                <c:pt idx="10">
                  <c:v>G. de cambios</c:v>
                </c:pt>
                <c:pt idx="11">
                  <c:v>G. de la configuración y activos</c:v>
                </c:pt>
                <c:pt idx="12">
                  <c:v>G. de las liberaciones y el despliegue</c:v>
                </c:pt>
                <c:pt idx="13">
                  <c:v>G. del conocimiento</c:v>
                </c:pt>
                <c:pt idx="14">
                  <c:v>G. de  eventos</c:v>
                </c:pt>
                <c:pt idx="15">
                  <c:v>G. de  incidentes</c:v>
                </c:pt>
                <c:pt idx="16">
                  <c:v>G. de problemas</c:v>
                </c:pt>
                <c:pt idx="17">
                  <c:v>G. de acceso</c:v>
                </c:pt>
              </c:strCache>
            </c:strRef>
          </c:cat>
          <c:val>
            <c:numRef>
              <c:f>'Nivel de Madurez'!$V$4:$V$21</c:f>
              <c:numCache>
                <c:formatCode>General</c:formatCode>
                <c:ptCount val="18"/>
                <c:pt idx="0">
                  <c:v>1</c:v>
                </c:pt>
                <c:pt idx="1">
                  <c:v>3</c:v>
                </c:pt>
                <c:pt idx="2">
                  <c:v>3</c:v>
                </c:pt>
                <c:pt idx="3">
                  <c:v>4</c:v>
                </c:pt>
                <c:pt idx="4">
                  <c:v>3</c:v>
                </c:pt>
                <c:pt idx="5">
                  <c:v>5</c:v>
                </c:pt>
                <c:pt idx="6">
                  <c:v>5</c:v>
                </c:pt>
                <c:pt idx="7">
                  <c:v>4</c:v>
                </c:pt>
                <c:pt idx="8">
                  <c:v>5</c:v>
                </c:pt>
                <c:pt idx="9">
                  <c:v>3</c:v>
                </c:pt>
                <c:pt idx="10">
                  <c:v>4</c:v>
                </c:pt>
                <c:pt idx="11">
                  <c:v>2</c:v>
                </c:pt>
                <c:pt idx="12">
                  <c:v>1</c:v>
                </c:pt>
                <c:pt idx="13">
                  <c:v>3</c:v>
                </c:pt>
                <c:pt idx="14">
                  <c:v>4</c:v>
                </c:pt>
                <c:pt idx="15">
                  <c:v>4</c:v>
                </c:pt>
                <c:pt idx="16">
                  <c:v>5</c:v>
                </c:pt>
                <c:pt idx="17">
                  <c:v>4</c:v>
                </c:pt>
              </c:numCache>
            </c:numRef>
          </c:val>
        </c:ser>
        <c:dLbls>
          <c:showLegendKey val="0"/>
          <c:showVal val="0"/>
          <c:showCatName val="0"/>
          <c:showSerName val="0"/>
          <c:showPercent val="0"/>
          <c:showBubbleSize val="0"/>
        </c:dLbls>
        <c:axId val="55883776"/>
        <c:axId val="130125760"/>
      </c:radarChart>
      <c:catAx>
        <c:axId val="55883776"/>
        <c:scaling>
          <c:orientation val="minMax"/>
        </c:scaling>
        <c:delete val="0"/>
        <c:axPos val="b"/>
        <c:majorGridlines/>
        <c:majorTickMark val="out"/>
        <c:minorTickMark val="none"/>
        <c:tickLblPos val="nextTo"/>
        <c:crossAx val="130125760"/>
        <c:crosses val="autoZero"/>
        <c:auto val="1"/>
        <c:lblAlgn val="ctr"/>
        <c:lblOffset val="100"/>
        <c:noMultiLvlLbl val="0"/>
      </c:catAx>
      <c:valAx>
        <c:axId val="130125760"/>
        <c:scaling>
          <c:orientation val="minMax"/>
        </c:scaling>
        <c:delete val="0"/>
        <c:axPos val="l"/>
        <c:majorGridlines/>
        <c:numFmt formatCode="0" sourceLinked="1"/>
        <c:majorTickMark val="cross"/>
        <c:minorTickMark val="none"/>
        <c:tickLblPos val="nextTo"/>
        <c:crossAx val="55883776"/>
        <c:crosses val="autoZero"/>
        <c:crossBetween val="between"/>
      </c:valAx>
    </c:plotArea>
    <c:legend>
      <c:legendPos val="r"/>
      <c:layout>
        <c:manualLayout>
          <c:xMode val="edge"/>
          <c:yMode val="edge"/>
          <c:x val="0.26374968753905764"/>
          <c:y val="0.88809149423644307"/>
          <c:w val="0.18388995655540277"/>
          <c:h val="5.672484437921934E-2"/>
        </c:manualLayout>
      </c:layout>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Hoja2!$O$3</c:f>
              <c:strCache>
                <c:ptCount val="1"/>
                <c:pt idx="0">
                  <c:v>% Cumplimiento</c:v>
                </c:pt>
              </c:strCache>
            </c:strRef>
          </c:tx>
          <c:spPr>
            <a:gradFill flip="none" rotWithShape="1">
              <a:gsLst>
                <a:gs pos="0">
                  <a:schemeClr val="tx2">
                    <a:lumMod val="60000"/>
                    <a:lumOff val="40000"/>
                    <a:tint val="66000"/>
                    <a:satMod val="160000"/>
                  </a:schemeClr>
                </a:gs>
                <a:gs pos="50000">
                  <a:schemeClr val="tx2">
                    <a:lumMod val="60000"/>
                    <a:lumOff val="40000"/>
                    <a:tint val="44500"/>
                    <a:satMod val="160000"/>
                  </a:schemeClr>
                </a:gs>
                <a:gs pos="100000">
                  <a:schemeClr val="tx2">
                    <a:lumMod val="60000"/>
                    <a:lumOff val="40000"/>
                    <a:tint val="23500"/>
                    <a:satMod val="160000"/>
                  </a:schemeClr>
                </a:gs>
              </a:gsLst>
              <a:lin ang="18900000" scaled="1"/>
              <a:tileRect/>
            </a:gradFill>
          </c:spPr>
          <c:invertIfNegative val="0"/>
          <c:cat>
            <c:strRef>
              <c:f>Hoja2!$N$4:$N$10</c:f>
              <c:strCache>
                <c:ptCount val="7"/>
                <c:pt idx="0">
                  <c:v>Infraestructura</c:v>
                </c:pt>
                <c:pt idx="1">
                  <c:v>Comunicaciones</c:v>
                </c:pt>
                <c:pt idx="2">
                  <c:v>Procesamiento</c:v>
                </c:pt>
                <c:pt idx="3">
                  <c:v>Almacenamiento</c:v>
                </c:pt>
                <c:pt idx="4">
                  <c:v>Terminales de acceso</c:v>
                </c:pt>
                <c:pt idx="5">
                  <c:v>Software</c:v>
                </c:pt>
                <c:pt idx="6">
                  <c:v>Servicios</c:v>
                </c:pt>
              </c:strCache>
            </c:strRef>
          </c:cat>
          <c:val>
            <c:numRef>
              <c:f>Hoja2!$O$4:$O$10</c:f>
              <c:numCache>
                <c:formatCode>0</c:formatCode>
                <c:ptCount val="7"/>
                <c:pt idx="0">
                  <c:v>72.222222222222214</c:v>
                </c:pt>
                <c:pt idx="1">
                  <c:v>72.222222222222214</c:v>
                </c:pt>
                <c:pt idx="2">
                  <c:v>72.222222222222214</c:v>
                </c:pt>
                <c:pt idx="3">
                  <c:v>33.333333333333329</c:v>
                </c:pt>
                <c:pt idx="4">
                  <c:v>61.111111111111107</c:v>
                </c:pt>
                <c:pt idx="5">
                  <c:v>53.333333333333329</c:v>
                </c:pt>
                <c:pt idx="6">
                  <c:v>36.666666666666664</c:v>
                </c:pt>
              </c:numCache>
            </c:numRef>
          </c:val>
        </c:ser>
        <c:dLbls>
          <c:dLblPos val="inEnd"/>
          <c:showLegendKey val="0"/>
          <c:showVal val="1"/>
          <c:showCatName val="0"/>
          <c:showSerName val="0"/>
          <c:showPercent val="0"/>
          <c:showBubbleSize val="0"/>
        </c:dLbls>
        <c:gapWidth val="75"/>
        <c:axId val="133797376"/>
        <c:axId val="133675776"/>
      </c:barChart>
      <c:catAx>
        <c:axId val="133797376"/>
        <c:scaling>
          <c:orientation val="minMax"/>
        </c:scaling>
        <c:delete val="0"/>
        <c:axPos val="l"/>
        <c:majorTickMark val="none"/>
        <c:minorTickMark val="none"/>
        <c:tickLblPos val="nextTo"/>
        <c:crossAx val="133675776"/>
        <c:crosses val="autoZero"/>
        <c:auto val="1"/>
        <c:lblAlgn val="ctr"/>
        <c:lblOffset val="100"/>
        <c:noMultiLvlLbl val="0"/>
      </c:catAx>
      <c:valAx>
        <c:axId val="133675776"/>
        <c:scaling>
          <c:orientation val="minMax"/>
        </c:scaling>
        <c:delete val="0"/>
        <c:axPos val="b"/>
        <c:numFmt formatCode="0" sourceLinked="1"/>
        <c:majorTickMark val="none"/>
        <c:minorTickMark val="none"/>
        <c:tickLblPos val="nextTo"/>
        <c:crossAx val="13379737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1"/>
    <c:plotArea>
      <c:layout/>
      <c:barChart>
        <c:barDir val="col"/>
        <c:grouping val="clustered"/>
        <c:varyColors val="0"/>
        <c:ser>
          <c:idx val="0"/>
          <c:order val="0"/>
          <c:tx>
            <c:strRef>
              <c:f>'IGA CONSOLIDADO'!$A$2</c:f>
              <c:strCache>
                <c:ptCount val="1"/>
                <c:pt idx="0">
                  <c:v>TUNJA </c:v>
                </c:pt>
              </c:strCache>
            </c:strRef>
          </c:tx>
          <c:invertIfNegative val="0"/>
          <c:cat>
            <c:strRef>
              <c:f>'IGA CONSOLIDADO'!$B$1:$E$1</c:f>
              <c:strCache>
                <c:ptCount val="4"/>
                <c:pt idx="0">
                  <c:v>ORGANIZACIÓN DE LA INFORMACIÓN</c:v>
                </c:pt>
                <c:pt idx="1">
                  <c:v>EXPOSICIÓN DE LA INFORMACIÓN</c:v>
                </c:pt>
                <c:pt idx="2">
                  <c:v>DIÁLOGO DE LA INFORMACIÓN</c:v>
                </c:pt>
                <c:pt idx="3">
                  <c:v>TOTAL IGA</c:v>
                </c:pt>
              </c:strCache>
            </c:strRef>
          </c:cat>
          <c:val>
            <c:numRef>
              <c:f>'IGA CONSOLIDADO'!$B$2:$E$2</c:f>
              <c:numCache>
                <c:formatCode>0.0</c:formatCode>
                <c:ptCount val="4"/>
                <c:pt idx="0">
                  <c:v>75.550128235117711</c:v>
                </c:pt>
                <c:pt idx="1">
                  <c:v>95.757373776103663</c:v>
                </c:pt>
                <c:pt idx="2">
                  <c:v>56.187457791941583</c:v>
                </c:pt>
                <c:pt idx="3">
                  <c:v>79.84494987265785</c:v>
                </c:pt>
              </c:numCache>
            </c:numRef>
          </c:val>
        </c:ser>
        <c:ser>
          <c:idx val="1"/>
          <c:order val="1"/>
          <c:tx>
            <c:strRef>
              <c:f>'IGA CONSOLIDADO'!$A$3</c:f>
              <c:strCache>
                <c:ptCount val="1"/>
                <c:pt idx="0">
                  <c:v>DUITAMA </c:v>
                </c:pt>
              </c:strCache>
            </c:strRef>
          </c:tx>
          <c:invertIfNegative val="0"/>
          <c:cat>
            <c:strRef>
              <c:f>'IGA CONSOLIDADO'!$B$1:$E$1</c:f>
              <c:strCache>
                <c:ptCount val="4"/>
                <c:pt idx="0">
                  <c:v>ORGANIZACIÓN DE LA INFORMACIÓN</c:v>
                </c:pt>
                <c:pt idx="1">
                  <c:v>EXPOSICIÓN DE LA INFORMACIÓN</c:v>
                </c:pt>
                <c:pt idx="2">
                  <c:v>DIÁLOGO DE LA INFORMACIÓN</c:v>
                </c:pt>
                <c:pt idx="3">
                  <c:v>TOTAL IGA</c:v>
                </c:pt>
              </c:strCache>
            </c:strRef>
          </c:cat>
          <c:val>
            <c:numRef>
              <c:f>'IGA CONSOLIDADO'!$B$3:$E$3</c:f>
              <c:numCache>
                <c:formatCode>0.0</c:formatCode>
                <c:ptCount val="4"/>
                <c:pt idx="0">
                  <c:v>62.158534110696728</c:v>
                </c:pt>
                <c:pt idx="1">
                  <c:v>67.551563542998196</c:v>
                </c:pt>
                <c:pt idx="2">
                  <c:v>76.769487886002977</c:v>
                </c:pt>
                <c:pt idx="3">
                  <c:v>69.238334959439342</c:v>
                </c:pt>
              </c:numCache>
            </c:numRef>
          </c:val>
        </c:ser>
        <c:ser>
          <c:idx val="2"/>
          <c:order val="2"/>
          <c:tx>
            <c:strRef>
              <c:f>'IGA CONSOLIDADO'!$A$4</c:f>
              <c:strCache>
                <c:ptCount val="1"/>
                <c:pt idx="0">
                  <c:v>SOGAMOSO</c:v>
                </c:pt>
              </c:strCache>
            </c:strRef>
          </c:tx>
          <c:invertIfNegative val="0"/>
          <c:cat>
            <c:strRef>
              <c:f>'IGA CONSOLIDADO'!$B$1:$E$1</c:f>
              <c:strCache>
                <c:ptCount val="4"/>
                <c:pt idx="0">
                  <c:v>ORGANIZACIÓN DE LA INFORMACIÓN</c:v>
                </c:pt>
                <c:pt idx="1">
                  <c:v>EXPOSICIÓN DE LA INFORMACIÓN</c:v>
                </c:pt>
                <c:pt idx="2">
                  <c:v>DIÁLOGO DE LA INFORMACIÓN</c:v>
                </c:pt>
                <c:pt idx="3">
                  <c:v>TOTAL IGA</c:v>
                </c:pt>
              </c:strCache>
            </c:strRef>
          </c:cat>
          <c:val>
            <c:numRef>
              <c:f>'IGA CONSOLIDADO'!$B$4:$E$4</c:f>
              <c:numCache>
                <c:formatCode>0.0</c:formatCode>
                <c:ptCount val="4"/>
                <c:pt idx="0">
                  <c:v>82.720916870668702</c:v>
                </c:pt>
                <c:pt idx="1">
                  <c:v>94.637783849535154</c:v>
                </c:pt>
                <c:pt idx="2">
                  <c:v>75.716175468902051</c:v>
                </c:pt>
                <c:pt idx="3">
                  <c:v>86.577927939571936</c:v>
                </c:pt>
              </c:numCache>
            </c:numRef>
          </c:val>
        </c:ser>
        <c:dLbls>
          <c:showLegendKey val="0"/>
          <c:showVal val="1"/>
          <c:showCatName val="0"/>
          <c:showSerName val="0"/>
          <c:showPercent val="0"/>
          <c:showBubbleSize val="0"/>
        </c:dLbls>
        <c:gapWidth val="75"/>
        <c:axId val="132517888"/>
        <c:axId val="133857856"/>
      </c:barChart>
      <c:catAx>
        <c:axId val="132517888"/>
        <c:scaling>
          <c:orientation val="minMax"/>
        </c:scaling>
        <c:delete val="0"/>
        <c:axPos val="b"/>
        <c:majorTickMark val="none"/>
        <c:minorTickMark val="none"/>
        <c:tickLblPos val="nextTo"/>
        <c:crossAx val="133857856"/>
        <c:crosses val="autoZero"/>
        <c:auto val="1"/>
        <c:lblAlgn val="ctr"/>
        <c:lblOffset val="100"/>
        <c:noMultiLvlLbl val="0"/>
      </c:catAx>
      <c:valAx>
        <c:axId val="133857856"/>
        <c:scaling>
          <c:orientation val="minMax"/>
        </c:scaling>
        <c:delete val="0"/>
        <c:axPos val="l"/>
        <c:numFmt formatCode="0.0" sourceLinked="1"/>
        <c:majorTickMark val="none"/>
        <c:minorTickMark val="none"/>
        <c:tickLblPos val="nextTo"/>
        <c:crossAx val="13251788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Reporte_gestión_portal_sector!$B$1</c:f>
              <c:strCache>
                <c:ptCount val="1"/>
                <c:pt idx="0">
                  <c:v>En gestión para inscripción</c:v>
                </c:pt>
              </c:strCache>
            </c:strRef>
          </c:tx>
          <c:invertIfNegative val="0"/>
          <c:cat>
            <c:strRef>
              <c:f>Reporte_gestión_portal_sector!$A$8:$A$10</c:f>
              <c:strCache>
                <c:ptCount val="2"/>
                <c:pt idx="0">
                  <c:v>ALCALDIA MUNICIPAL DE TUNJA</c:v>
                </c:pt>
                <c:pt idx="1">
                  <c:v>ALCALDIA MUNICIPAL DE DUITAMA</c:v>
                </c:pt>
              </c:strCache>
            </c:strRef>
          </c:cat>
          <c:val>
            <c:numRef>
              <c:f>Reporte_gestión_portal_sector!$B$8:$B$10</c:f>
              <c:numCache>
                <c:formatCode>General</c:formatCode>
                <c:ptCount val="2"/>
                <c:pt idx="0">
                  <c:v>14</c:v>
                </c:pt>
                <c:pt idx="1">
                  <c:v>13</c:v>
                </c:pt>
              </c:numCache>
            </c:numRef>
          </c:val>
        </c:ser>
        <c:ser>
          <c:idx val="1"/>
          <c:order val="1"/>
          <c:tx>
            <c:strRef>
              <c:f>Reporte_gestión_portal_sector!$C$1</c:f>
              <c:strCache>
                <c:ptCount val="1"/>
                <c:pt idx="0">
                  <c:v>Inscritos</c:v>
                </c:pt>
              </c:strCache>
            </c:strRef>
          </c:tx>
          <c:invertIfNegative val="0"/>
          <c:cat>
            <c:strRef>
              <c:f>Reporte_gestión_portal_sector!$A$8:$A$10</c:f>
              <c:strCache>
                <c:ptCount val="2"/>
                <c:pt idx="0">
                  <c:v>ALCALDIA MUNICIPAL DE TUNJA</c:v>
                </c:pt>
                <c:pt idx="1">
                  <c:v>ALCALDIA MUNICIPAL DE DUITAMA</c:v>
                </c:pt>
              </c:strCache>
            </c:strRef>
          </c:cat>
          <c:val>
            <c:numRef>
              <c:f>Reporte_gestión_portal_sector!$C$8:$C$10</c:f>
              <c:numCache>
                <c:formatCode>General</c:formatCode>
                <c:ptCount val="2"/>
                <c:pt idx="0">
                  <c:v>96</c:v>
                </c:pt>
                <c:pt idx="1">
                  <c:v>61</c:v>
                </c:pt>
              </c:numCache>
            </c:numRef>
          </c:val>
        </c:ser>
        <c:ser>
          <c:idx val="2"/>
          <c:order val="2"/>
          <c:tx>
            <c:strRef>
              <c:f>Reporte_gestión_portal_sector!$D$8</c:f>
              <c:strCache>
                <c:ptCount val="1"/>
                <c:pt idx="0">
                  <c:v>110</c:v>
                </c:pt>
              </c:strCache>
            </c:strRef>
          </c:tx>
          <c:invertIfNegative val="0"/>
          <c:cat>
            <c:strRef>
              <c:f>Reporte_gestión_portal_sector!$A$8:$A$10</c:f>
              <c:strCache>
                <c:ptCount val="2"/>
                <c:pt idx="0">
                  <c:v>ALCALDIA MUNICIPAL DE TUNJA</c:v>
                </c:pt>
                <c:pt idx="1">
                  <c:v>ALCALDIA MUNICIPAL DE DUITAMA</c:v>
                </c:pt>
              </c:strCache>
            </c:strRef>
          </c:cat>
          <c:val>
            <c:numRef>
              <c:f>Reporte_gestión_portal_sector!$D$8:$D$10</c:f>
              <c:numCache>
                <c:formatCode>General</c:formatCode>
                <c:ptCount val="2"/>
                <c:pt idx="0">
                  <c:v>110</c:v>
                </c:pt>
                <c:pt idx="1">
                  <c:v>105</c:v>
                </c:pt>
              </c:numCache>
            </c:numRef>
          </c:val>
        </c:ser>
        <c:ser>
          <c:idx val="3"/>
          <c:order val="3"/>
          <c:tx>
            <c:strRef>
              <c:f>Reporte_gestión_portal_sector!$E$1</c:f>
              <c:strCache>
                <c:ptCount val="1"/>
                <c:pt idx="0">
                  <c:v>% Avance</c:v>
                </c:pt>
              </c:strCache>
            </c:strRef>
          </c:tx>
          <c:invertIfNegative val="0"/>
          <c:trendline>
            <c:trendlineType val="linear"/>
            <c:dispRSqr val="0"/>
            <c:dispEq val="0"/>
          </c:trendline>
          <c:trendline>
            <c:trendlineType val="exp"/>
            <c:dispRSqr val="0"/>
            <c:dispEq val="0"/>
          </c:trendline>
          <c:cat>
            <c:strRef>
              <c:f>Reporte_gestión_portal_sector!$A$8:$A$10</c:f>
              <c:strCache>
                <c:ptCount val="2"/>
                <c:pt idx="0">
                  <c:v>ALCALDIA MUNICIPAL DE TUNJA</c:v>
                </c:pt>
                <c:pt idx="1">
                  <c:v>ALCALDIA MUNICIPAL DE DUITAMA</c:v>
                </c:pt>
              </c:strCache>
            </c:strRef>
          </c:cat>
          <c:val>
            <c:numRef>
              <c:f>Reporte_gestión_portal_sector!$E$8:$E$10</c:f>
              <c:numCache>
                <c:formatCode>0%</c:formatCode>
                <c:ptCount val="2"/>
                <c:pt idx="0">
                  <c:v>0.88</c:v>
                </c:pt>
                <c:pt idx="1">
                  <c:v>0.6</c:v>
                </c:pt>
              </c:numCache>
            </c:numRef>
          </c:val>
        </c:ser>
        <c:dLbls>
          <c:dLblPos val="ctr"/>
          <c:showLegendKey val="0"/>
          <c:showVal val="1"/>
          <c:showCatName val="0"/>
          <c:showSerName val="0"/>
          <c:showPercent val="0"/>
          <c:showBubbleSize val="0"/>
        </c:dLbls>
        <c:gapWidth val="150"/>
        <c:axId val="134127616"/>
        <c:axId val="133860160"/>
      </c:barChart>
      <c:catAx>
        <c:axId val="134127616"/>
        <c:scaling>
          <c:orientation val="minMax"/>
        </c:scaling>
        <c:delete val="0"/>
        <c:axPos val="b"/>
        <c:majorTickMark val="none"/>
        <c:minorTickMark val="none"/>
        <c:tickLblPos val="nextTo"/>
        <c:crossAx val="133860160"/>
        <c:crosses val="autoZero"/>
        <c:auto val="1"/>
        <c:lblAlgn val="ctr"/>
        <c:lblOffset val="100"/>
        <c:noMultiLvlLbl val="0"/>
      </c:catAx>
      <c:valAx>
        <c:axId val="133860160"/>
        <c:scaling>
          <c:orientation val="minMax"/>
        </c:scaling>
        <c:delete val="0"/>
        <c:axPos val="l"/>
        <c:majorGridlines/>
        <c:numFmt formatCode="General" sourceLinked="1"/>
        <c:majorTickMark val="none"/>
        <c:minorTickMark val="none"/>
        <c:tickLblPos val="nextTo"/>
        <c:crossAx val="134127616"/>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'Reporte_gestión_portal_sect (2'!$C$1</c:f>
              <c:strCache>
                <c:ptCount val="1"/>
                <c:pt idx="0">
                  <c:v>En gestión para inscripción</c:v>
                </c:pt>
              </c:strCache>
            </c:strRef>
          </c:tx>
          <c:invertIfNegative val="0"/>
          <c:cat>
            <c:strRef>
              <c:f>'Reporte_gestión_portal_sect (2'!$B$5:$B$11</c:f>
              <c:strCache>
                <c:ptCount val="2"/>
                <c:pt idx="0">
                  <c:v>ALCALDIA MUNICIPAL DE SOGAMOSO</c:v>
                </c:pt>
                <c:pt idx="1">
                  <c:v>ALCALDIA MUNICIPAL DE TUNJA</c:v>
                </c:pt>
              </c:strCache>
            </c:strRef>
          </c:cat>
          <c:val>
            <c:numRef>
              <c:f>'Reporte_gestión_portal_sect (2'!$C$5:$C$11</c:f>
              <c:numCache>
                <c:formatCode>General</c:formatCode>
                <c:ptCount val="2"/>
                <c:pt idx="0">
                  <c:v>0</c:v>
                </c:pt>
                <c:pt idx="1">
                  <c:v>14</c:v>
                </c:pt>
              </c:numCache>
            </c:numRef>
          </c:val>
        </c:ser>
        <c:ser>
          <c:idx val="1"/>
          <c:order val="1"/>
          <c:tx>
            <c:strRef>
              <c:f>'Reporte_gestión_portal_sect (2'!$D$1</c:f>
              <c:strCache>
                <c:ptCount val="1"/>
                <c:pt idx="0">
                  <c:v>Inscritos</c:v>
                </c:pt>
              </c:strCache>
            </c:strRef>
          </c:tx>
          <c:invertIfNegative val="0"/>
          <c:cat>
            <c:strRef>
              <c:f>'Reporte_gestión_portal_sect (2'!$B$5:$B$11</c:f>
              <c:strCache>
                <c:ptCount val="2"/>
                <c:pt idx="0">
                  <c:v>ALCALDIA MUNICIPAL DE SOGAMOSO</c:v>
                </c:pt>
                <c:pt idx="1">
                  <c:v>ALCALDIA MUNICIPAL DE TUNJA</c:v>
                </c:pt>
              </c:strCache>
            </c:strRef>
          </c:cat>
          <c:val>
            <c:numRef>
              <c:f>'Reporte_gestión_portal_sect (2'!$D$5:$D$11</c:f>
              <c:numCache>
                <c:formatCode>General</c:formatCode>
                <c:ptCount val="2"/>
                <c:pt idx="0">
                  <c:v>99</c:v>
                </c:pt>
                <c:pt idx="1">
                  <c:v>96</c:v>
                </c:pt>
              </c:numCache>
            </c:numRef>
          </c:val>
        </c:ser>
        <c:ser>
          <c:idx val="2"/>
          <c:order val="2"/>
          <c:tx>
            <c:strRef>
              <c:f>'Reporte_gestión_portal_sect (2'!$E$1</c:f>
              <c:strCache>
                <c:ptCount val="1"/>
                <c:pt idx="0">
                  <c:v>Total</c:v>
                </c:pt>
              </c:strCache>
            </c:strRef>
          </c:tx>
          <c:invertIfNegative val="0"/>
          <c:cat>
            <c:strRef>
              <c:f>'Reporte_gestión_portal_sect (2'!$B$5:$B$11</c:f>
              <c:strCache>
                <c:ptCount val="2"/>
                <c:pt idx="0">
                  <c:v>ALCALDIA MUNICIPAL DE SOGAMOSO</c:v>
                </c:pt>
                <c:pt idx="1">
                  <c:v>ALCALDIA MUNICIPAL DE TUNJA</c:v>
                </c:pt>
              </c:strCache>
            </c:strRef>
          </c:cat>
          <c:val>
            <c:numRef>
              <c:f>'Reporte_gestión_portal_sect (2'!$E$5:$E$11</c:f>
              <c:numCache>
                <c:formatCode>General</c:formatCode>
                <c:ptCount val="2"/>
                <c:pt idx="0">
                  <c:v>99</c:v>
                </c:pt>
                <c:pt idx="1">
                  <c:v>110</c:v>
                </c:pt>
              </c:numCache>
            </c:numRef>
          </c:val>
        </c:ser>
        <c:ser>
          <c:idx val="3"/>
          <c:order val="3"/>
          <c:tx>
            <c:strRef>
              <c:f>'Reporte_gestión_portal_sect (2'!$F$1:$F$2</c:f>
              <c:strCache>
                <c:ptCount val="1"/>
                <c:pt idx="0">
                  <c:v>% Avance</c:v>
                </c:pt>
              </c:strCache>
            </c:strRef>
          </c:tx>
          <c:invertIfNegative val="0"/>
          <c:trendline>
            <c:trendlineType val="linear"/>
            <c:dispRSqr val="0"/>
            <c:dispEq val="0"/>
          </c:trendline>
          <c:trendline>
            <c:trendlineType val="exp"/>
            <c:dispRSqr val="0"/>
            <c:dispEq val="0"/>
          </c:trendline>
          <c:cat>
            <c:strRef>
              <c:f>'Reporte_gestión_portal_sect (2'!$B$5:$B$11</c:f>
              <c:strCache>
                <c:ptCount val="2"/>
                <c:pt idx="0">
                  <c:v>ALCALDIA MUNICIPAL DE SOGAMOSO</c:v>
                </c:pt>
                <c:pt idx="1">
                  <c:v>ALCALDIA MUNICIPAL DE TUNJA</c:v>
                </c:pt>
              </c:strCache>
            </c:strRef>
          </c:cat>
          <c:val>
            <c:numRef>
              <c:f>'Reporte_gestión_portal_sect (2'!$F$5:$F$11</c:f>
              <c:numCache>
                <c:formatCode>0%</c:formatCode>
                <c:ptCount val="2"/>
                <c:pt idx="0">
                  <c:v>1</c:v>
                </c:pt>
                <c:pt idx="1">
                  <c:v>0.88</c:v>
                </c:pt>
              </c:numCache>
            </c:numRef>
          </c:val>
        </c:ser>
        <c:dLbls>
          <c:dLblPos val="ctr"/>
          <c:showLegendKey val="0"/>
          <c:showVal val="1"/>
          <c:showCatName val="0"/>
          <c:showSerName val="0"/>
          <c:showPercent val="0"/>
          <c:showBubbleSize val="0"/>
        </c:dLbls>
        <c:gapWidth val="150"/>
        <c:axId val="135389184"/>
        <c:axId val="133862464"/>
      </c:barChart>
      <c:catAx>
        <c:axId val="135389184"/>
        <c:scaling>
          <c:orientation val="minMax"/>
        </c:scaling>
        <c:delete val="0"/>
        <c:axPos val="b"/>
        <c:majorTickMark val="none"/>
        <c:minorTickMark val="none"/>
        <c:tickLblPos val="nextTo"/>
        <c:crossAx val="133862464"/>
        <c:crosses val="autoZero"/>
        <c:auto val="1"/>
        <c:lblAlgn val="ctr"/>
        <c:lblOffset val="100"/>
        <c:noMultiLvlLbl val="0"/>
      </c:catAx>
      <c:valAx>
        <c:axId val="133862464"/>
        <c:scaling>
          <c:orientation val="minMax"/>
        </c:scaling>
        <c:delete val="0"/>
        <c:axPos val="l"/>
        <c:majorGridlines/>
        <c:numFmt formatCode="General" sourceLinked="1"/>
        <c:majorTickMark val="none"/>
        <c:minorTickMark val="none"/>
        <c:tickLblPos val="nextTo"/>
        <c:crossAx val="135389184"/>
        <c:crosses val="autoZero"/>
        <c:crossBetween val="between"/>
      </c:valAx>
      <c:dTable>
        <c:showHorzBorder val="1"/>
        <c:showVertBorder val="1"/>
        <c:showOutline val="1"/>
        <c:showKeys val="1"/>
      </c:dTable>
    </c:plotArea>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Sistemas</a:t>
            </a:r>
            <a:r>
              <a:rPr lang="es-CO" baseline="0"/>
              <a:t> de Información</a:t>
            </a:r>
            <a:endParaRPr lang="es-CO"/>
          </a:p>
        </c:rich>
      </c:tx>
      <c:overlay val="0"/>
    </c:title>
    <c:autoTitleDeleted val="0"/>
    <c:plotArea>
      <c:layout>
        <c:manualLayout>
          <c:layoutTarget val="inner"/>
          <c:xMode val="edge"/>
          <c:yMode val="edge"/>
          <c:x val="0.23594203849518811"/>
          <c:y val="9.0458588509769608E-2"/>
          <c:w val="0.4636025809273841"/>
          <c:h val="0.77267096821230674"/>
        </c:manualLayout>
      </c:layout>
      <c:pieChart>
        <c:varyColors val="1"/>
        <c:ser>
          <c:idx val="0"/>
          <c:order val="0"/>
          <c:explosion val="25"/>
          <c:dLbls>
            <c:showLegendKey val="0"/>
            <c:showVal val="0"/>
            <c:showCatName val="0"/>
            <c:showSerName val="0"/>
            <c:showPercent val="1"/>
            <c:showBubbleSize val="0"/>
            <c:showLeaderLines val="1"/>
          </c:dLbls>
          <c:cat>
            <c:strRef>
              <c:f>servicios!$H$2:$I$2</c:f>
              <c:strCache>
                <c:ptCount val="2"/>
                <c:pt idx="0">
                  <c:v>Usuario Interno</c:v>
                </c:pt>
                <c:pt idx="1">
                  <c:v>Usuario Externo</c:v>
                </c:pt>
              </c:strCache>
            </c:strRef>
          </c:cat>
          <c:val>
            <c:numRef>
              <c:f>servicios!$H$3:$I$3</c:f>
              <c:numCache>
                <c:formatCode>General</c:formatCode>
                <c:ptCount val="2"/>
                <c:pt idx="0">
                  <c:v>19</c:v>
                </c:pt>
                <c:pt idx="1">
                  <c:v>9</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2521531058617672"/>
          <c:y val="0.86761373578302725"/>
          <c:w val="0.47006911636045495"/>
          <c:h val="8.4101049868766389E-2"/>
        </c:manualLayout>
      </c:layout>
      <c:overlay val="0"/>
    </c:legend>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395450568678907E-2"/>
          <c:y val="0.11342592592592593"/>
          <c:w val="0.52222222222222225"/>
          <c:h val="0.87037037037037035"/>
        </c:manualLayout>
      </c:layout>
      <c:pieChart>
        <c:varyColors val="1"/>
        <c:ser>
          <c:idx val="0"/>
          <c:order val="0"/>
          <c:explosion val="25"/>
          <c:dLbls>
            <c:showLegendKey val="0"/>
            <c:showVal val="0"/>
            <c:showCatName val="0"/>
            <c:showSerName val="0"/>
            <c:showPercent val="1"/>
            <c:showBubbleSize val="0"/>
            <c:showLeaderLines val="1"/>
          </c:dLbls>
          <c:cat>
            <c:strRef>
              <c:f>Usuarios!$A$2:$A$6</c:f>
              <c:strCache>
                <c:ptCount val="5"/>
                <c:pt idx="0">
                  <c:v>Nivel Directivo</c:v>
                </c:pt>
                <c:pt idx="1">
                  <c:v>Nivel Asesor</c:v>
                </c:pt>
                <c:pt idx="2">
                  <c:v>Profesional Universitario</c:v>
                </c:pt>
                <c:pt idx="3">
                  <c:v>Nivel Técnico</c:v>
                </c:pt>
                <c:pt idx="4">
                  <c:v>Técnico Operativo</c:v>
                </c:pt>
              </c:strCache>
            </c:strRef>
          </c:cat>
          <c:val>
            <c:numRef>
              <c:f>Usuarios!$B$2:$B$6</c:f>
              <c:numCache>
                <c:formatCode>General</c:formatCode>
                <c:ptCount val="5"/>
                <c:pt idx="0">
                  <c:v>14</c:v>
                </c:pt>
                <c:pt idx="1">
                  <c:v>4</c:v>
                </c:pt>
                <c:pt idx="2">
                  <c:v>84</c:v>
                </c:pt>
                <c:pt idx="3">
                  <c:v>20</c:v>
                </c:pt>
                <c:pt idx="4">
                  <c:v>146</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67956889763779527"/>
          <c:y val="0.13792906095071453"/>
          <c:w val="0.31765332458442697"/>
          <c:h val="0.44636373578302713"/>
        </c:manualLayout>
      </c:layout>
      <c:overlay val="0"/>
    </c:legend>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395450568678907E-2"/>
          <c:y val="0.11342592592592593"/>
          <c:w val="0.52222222222222225"/>
          <c:h val="0.87037037037037035"/>
        </c:manualLayout>
      </c:layout>
      <c:pieChart>
        <c:varyColors val="1"/>
        <c:ser>
          <c:idx val="0"/>
          <c:order val="0"/>
          <c:tx>
            <c:strRef>
              <c:f>Usuarios!$C$12</c:f>
              <c:strCache>
                <c:ptCount val="1"/>
                <c:pt idx="0">
                  <c:v>Directivos</c:v>
                </c:pt>
              </c:strCache>
            </c:strRef>
          </c:tx>
          <c:explosion val="25"/>
          <c:dLbls>
            <c:showLegendKey val="0"/>
            <c:showVal val="0"/>
            <c:showCatName val="0"/>
            <c:showSerName val="0"/>
            <c:showPercent val="1"/>
            <c:showBubbleSize val="0"/>
            <c:showLeaderLines val="1"/>
          </c:dLbls>
          <c:cat>
            <c:multiLvlStrRef>
              <c:f>Usuarios!$A$13:$B$14</c:f>
              <c:multiLvlStrCache>
                <c:ptCount val="2"/>
                <c:lvl>
                  <c:pt idx="0">
                    <c:v>Masculino</c:v>
                  </c:pt>
                  <c:pt idx="1">
                    <c:v>Femenino</c:v>
                  </c:pt>
                </c:lvl>
                <c:lvl>
                  <c:pt idx="0">
                    <c:v>Género</c:v>
                  </c:pt>
                </c:lvl>
              </c:multiLvlStrCache>
            </c:multiLvlStrRef>
          </c:cat>
          <c:val>
            <c:numRef>
              <c:f>Usuarios!$C$13:$C$14</c:f>
              <c:numCache>
                <c:formatCode>General</c:formatCode>
                <c:ptCount val="2"/>
                <c:pt idx="0">
                  <c:v>11</c:v>
                </c:pt>
                <c:pt idx="1">
                  <c:v>19</c:v>
                </c:pt>
              </c:numCache>
            </c:numRef>
          </c:val>
        </c:ser>
        <c:ser>
          <c:idx val="1"/>
          <c:order val="1"/>
          <c:tx>
            <c:strRef>
              <c:f>Usuarios!$D$12</c:f>
              <c:strCache>
                <c:ptCount val="1"/>
                <c:pt idx="0">
                  <c:v>Profesional</c:v>
                </c:pt>
              </c:strCache>
            </c:strRef>
          </c:tx>
          <c:dLbls>
            <c:showLegendKey val="0"/>
            <c:showVal val="0"/>
            <c:showCatName val="0"/>
            <c:showSerName val="0"/>
            <c:showPercent val="1"/>
            <c:showBubbleSize val="0"/>
            <c:showLeaderLines val="1"/>
          </c:dLbls>
          <c:cat>
            <c:multiLvlStrRef>
              <c:f>Usuarios!$A$13:$B$14</c:f>
              <c:multiLvlStrCache>
                <c:ptCount val="2"/>
                <c:lvl>
                  <c:pt idx="0">
                    <c:v>Masculino</c:v>
                  </c:pt>
                  <c:pt idx="1">
                    <c:v>Femenino</c:v>
                  </c:pt>
                </c:lvl>
                <c:lvl>
                  <c:pt idx="0">
                    <c:v>Género</c:v>
                  </c:pt>
                </c:lvl>
              </c:multiLvlStrCache>
            </c:multiLvlStrRef>
          </c:cat>
          <c:val>
            <c:numRef>
              <c:f>Usuarios!$D$13:$D$14</c:f>
              <c:numCache>
                <c:formatCode>General</c:formatCode>
                <c:ptCount val="2"/>
                <c:pt idx="0">
                  <c:v>18</c:v>
                </c:pt>
                <c:pt idx="1">
                  <c:v>34</c:v>
                </c:pt>
              </c:numCache>
            </c:numRef>
          </c:val>
        </c:ser>
        <c:ser>
          <c:idx val="2"/>
          <c:order val="2"/>
          <c:tx>
            <c:strRef>
              <c:f>Usuarios!$E$12</c:f>
              <c:strCache>
                <c:ptCount val="1"/>
                <c:pt idx="0">
                  <c:v>Técnico</c:v>
                </c:pt>
              </c:strCache>
            </c:strRef>
          </c:tx>
          <c:dLbls>
            <c:showLegendKey val="0"/>
            <c:showVal val="0"/>
            <c:showCatName val="0"/>
            <c:showSerName val="0"/>
            <c:showPercent val="1"/>
            <c:showBubbleSize val="0"/>
            <c:showLeaderLines val="1"/>
          </c:dLbls>
          <c:cat>
            <c:multiLvlStrRef>
              <c:f>Usuarios!$A$13:$B$14</c:f>
              <c:multiLvlStrCache>
                <c:ptCount val="2"/>
                <c:lvl>
                  <c:pt idx="0">
                    <c:v>Masculino</c:v>
                  </c:pt>
                  <c:pt idx="1">
                    <c:v>Femenino</c:v>
                  </c:pt>
                </c:lvl>
                <c:lvl>
                  <c:pt idx="0">
                    <c:v>Género</c:v>
                  </c:pt>
                </c:lvl>
              </c:multiLvlStrCache>
            </c:multiLvlStrRef>
          </c:cat>
          <c:val>
            <c:numRef>
              <c:f>Usuarios!$E$13:$E$14</c:f>
              <c:numCache>
                <c:formatCode>General</c:formatCode>
                <c:ptCount val="2"/>
                <c:pt idx="0">
                  <c:v>3</c:v>
                </c:pt>
                <c:pt idx="1">
                  <c:v>10</c:v>
                </c:pt>
              </c:numCache>
            </c:numRef>
          </c:val>
        </c:ser>
        <c:ser>
          <c:idx val="3"/>
          <c:order val="3"/>
          <c:tx>
            <c:strRef>
              <c:f>Usuarios!$F$12</c:f>
              <c:strCache>
                <c:ptCount val="1"/>
                <c:pt idx="0">
                  <c:v>Operario</c:v>
                </c:pt>
              </c:strCache>
            </c:strRef>
          </c:tx>
          <c:dLbls>
            <c:showLegendKey val="0"/>
            <c:showVal val="0"/>
            <c:showCatName val="0"/>
            <c:showSerName val="0"/>
            <c:showPercent val="1"/>
            <c:showBubbleSize val="0"/>
            <c:showLeaderLines val="1"/>
          </c:dLbls>
          <c:cat>
            <c:multiLvlStrRef>
              <c:f>Usuarios!$A$13:$B$14</c:f>
              <c:multiLvlStrCache>
                <c:ptCount val="2"/>
                <c:lvl>
                  <c:pt idx="0">
                    <c:v>Masculino</c:v>
                  </c:pt>
                  <c:pt idx="1">
                    <c:v>Femenino</c:v>
                  </c:pt>
                </c:lvl>
                <c:lvl>
                  <c:pt idx="0">
                    <c:v>Género</c:v>
                  </c:pt>
                </c:lvl>
              </c:multiLvlStrCache>
            </c:multiLvlStrRef>
          </c:cat>
          <c:val>
            <c:numRef>
              <c:f>Usuarios!$F$13:$F$14</c:f>
              <c:numCache>
                <c:formatCode>General</c:formatCode>
                <c:ptCount val="2"/>
                <c:pt idx="0">
                  <c:v>27</c:v>
                </c:pt>
                <c:pt idx="1">
                  <c:v>28</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67956889763779527"/>
          <c:y val="0.13792906095071453"/>
          <c:w val="0.25381911636045495"/>
          <c:h val="0.16743438320209975"/>
        </c:manualLayout>
      </c:layout>
      <c:overlay val="0"/>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Usuarios!$B$13</c:f>
              <c:strCache>
                <c:ptCount val="1"/>
                <c:pt idx="0">
                  <c:v>Masculino</c:v>
                </c:pt>
              </c:strCache>
            </c:strRef>
          </c:tx>
          <c:marker>
            <c:symbol val="none"/>
          </c:marker>
          <c:dLbls>
            <c:dLbl>
              <c:idx val="0"/>
              <c:layout>
                <c:manualLayout>
                  <c:x val="-2.7777777777778286E-3"/>
                  <c:y val="4.1666666666666664E-2"/>
                </c:manualLayout>
              </c:layout>
              <c:showLegendKey val="0"/>
              <c:showVal val="1"/>
              <c:showCatName val="0"/>
              <c:showSerName val="0"/>
              <c:showPercent val="0"/>
              <c:showBubbleSize val="0"/>
            </c:dLbl>
            <c:dLbl>
              <c:idx val="1"/>
              <c:layout>
                <c:manualLayout>
                  <c:x val="-3.3333333333333333E-2"/>
                  <c:y val="0"/>
                </c:manualLayout>
              </c:layout>
              <c:showLegendKey val="0"/>
              <c:showVal val="1"/>
              <c:showCatName val="0"/>
              <c:showSerName val="0"/>
              <c:showPercent val="0"/>
              <c:showBubbleSize val="0"/>
            </c:dLbl>
            <c:dLbl>
              <c:idx val="2"/>
              <c:layout>
                <c:manualLayout>
                  <c:x val="-5.0925337632079971E-17"/>
                  <c:y val="-5.5555555555555643E-2"/>
                </c:manualLayout>
              </c:layout>
              <c:showLegendKey val="0"/>
              <c:showVal val="1"/>
              <c:showCatName val="0"/>
              <c:showSerName val="0"/>
              <c:showPercent val="0"/>
              <c:showBubbleSize val="0"/>
            </c:dLbl>
            <c:dLbl>
              <c:idx val="3"/>
              <c:layout>
                <c:manualLayout>
                  <c:x val="2.2222222222222195E-2"/>
                  <c:y val="-4.6296296296296294E-3"/>
                </c:manualLayout>
              </c:layout>
              <c:showLegendKey val="0"/>
              <c:showVal val="1"/>
              <c:showCatName val="0"/>
              <c:showSerName val="0"/>
              <c:showPercent val="0"/>
              <c:showBubbleSize val="0"/>
            </c:dLbl>
            <c:txPr>
              <a:bodyPr/>
              <a:lstStyle/>
              <a:p>
                <a:pPr>
                  <a:defRPr>
                    <a:solidFill>
                      <a:schemeClr val="accent5"/>
                    </a:solidFill>
                  </a:defRPr>
                </a:pPr>
                <a:endParaRPr lang="es-CO"/>
              </a:p>
            </c:txPr>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Usuarios!$C$13:$F$13</c:f>
              <c:numCache>
                <c:formatCode>General</c:formatCode>
                <c:ptCount val="4"/>
                <c:pt idx="0">
                  <c:v>11</c:v>
                </c:pt>
                <c:pt idx="1">
                  <c:v>18</c:v>
                </c:pt>
                <c:pt idx="2">
                  <c:v>3</c:v>
                </c:pt>
                <c:pt idx="3">
                  <c:v>27</c:v>
                </c:pt>
              </c:numCache>
            </c:numRef>
          </c:val>
        </c:ser>
        <c:ser>
          <c:idx val="1"/>
          <c:order val="1"/>
          <c:tx>
            <c:strRef>
              <c:f>Usuarios!$B$14</c:f>
              <c:strCache>
                <c:ptCount val="1"/>
                <c:pt idx="0">
                  <c:v>Femenino</c:v>
                </c:pt>
              </c:strCache>
            </c:strRef>
          </c:tx>
          <c:marker>
            <c:symbol val="none"/>
          </c:marker>
          <c:dLbls>
            <c:dLbl>
              <c:idx val="1"/>
              <c:layout>
                <c:manualLayout>
                  <c:x val="-8.3333333333333332E-3"/>
                  <c:y val="5.5555555555555552E-2"/>
                </c:manualLayout>
              </c:layout>
              <c:showLegendKey val="0"/>
              <c:showVal val="1"/>
              <c:showCatName val="0"/>
              <c:showSerName val="0"/>
              <c:showPercent val="0"/>
              <c:showBubbleSize val="0"/>
            </c:dLbl>
            <c:dLbl>
              <c:idx val="3"/>
              <c:layout>
                <c:manualLayout>
                  <c:x val="-2.5462668816039986E-17"/>
                  <c:y val="6.4814814814814811E-2"/>
                </c:manualLayout>
              </c:layout>
              <c:showLegendKey val="0"/>
              <c:showVal val="1"/>
              <c:showCatName val="0"/>
              <c:showSerName val="0"/>
              <c:showPercent val="0"/>
              <c:showBubbleSize val="0"/>
            </c:dLbl>
            <c:txPr>
              <a:bodyPr/>
              <a:lstStyle/>
              <a:p>
                <a:pPr>
                  <a:defRPr b="1">
                    <a:solidFill>
                      <a:schemeClr val="accent2"/>
                    </a:solidFill>
                  </a:defRPr>
                </a:pPr>
                <a:endParaRPr lang="es-CO"/>
              </a:p>
            </c:txPr>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Usuarios!$C$14:$F$14</c:f>
              <c:numCache>
                <c:formatCode>General</c:formatCode>
                <c:ptCount val="4"/>
                <c:pt idx="0">
                  <c:v>19</c:v>
                </c:pt>
                <c:pt idx="1">
                  <c:v>34</c:v>
                </c:pt>
                <c:pt idx="2">
                  <c:v>10</c:v>
                </c:pt>
                <c:pt idx="3">
                  <c:v>28</c:v>
                </c:pt>
              </c:numCache>
            </c:numRef>
          </c:val>
        </c:ser>
        <c:dLbls>
          <c:showLegendKey val="0"/>
          <c:showVal val="0"/>
          <c:showCatName val="0"/>
          <c:showSerName val="0"/>
          <c:showPercent val="0"/>
          <c:showBubbleSize val="0"/>
        </c:dLbls>
        <c:axId val="134330880"/>
        <c:axId val="135662976"/>
      </c:radarChart>
      <c:catAx>
        <c:axId val="134330880"/>
        <c:scaling>
          <c:orientation val="minMax"/>
        </c:scaling>
        <c:delete val="0"/>
        <c:axPos val="b"/>
        <c:majorGridlines/>
        <c:majorTickMark val="none"/>
        <c:minorTickMark val="none"/>
        <c:tickLblPos val="nextTo"/>
        <c:spPr>
          <a:ln w="6350">
            <a:noFill/>
          </a:ln>
        </c:spPr>
        <c:crossAx val="135662976"/>
        <c:crosses val="autoZero"/>
        <c:auto val="1"/>
        <c:lblAlgn val="ctr"/>
        <c:lblOffset val="100"/>
        <c:noMultiLvlLbl val="0"/>
      </c:catAx>
      <c:valAx>
        <c:axId val="135662976"/>
        <c:scaling>
          <c:orientation val="minMax"/>
        </c:scaling>
        <c:delete val="0"/>
        <c:axPos val="l"/>
        <c:majorGridlines/>
        <c:numFmt formatCode="General" sourceLinked="1"/>
        <c:majorTickMark val="out"/>
        <c:minorTickMark val="none"/>
        <c:tickLblPos val="nextTo"/>
        <c:txPr>
          <a:bodyPr/>
          <a:lstStyle/>
          <a:p>
            <a:pPr>
              <a:defRPr>
                <a:solidFill>
                  <a:schemeClr val="accent6">
                    <a:lumMod val="60000"/>
                    <a:lumOff val="40000"/>
                  </a:schemeClr>
                </a:solidFill>
              </a:defRPr>
            </a:pPr>
            <a:endParaRPr lang="es-CO"/>
          </a:p>
        </c:txPr>
        <c:crossAx val="1343308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395450568678907E-2"/>
          <c:y val="0.11342592592592593"/>
          <c:w val="0.52222222222222225"/>
          <c:h val="0.87037037037037035"/>
        </c:manualLayout>
      </c:layout>
      <c:pieChart>
        <c:varyColors val="1"/>
        <c:ser>
          <c:idx val="0"/>
          <c:order val="0"/>
          <c:explosion val="25"/>
          <c:dLbls>
            <c:showLegendKey val="0"/>
            <c:showVal val="0"/>
            <c:showCatName val="0"/>
            <c:showSerName val="0"/>
            <c:showPercent val="1"/>
            <c:showBubbleSize val="0"/>
            <c:showLeaderLines val="1"/>
          </c:dLbls>
          <c:cat>
            <c:strRef>
              <c:f>Usuarios!$B$15:$B$18</c:f>
              <c:strCache>
                <c:ptCount val="4"/>
                <c:pt idx="0">
                  <c:v>De 20 a 29</c:v>
                </c:pt>
                <c:pt idx="1">
                  <c:v>De 30 a 39</c:v>
                </c:pt>
                <c:pt idx="2">
                  <c:v>De 40 a 49</c:v>
                </c:pt>
                <c:pt idx="3">
                  <c:v>De 50 o más</c:v>
                </c:pt>
              </c:strCache>
            </c:strRef>
          </c:cat>
          <c:val>
            <c:numRef>
              <c:f>Usuarios!$C$15:$C$18</c:f>
              <c:numCache>
                <c:formatCode>General</c:formatCode>
                <c:ptCount val="4"/>
                <c:pt idx="0">
                  <c:v>2</c:v>
                </c:pt>
                <c:pt idx="1">
                  <c:v>3</c:v>
                </c:pt>
                <c:pt idx="2">
                  <c:v>12</c:v>
                </c:pt>
                <c:pt idx="3">
                  <c:v>13</c:v>
                </c:pt>
              </c:numCache>
            </c:numRef>
          </c:val>
        </c:ser>
        <c:ser>
          <c:idx val="1"/>
          <c:order val="1"/>
          <c:dLbls>
            <c:showLegendKey val="0"/>
            <c:showVal val="0"/>
            <c:showCatName val="0"/>
            <c:showSerName val="0"/>
            <c:showPercent val="1"/>
            <c:showBubbleSize val="0"/>
            <c:showLeaderLines val="1"/>
          </c:dLbls>
          <c:cat>
            <c:strRef>
              <c:f>Usuarios!$B$15:$B$18</c:f>
              <c:strCache>
                <c:ptCount val="4"/>
                <c:pt idx="0">
                  <c:v>De 20 a 29</c:v>
                </c:pt>
                <c:pt idx="1">
                  <c:v>De 30 a 39</c:v>
                </c:pt>
                <c:pt idx="2">
                  <c:v>De 40 a 49</c:v>
                </c:pt>
                <c:pt idx="3">
                  <c:v>De 50 o más</c:v>
                </c:pt>
              </c:strCache>
            </c:strRef>
          </c:cat>
          <c:val>
            <c:numRef>
              <c:f>Usuarios!$D$15:$D$18</c:f>
              <c:numCache>
                <c:formatCode>General</c:formatCode>
                <c:ptCount val="4"/>
                <c:pt idx="0">
                  <c:v>0</c:v>
                </c:pt>
                <c:pt idx="1">
                  <c:v>12</c:v>
                </c:pt>
                <c:pt idx="2">
                  <c:v>10</c:v>
                </c:pt>
                <c:pt idx="3">
                  <c:v>30</c:v>
                </c:pt>
              </c:numCache>
            </c:numRef>
          </c:val>
        </c:ser>
        <c:ser>
          <c:idx val="2"/>
          <c:order val="2"/>
          <c:dLbls>
            <c:showLegendKey val="0"/>
            <c:showVal val="0"/>
            <c:showCatName val="0"/>
            <c:showSerName val="0"/>
            <c:showPercent val="1"/>
            <c:showBubbleSize val="0"/>
            <c:showLeaderLines val="1"/>
          </c:dLbls>
          <c:cat>
            <c:strRef>
              <c:f>Usuarios!$B$15:$B$18</c:f>
              <c:strCache>
                <c:ptCount val="4"/>
                <c:pt idx="0">
                  <c:v>De 20 a 29</c:v>
                </c:pt>
                <c:pt idx="1">
                  <c:v>De 30 a 39</c:v>
                </c:pt>
                <c:pt idx="2">
                  <c:v>De 40 a 49</c:v>
                </c:pt>
                <c:pt idx="3">
                  <c:v>De 50 o más</c:v>
                </c:pt>
              </c:strCache>
            </c:strRef>
          </c:cat>
          <c:val>
            <c:numRef>
              <c:f>Usuarios!$E$15:$E$18</c:f>
              <c:numCache>
                <c:formatCode>General</c:formatCode>
                <c:ptCount val="4"/>
                <c:pt idx="0">
                  <c:v>0</c:v>
                </c:pt>
                <c:pt idx="1">
                  <c:v>1</c:v>
                </c:pt>
                <c:pt idx="2">
                  <c:v>4</c:v>
                </c:pt>
                <c:pt idx="3">
                  <c:v>8</c:v>
                </c:pt>
              </c:numCache>
            </c:numRef>
          </c:val>
        </c:ser>
        <c:ser>
          <c:idx val="3"/>
          <c:order val="3"/>
          <c:dLbls>
            <c:showLegendKey val="0"/>
            <c:showVal val="0"/>
            <c:showCatName val="0"/>
            <c:showSerName val="0"/>
            <c:showPercent val="1"/>
            <c:showBubbleSize val="0"/>
            <c:showLeaderLines val="1"/>
          </c:dLbls>
          <c:cat>
            <c:strRef>
              <c:f>Usuarios!$B$15:$B$18</c:f>
              <c:strCache>
                <c:ptCount val="4"/>
                <c:pt idx="0">
                  <c:v>De 20 a 29</c:v>
                </c:pt>
                <c:pt idx="1">
                  <c:v>De 30 a 39</c:v>
                </c:pt>
                <c:pt idx="2">
                  <c:v>De 40 a 49</c:v>
                </c:pt>
                <c:pt idx="3">
                  <c:v>De 50 o más</c:v>
                </c:pt>
              </c:strCache>
            </c:strRef>
          </c:cat>
          <c:val>
            <c:numRef>
              <c:f>Usuarios!$F$15:$F$18</c:f>
              <c:numCache>
                <c:formatCode>General</c:formatCode>
                <c:ptCount val="4"/>
                <c:pt idx="0">
                  <c:v>0</c:v>
                </c:pt>
                <c:pt idx="1">
                  <c:v>3</c:v>
                </c:pt>
                <c:pt idx="2">
                  <c:v>14</c:v>
                </c:pt>
                <c:pt idx="3">
                  <c:v>38</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0.67956889763779527"/>
          <c:y val="0.13792906095071453"/>
          <c:w val="0.18609601924759406"/>
          <c:h val="0.33486876640419949"/>
        </c:manualLayout>
      </c:layout>
      <c:overlay val="0"/>
      <c:txPr>
        <a:bodyPr/>
        <a:lstStyle/>
        <a:p>
          <a:pPr rtl="0">
            <a:defRPr/>
          </a:pPr>
          <a:endParaRPr lang="es-CO"/>
        </a:p>
      </c:txPr>
    </c:legend>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Usuarios!$B$15</c:f>
              <c:strCache>
                <c:ptCount val="1"/>
                <c:pt idx="0">
                  <c:v>De 20 a 29</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Usuarios!$C$15:$F$15</c:f>
              <c:numCache>
                <c:formatCode>General</c:formatCode>
                <c:ptCount val="4"/>
                <c:pt idx="0">
                  <c:v>2</c:v>
                </c:pt>
                <c:pt idx="1">
                  <c:v>0</c:v>
                </c:pt>
                <c:pt idx="2">
                  <c:v>0</c:v>
                </c:pt>
                <c:pt idx="3">
                  <c:v>0</c:v>
                </c:pt>
              </c:numCache>
            </c:numRef>
          </c:val>
        </c:ser>
        <c:ser>
          <c:idx val="1"/>
          <c:order val="1"/>
          <c:tx>
            <c:strRef>
              <c:f>Usuarios!$B$16</c:f>
              <c:strCache>
                <c:ptCount val="1"/>
                <c:pt idx="0">
                  <c:v>De 30 a 39</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Usuarios!$C$16:$F$16</c:f>
              <c:numCache>
                <c:formatCode>General</c:formatCode>
                <c:ptCount val="4"/>
                <c:pt idx="0">
                  <c:v>3</c:v>
                </c:pt>
                <c:pt idx="1">
                  <c:v>12</c:v>
                </c:pt>
                <c:pt idx="2">
                  <c:v>1</c:v>
                </c:pt>
                <c:pt idx="3">
                  <c:v>3</c:v>
                </c:pt>
              </c:numCache>
            </c:numRef>
          </c:val>
        </c:ser>
        <c:ser>
          <c:idx val="2"/>
          <c:order val="2"/>
          <c:tx>
            <c:strRef>
              <c:f>Usuarios!$B$17</c:f>
              <c:strCache>
                <c:ptCount val="1"/>
                <c:pt idx="0">
                  <c:v>De 40 a 49</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Usuarios!$C$17:$F$17</c:f>
              <c:numCache>
                <c:formatCode>General</c:formatCode>
                <c:ptCount val="4"/>
                <c:pt idx="0">
                  <c:v>12</c:v>
                </c:pt>
                <c:pt idx="1">
                  <c:v>10</c:v>
                </c:pt>
                <c:pt idx="2">
                  <c:v>4</c:v>
                </c:pt>
                <c:pt idx="3">
                  <c:v>14</c:v>
                </c:pt>
              </c:numCache>
            </c:numRef>
          </c:val>
        </c:ser>
        <c:ser>
          <c:idx val="3"/>
          <c:order val="3"/>
          <c:tx>
            <c:strRef>
              <c:f>Usuarios!$B$18</c:f>
              <c:strCache>
                <c:ptCount val="1"/>
                <c:pt idx="0">
                  <c:v>De 50 o más</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Usuarios!$C$18:$F$18</c:f>
              <c:numCache>
                <c:formatCode>General</c:formatCode>
                <c:ptCount val="4"/>
                <c:pt idx="0">
                  <c:v>13</c:v>
                </c:pt>
                <c:pt idx="1">
                  <c:v>30</c:v>
                </c:pt>
                <c:pt idx="2">
                  <c:v>8</c:v>
                </c:pt>
                <c:pt idx="3">
                  <c:v>38</c:v>
                </c:pt>
              </c:numCache>
            </c:numRef>
          </c:val>
        </c:ser>
        <c:dLbls>
          <c:showLegendKey val="0"/>
          <c:showVal val="0"/>
          <c:showCatName val="0"/>
          <c:showSerName val="0"/>
          <c:showPercent val="0"/>
          <c:showBubbleSize val="0"/>
        </c:dLbls>
        <c:gapWidth val="150"/>
        <c:shape val="box"/>
        <c:axId val="135786496"/>
        <c:axId val="135667008"/>
        <c:axId val="0"/>
      </c:bar3DChart>
      <c:catAx>
        <c:axId val="135786496"/>
        <c:scaling>
          <c:orientation val="minMax"/>
        </c:scaling>
        <c:delete val="0"/>
        <c:axPos val="b"/>
        <c:majorTickMark val="out"/>
        <c:minorTickMark val="none"/>
        <c:tickLblPos val="nextTo"/>
        <c:crossAx val="135667008"/>
        <c:crosses val="autoZero"/>
        <c:auto val="1"/>
        <c:lblAlgn val="ctr"/>
        <c:lblOffset val="100"/>
        <c:noMultiLvlLbl val="0"/>
      </c:catAx>
      <c:valAx>
        <c:axId val="135667008"/>
        <c:scaling>
          <c:orientation val="minMax"/>
        </c:scaling>
        <c:delete val="0"/>
        <c:axPos val="l"/>
        <c:majorGridlines/>
        <c:numFmt formatCode="General" sourceLinked="1"/>
        <c:majorTickMark val="out"/>
        <c:minorTickMark val="none"/>
        <c:tickLblPos val="nextTo"/>
        <c:crossAx val="1357864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04877515310584"/>
          <c:y val="8.1018518518518517E-2"/>
          <c:w val="0.48888888888888887"/>
          <c:h val="0.81481481481481477"/>
        </c:manualLayout>
      </c:layout>
      <c:pieChart>
        <c:varyColors val="1"/>
        <c:ser>
          <c:idx val="0"/>
          <c:order val="0"/>
          <c:explosion val="25"/>
          <c:dPt>
            <c:idx val="0"/>
            <c:bubble3D val="0"/>
            <c:explosion val="10"/>
          </c:dPt>
          <c:dPt>
            <c:idx val="1"/>
            <c:bubble3D val="0"/>
            <c:explosion val="7"/>
          </c:dPt>
          <c:dPt>
            <c:idx val="2"/>
            <c:bubble3D val="0"/>
            <c:explosion val="3"/>
          </c:dPt>
          <c:dLbls>
            <c:dLbl>
              <c:idx val="0"/>
              <c:layout>
                <c:manualLayout>
                  <c:x val="-0.12276071741032371"/>
                  <c:y val="7.7973170020414109E-2"/>
                </c:manualLayout>
              </c:layout>
              <c:showLegendKey val="0"/>
              <c:showVal val="0"/>
              <c:showCatName val="0"/>
              <c:showSerName val="0"/>
              <c:showPercent val="1"/>
              <c:showBubbleSize val="0"/>
            </c:dLbl>
            <c:dLbl>
              <c:idx val="1"/>
              <c:layout>
                <c:manualLayout>
                  <c:x val="9.3941601049868761E-2"/>
                  <c:y val="-0.15977544473607466"/>
                </c:manualLayout>
              </c:layout>
              <c:showLegendKey val="0"/>
              <c:showVal val="0"/>
              <c:showCatName val="0"/>
              <c:showSerName val="0"/>
              <c:showPercent val="1"/>
              <c:showBubbleSize val="0"/>
            </c:dLbl>
            <c:dLbl>
              <c:idx val="2"/>
              <c:layout>
                <c:manualLayout>
                  <c:x val="8.169881889763779E-2"/>
                  <c:y val="0.15547317002041411"/>
                </c:manualLayout>
              </c:layout>
              <c:showLegendKey val="0"/>
              <c:showVal val="0"/>
              <c:showCatName val="0"/>
              <c:showSerName val="0"/>
              <c:showPercent val="1"/>
              <c:showBubbleSize val="0"/>
            </c:dLbl>
            <c:dLbl>
              <c:idx val="3"/>
              <c:layout>
                <c:manualLayout>
                  <c:x val="-0.1119109798775153"/>
                  <c:y val="1.1574074074074073E-3"/>
                </c:manualLayout>
              </c:layout>
              <c:showLegendKey val="0"/>
              <c:showVal val="0"/>
              <c:showCatName val="0"/>
              <c:showSerName val="0"/>
              <c:showPercent val="1"/>
              <c:showBubbleSize val="0"/>
            </c:dLbl>
            <c:dLbl>
              <c:idx val="5"/>
              <c:layout>
                <c:manualLayout>
                  <c:x val="7.2464020122484693E-2"/>
                  <c:y val="1.5046296296296295E-2"/>
                </c:manualLayout>
              </c:layout>
              <c:showLegendKey val="0"/>
              <c:showVal val="0"/>
              <c:showCatName val="0"/>
              <c:showSerName val="0"/>
              <c:showPercent val="1"/>
              <c:showBubbleSize val="0"/>
            </c:dLbl>
            <c:showLegendKey val="0"/>
            <c:showVal val="0"/>
            <c:showCatName val="0"/>
            <c:showSerName val="0"/>
            <c:showPercent val="1"/>
            <c:showBubbleSize val="0"/>
            <c:showLeaderLines val="1"/>
          </c:dLbls>
          <c:cat>
            <c:strRef>
              <c:f>'Nivel de Madurez'!$J$26:$J$31</c:f>
              <c:strCache>
                <c:ptCount val="6"/>
                <c:pt idx="0">
                  <c:v>No existe</c:v>
                </c:pt>
                <c:pt idx="1">
                  <c:v>Inicial</c:v>
                </c:pt>
                <c:pt idx="2">
                  <c:v>Repetible</c:v>
                </c:pt>
                <c:pt idx="3">
                  <c:v>Definido</c:v>
                </c:pt>
                <c:pt idx="4">
                  <c:v>Administrado</c:v>
                </c:pt>
                <c:pt idx="5">
                  <c:v>Optimizado</c:v>
                </c:pt>
              </c:strCache>
            </c:strRef>
          </c:cat>
          <c:val>
            <c:numRef>
              <c:f>'Nivel de Madurez'!$K$26:$K$31</c:f>
              <c:numCache>
                <c:formatCode>General</c:formatCode>
                <c:ptCount val="6"/>
                <c:pt idx="0">
                  <c:v>7</c:v>
                </c:pt>
                <c:pt idx="1">
                  <c:v>8</c:v>
                </c:pt>
                <c:pt idx="2">
                  <c:v>3</c:v>
                </c:pt>
                <c:pt idx="3">
                  <c:v>0</c:v>
                </c:pt>
                <c:pt idx="4">
                  <c:v>0</c:v>
                </c:pt>
                <c:pt idx="5">
                  <c:v>0</c:v>
                </c:pt>
              </c:numCache>
            </c:numRef>
          </c:val>
        </c:ser>
        <c:ser>
          <c:idx val="1"/>
          <c:order val="1"/>
          <c:explosion val="25"/>
          <c:dLbls>
            <c:showLegendKey val="0"/>
            <c:showVal val="0"/>
            <c:showCatName val="0"/>
            <c:showSerName val="0"/>
            <c:showPercent val="1"/>
            <c:showBubbleSize val="0"/>
            <c:showLeaderLines val="1"/>
          </c:dLbls>
          <c:cat>
            <c:strRef>
              <c:f>'Nivel de Madurez'!$J$26:$J$31</c:f>
              <c:strCache>
                <c:ptCount val="6"/>
                <c:pt idx="0">
                  <c:v>No existe</c:v>
                </c:pt>
                <c:pt idx="1">
                  <c:v>Inicial</c:v>
                </c:pt>
                <c:pt idx="2">
                  <c:v>Repetible</c:v>
                </c:pt>
                <c:pt idx="3">
                  <c:v>Definido</c:v>
                </c:pt>
                <c:pt idx="4">
                  <c:v>Administrado</c:v>
                </c:pt>
                <c:pt idx="5">
                  <c:v>Optimizado</c:v>
                </c:pt>
              </c:strCache>
            </c:strRef>
          </c:cat>
          <c:val>
            <c:numRef>
              <c:f>'Nivel de Madurez'!$L$26:$L$31</c:f>
              <c:numCache>
                <c:formatCode>0.00%</c:formatCode>
                <c:ptCount val="6"/>
                <c:pt idx="0">
                  <c:v>0.38800000000000001</c:v>
                </c:pt>
                <c:pt idx="1">
                  <c:v>0.44500000000000001</c:v>
                </c:pt>
                <c:pt idx="2">
                  <c:v>0.16700000000000001</c:v>
                </c:pt>
                <c:pt idx="3" formatCode="0%">
                  <c:v>0</c:v>
                </c:pt>
                <c:pt idx="4" formatCode="0%">
                  <c:v>0</c:v>
                </c:pt>
                <c:pt idx="5" formatCode="0%">
                  <c:v>0</c:v>
                </c:pt>
              </c:numCache>
            </c:numRef>
          </c:val>
        </c:ser>
        <c:dLbls>
          <c:showLegendKey val="0"/>
          <c:showVal val="0"/>
          <c:showCatName val="0"/>
          <c:showSerName val="0"/>
          <c:showPercent val="1"/>
          <c:showBubbleSize val="0"/>
          <c:showLeaderLines val="1"/>
        </c:dLbls>
        <c:firstSliceAng val="0"/>
      </c:pieChart>
    </c:plotArea>
    <c:legend>
      <c:legendPos val="r"/>
      <c:layout>
        <c:manualLayout>
          <c:xMode val="edge"/>
          <c:yMode val="edge"/>
          <c:x val="4.7431102362204727E-2"/>
          <c:y val="0.88310768445610965"/>
          <c:w val="0.9164577865266843"/>
          <c:h val="7.6377223680373266E-2"/>
        </c:manualLayout>
      </c:layout>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Usuarios!$B$19</c:f>
              <c:strCache>
                <c:ptCount val="1"/>
                <c:pt idx="0">
                  <c:v>Bachillerato Incompleto</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Usuarios!$C$19:$F$19</c:f>
              <c:numCache>
                <c:formatCode>General</c:formatCode>
                <c:ptCount val="4"/>
                <c:pt idx="0">
                  <c:v>0</c:v>
                </c:pt>
                <c:pt idx="1">
                  <c:v>0</c:v>
                </c:pt>
                <c:pt idx="2">
                  <c:v>0</c:v>
                </c:pt>
                <c:pt idx="3">
                  <c:v>6</c:v>
                </c:pt>
              </c:numCache>
            </c:numRef>
          </c:val>
        </c:ser>
        <c:ser>
          <c:idx val="2"/>
          <c:order val="1"/>
          <c:tx>
            <c:strRef>
              <c:f>Usuarios!$B$20</c:f>
              <c:strCache>
                <c:ptCount val="1"/>
                <c:pt idx="0">
                  <c:v>Bachillerato Completo</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Usuarios!$C$20:$F$20</c:f>
              <c:numCache>
                <c:formatCode>General</c:formatCode>
                <c:ptCount val="4"/>
                <c:pt idx="0">
                  <c:v>0</c:v>
                </c:pt>
                <c:pt idx="1">
                  <c:v>0</c:v>
                </c:pt>
                <c:pt idx="2">
                  <c:v>0</c:v>
                </c:pt>
                <c:pt idx="3">
                  <c:v>26</c:v>
                </c:pt>
              </c:numCache>
            </c:numRef>
          </c:val>
        </c:ser>
        <c:ser>
          <c:idx val="3"/>
          <c:order val="2"/>
          <c:tx>
            <c:strRef>
              <c:f>Usuarios!$B$21</c:f>
              <c:strCache>
                <c:ptCount val="1"/>
                <c:pt idx="0">
                  <c:v>Técnico Incompleto</c:v>
                </c:pt>
              </c:strCache>
            </c:strRef>
          </c:tx>
          <c:invertIfNegative val="0"/>
          <c:dLbls>
            <c:showLegendKey val="0"/>
            <c:showVal val="1"/>
            <c:showCatName val="0"/>
            <c:showSerName val="0"/>
            <c:showPercent val="0"/>
            <c:showBubbleSize val="0"/>
            <c:showLeaderLines val="0"/>
          </c:dLbls>
          <c:cat>
            <c:strRef>
              <c:f>Usuarios!$C$12:$F$12</c:f>
              <c:strCache>
                <c:ptCount val="4"/>
                <c:pt idx="0">
                  <c:v>Directivos</c:v>
                </c:pt>
                <c:pt idx="1">
                  <c:v>Profesional</c:v>
                </c:pt>
                <c:pt idx="2">
                  <c:v>Técnico</c:v>
                </c:pt>
                <c:pt idx="3">
                  <c:v>Operario</c:v>
                </c:pt>
              </c:strCache>
            </c:strRef>
          </c:cat>
          <c:val>
            <c:numRef>
              <c:f>Usuarios!$C$21:$F$21</c:f>
              <c:numCache>
                <c:formatCode>General</c:formatCode>
                <c:ptCount val="4"/>
                <c:pt idx="0">
                  <c:v>0</c:v>
                </c:pt>
                <c:pt idx="1">
                  <c:v>0</c:v>
                </c:pt>
                <c:pt idx="2">
                  <c:v>0</c:v>
                </c:pt>
                <c:pt idx="3">
                  <c:v>4</c:v>
                </c:pt>
              </c:numCache>
            </c:numRef>
          </c:val>
        </c:ser>
        <c:ser>
          <c:idx val="4"/>
          <c:order val="3"/>
          <c:tx>
            <c:strRef>
              <c:f>Usuarios!$B$22</c:f>
              <c:strCache>
                <c:ptCount val="1"/>
                <c:pt idx="0">
                  <c:v>Técnico Completo</c:v>
                </c:pt>
              </c:strCache>
            </c:strRef>
          </c:tx>
          <c:invertIfNegative val="0"/>
          <c:cat>
            <c:strRef>
              <c:f>Usuarios!$C$12:$F$12</c:f>
              <c:strCache>
                <c:ptCount val="4"/>
                <c:pt idx="0">
                  <c:v>Directivos</c:v>
                </c:pt>
                <c:pt idx="1">
                  <c:v>Profesional</c:v>
                </c:pt>
                <c:pt idx="2">
                  <c:v>Técnico</c:v>
                </c:pt>
                <c:pt idx="3">
                  <c:v>Operario</c:v>
                </c:pt>
              </c:strCache>
            </c:strRef>
          </c:cat>
          <c:val>
            <c:numRef>
              <c:f>Usuarios!$C$22:$F$22</c:f>
              <c:numCache>
                <c:formatCode>General</c:formatCode>
                <c:ptCount val="4"/>
                <c:pt idx="0">
                  <c:v>0</c:v>
                </c:pt>
                <c:pt idx="1">
                  <c:v>0</c:v>
                </c:pt>
                <c:pt idx="2">
                  <c:v>3</c:v>
                </c:pt>
                <c:pt idx="3">
                  <c:v>14</c:v>
                </c:pt>
              </c:numCache>
            </c:numRef>
          </c:val>
        </c:ser>
        <c:ser>
          <c:idx val="5"/>
          <c:order val="4"/>
          <c:tx>
            <c:strRef>
              <c:f>Usuarios!$B$23</c:f>
              <c:strCache>
                <c:ptCount val="1"/>
                <c:pt idx="0">
                  <c:v>Profesional Incompleto</c:v>
                </c:pt>
              </c:strCache>
            </c:strRef>
          </c:tx>
          <c:invertIfNegative val="0"/>
          <c:cat>
            <c:strRef>
              <c:f>Usuarios!$C$12:$F$12</c:f>
              <c:strCache>
                <c:ptCount val="4"/>
                <c:pt idx="0">
                  <c:v>Directivos</c:v>
                </c:pt>
                <c:pt idx="1">
                  <c:v>Profesional</c:v>
                </c:pt>
                <c:pt idx="2">
                  <c:v>Técnico</c:v>
                </c:pt>
                <c:pt idx="3">
                  <c:v>Operario</c:v>
                </c:pt>
              </c:strCache>
            </c:strRef>
          </c:cat>
          <c:val>
            <c:numRef>
              <c:f>Usuarios!$C$23:$F$23</c:f>
              <c:numCache>
                <c:formatCode>General</c:formatCode>
                <c:ptCount val="4"/>
                <c:pt idx="0">
                  <c:v>1</c:v>
                </c:pt>
                <c:pt idx="1">
                  <c:v>0</c:v>
                </c:pt>
                <c:pt idx="2">
                  <c:v>1</c:v>
                </c:pt>
                <c:pt idx="3">
                  <c:v>1</c:v>
                </c:pt>
              </c:numCache>
            </c:numRef>
          </c:val>
        </c:ser>
        <c:ser>
          <c:idx val="6"/>
          <c:order val="5"/>
          <c:tx>
            <c:strRef>
              <c:f>Usuarios!$B$24</c:f>
              <c:strCache>
                <c:ptCount val="1"/>
                <c:pt idx="0">
                  <c:v>Profesional Completo</c:v>
                </c:pt>
              </c:strCache>
            </c:strRef>
          </c:tx>
          <c:invertIfNegative val="0"/>
          <c:cat>
            <c:strRef>
              <c:f>Usuarios!$C$12:$F$12</c:f>
              <c:strCache>
                <c:ptCount val="4"/>
                <c:pt idx="0">
                  <c:v>Directivos</c:v>
                </c:pt>
                <c:pt idx="1">
                  <c:v>Profesional</c:v>
                </c:pt>
                <c:pt idx="2">
                  <c:v>Técnico</c:v>
                </c:pt>
                <c:pt idx="3">
                  <c:v>Operario</c:v>
                </c:pt>
              </c:strCache>
            </c:strRef>
          </c:cat>
          <c:val>
            <c:numRef>
              <c:f>Usuarios!$C$24:$F$24</c:f>
              <c:numCache>
                <c:formatCode>General</c:formatCode>
                <c:ptCount val="4"/>
                <c:pt idx="0">
                  <c:v>4</c:v>
                </c:pt>
                <c:pt idx="1">
                  <c:v>14</c:v>
                </c:pt>
                <c:pt idx="2">
                  <c:v>4</c:v>
                </c:pt>
                <c:pt idx="3">
                  <c:v>3</c:v>
                </c:pt>
              </c:numCache>
            </c:numRef>
          </c:val>
        </c:ser>
        <c:ser>
          <c:idx val="7"/>
          <c:order val="6"/>
          <c:tx>
            <c:strRef>
              <c:f>Usuarios!$B$25</c:f>
              <c:strCache>
                <c:ptCount val="1"/>
                <c:pt idx="0">
                  <c:v>PostGrado Incompleto</c:v>
                </c:pt>
              </c:strCache>
            </c:strRef>
          </c:tx>
          <c:invertIfNegative val="0"/>
          <c:cat>
            <c:strRef>
              <c:f>Usuarios!$C$12:$F$12</c:f>
              <c:strCache>
                <c:ptCount val="4"/>
                <c:pt idx="0">
                  <c:v>Directivos</c:v>
                </c:pt>
                <c:pt idx="1">
                  <c:v>Profesional</c:v>
                </c:pt>
                <c:pt idx="2">
                  <c:v>Técnico</c:v>
                </c:pt>
                <c:pt idx="3">
                  <c:v>Operario</c:v>
                </c:pt>
              </c:strCache>
            </c:strRef>
          </c:cat>
          <c:val>
            <c:numRef>
              <c:f>Usuarios!$C$25:$F$25</c:f>
              <c:numCache>
                <c:formatCode>General</c:formatCode>
                <c:ptCount val="4"/>
                <c:pt idx="0">
                  <c:v>0</c:v>
                </c:pt>
                <c:pt idx="1">
                  <c:v>3</c:v>
                </c:pt>
                <c:pt idx="2">
                  <c:v>2</c:v>
                </c:pt>
                <c:pt idx="3">
                  <c:v>0</c:v>
                </c:pt>
              </c:numCache>
            </c:numRef>
          </c:val>
        </c:ser>
        <c:ser>
          <c:idx val="8"/>
          <c:order val="7"/>
          <c:tx>
            <c:strRef>
              <c:f>Usuarios!$B$26</c:f>
              <c:strCache>
                <c:ptCount val="1"/>
                <c:pt idx="0">
                  <c:v>PostGrado Completo</c:v>
                </c:pt>
              </c:strCache>
            </c:strRef>
          </c:tx>
          <c:invertIfNegative val="0"/>
          <c:cat>
            <c:strRef>
              <c:f>Usuarios!$C$12:$F$12</c:f>
              <c:strCache>
                <c:ptCount val="4"/>
                <c:pt idx="0">
                  <c:v>Directivos</c:v>
                </c:pt>
                <c:pt idx="1">
                  <c:v>Profesional</c:v>
                </c:pt>
                <c:pt idx="2">
                  <c:v>Técnico</c:v>
                </c:pt>
                <c:pt idx="3">
                  <c:v>Operario</c:v>
                </c:pt>
              </c:strCache>
            </c:strRef>
          </c:cat>
          <c:val>
            <c:numRef>
              <c:f>Usuarios!$C$26:$F$26</c:f>
              <c:numCache>
                <c:formatCode>General</c:formatCode>
                <c:ptCount val="4"/>
                <c:pt idx="0">
                  <c:v>25</c:v>
                </c:pt>
                <c:pt idx="1">
                  <c:v>35</c:v>
                </c:pt>
                <c:pt idx="2">
                  <c:v>3</c:v>
                </c:pt>
                <c:pt idx="3">
                  <c:v>1</c:v>
                </c:pt>
              </c:numCache>
            </c:numRef>
          </c:val>
        </c:ser>
        <c:dLbls>
          <c:showLegendKey val="0"/>
          <c:showVal val="0"/>
          <c:showCatName val="0"/>
          <c:showSerName val="0"/>
          <c:showPercent val="0"/>
          <c:showBubbleSize val="0"/>
        </c:dLbls>
        <c:gapWidth val="150"/>
        <c:shape val="box"/>
        <c:axId val="135787520"/>
        <c:axId val="136095424"/>
        <c:axId val="0"/>
      </c:bar3DChart>
      <c:catAx>
        <c:axId val="135787520"/>
        <c:scaling>
          <c:orientation val="minMax"/>
        </c:scaling>
        <c:delete val="0"/>
        <c:axPos val="b"/>
        <c:majorTickMark val="out"/>
        <c:minorTickMark val="none"/>
        <c:tickLblPos val="nextTo"/>
        <c:crossAx val="136095424"/>
        <c:crosses val="autoZero"/>
        <c:auto val="1"/>
        <c:lblAlgn val="ctr"/>
        <c:lblOffset val="100"/>
        <c:noMultiLvlLbl val="0"/>
      </c:catAx>
      <c:valAx>
        <c:axId val="136095424"/>
        <c:scaling>
          <c:orientation val="minMax"/>
        </c:scaling>
        <c:delete val="0"/>
        <c:axPos val="l"/>
        <c:majorGridlines/>
        <c:numFmt formatCode="General" sourceLinked="1"/>
        <c:majorTickMark val="out"/>
        <c:minorTickMark val="none"/>
        <c:tickLblPos val="nextTo"/>
        <c:crossAx val="1357875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77777777777777"/>
          <c:y val="0.11342592592592593"/>
          <c:w val="0.51388888888888884"/>
          <c:h val="0.85648148148148151"/>
        </c:manualLayout>
      </c:layout>
      <c:pieChart>
        <c:varyColors val="1"/>
        <c:ser>
          <c:idx val="0"/>
          <c:order val="0"/>
          <c:explosion val="25"/>
          <c:dLbls>
            <c:showLegendKey val="0"/>
            <c:showVal val="0"/>
            <c:showCatName val="0"/>
            <c:showSerName val="0"/>
            <c:showPercent val="1"/>
            <c:showBubbleSize val="0"/>
            <c:showLeaderLines val="1"/>
          </c:dLbls>
          <c:cat>
            <c:strRef>
              <c:f>PQRD!$A$2:$A$7</c:f>
              <c:strCache>
                <c:ptCount val="6"/>
                <c:pt idx="0">
                  <c:v>Documento</c:v>
                </c:pt>
                <c:pt idx="1">
                  <c:v>Formato</c:v>
                </c:pt>
                <c:pt idx="2">
                  <c:v>Correo Certificado</c:v>
                </c:pt>
                <c:pt idx="3">
                  <c:v>Presencial</c:v>
                </c:pt>
                <c:pt idx="4">
                  <c:v>Página Web</c:v>
                </c:pt>
                <c:pt idx="5">
                  <c:v>Demás medios</c:v>
                </c:pt>
              </c:strCache>
            </c:strRef>
          </c:cat>
          <c:val>
            <c:numRef>
              <c:f>PQRD!$B$2:$B$7</c:f>
              <c:numCache>
                <c:formatCode>General</c:formatCode>
                <c:ptCount val="6"/>
                <c:pt idx="0">
                  <c:v>61.76</c:v>
                </c:pt>
                <c:pt idx="1">
                  <c:v>17.920000000000002</c:v>
                </c:pt>
                <c:pt idx="2">
                  <c:v>17.41</c:v>
                </c:pt>
                <c:pt idx="3">
                  <c:v>1.59</c:v>
                </c:pt>
                <c:pt idx="4">
                  <c:v>1.01</c:v>
                </c:pt>
                <c:pt idx="5">
                  <c:v>0.3</c:v>
                </c:pt>
              </c:numCache>
            </c:numRef>
          </c:val>
        </c:ser>
        <c:dLbls>
          <c:showLegendKey val="0"/>
          <c:showVal val="0"/>
          <c:showCatName val="0"/>
          <c:showSerName val="0"/>
          <c:showPercent val="1"/>
          <c:showBubbleSize val="0"/>
          <c:showLeaderLines val="1"/>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1"/>
          <c:order val="0"/>
          <c:tx>
            <c:strRef>
              <c:f>Hoja1!$A$3</c:f>
              <c:strCache>
                <c:ptCount val="1"/>
                <c:pt idx="0">
                  <c:v>TUNJA</c:v>
                </c:pt>
              </c:strCache>
            </c:strRef>
          </c:tx>
          <c:invertIfNegative val="0"/>
          <c:dLbls>
            <c:dLbl>
              <c:idx val="1"/>
              <c:layout>
                <c:manualLayout>
                  <c:x val="0"/>
                  <c:y val="0.19448946515397084"/>
                </c:manualLayout>
              </c:layout>
              <c:showLegendKey val="0"/>
              <c:showVal val="1"/>
              <c:showCatName val="0"/>
              <c:showSerName val="0"/>
              <c:showPercent val="0"/>
              <c:showBubbleSize val="0"/>
            </c:dLbl>
            <c:dLbl>
              <c:idx val="2"/>
              <c:layout>
                <c:manualLayout>
                  <c:x val="-1.9402405898332105E-3"/>
                  <c:y val="0.14586709886547811"/>
                </c:manualLayout>
              </c:layout>
              <c:showLegendKey val="0"/>
              <c:showVal val="1"/>
              <c:showCatName val="0"/>
              <c:showSerName val="0"/>
              <c:showPercent val="0"/>
              <c:showBubbleSize val="0"/>
            </c:dLbl>
            <c:dLbl>
              <c:idx val="3"/>
              <c:layout>
                <c:manualLayout>
                  <c:x val="5.8207217694993471E-3"/>
                  <c:y val="0.19989195029713669"/>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Hoja1!$B$1:$E$1</c:f>
              <c:strCache>
                <c:ptCount val="4"/>
                <c:pt idx="0">
                  <c:v>DIÁLOGO DE LA INFORMACIÓN</c:v>
                </c:pt>
                <c:pt idx="1">
                  <c:v>SICEP ATENCIÓN AL CIUDADANO</c:v>
                </c:pt>
                <c:pt idx="2">
                  <c:v>ATENCIÓN AL CIUDADANO</c:v>
                </c:pt>
                <c:pt idx="3">
                  <c:v>TOTAL IGA</c:v>
                </c:pt>
              </c:strCache>
            </c:strRef>
          </c:cat>
          <c:val>
            <c:numRef>
              <c:f>Hoja1!$B$3:$E$3</c:f>
              <c:numCache>
                <c:formatCode>General</c:formatCode>
                <c:ptCount val="4"/>
                <c:pt idx="0">
                  <c:v>56.2</c:v>
                </c:pt>
                <c:pt idx="1">
                  <c:v>51.7</c:v>
                </c:pt>
                <c:pt idx="2">
                  <c:v>51.7</c:v>
                </c:pt>
                <c:pt idx="3">
                  <c:v>79.8</c:v>
                </c:pt>
              </c:numCache>
            </c:numRef>
          </c:val>
        </c:ser>
        <c:ser>
          <c:idx val="2"/>
          <c:order val="1"/>
          <c:tx>
            <c:strRef>
              <c:f>Hoja1!$A$4</c:f>
              <c:strCache>
                <c:ptCount val="1"/>
                <c:pt idx="0">
                  <c:v>DUITAMA</c:v>
                </c:pt>
              </c:strCache>
            </c:strRef>
          </c:tx>
          <c:invertIfNegative val="0"/>
          <c:dLbls>
            <c:dLbl>
              <c:idx val="0"/>
              <c:layout>
                <c:manualLayout>
                  <c:x val="0"/>
                  <c:y val="0.2215018908698001"/>
                </c:manualLayout>
              </c:layout>
              <c:showLegendKey val="0"/>
              <c:showVal val="1"/>
              <c:showCatName val="0"/>
              <c:showSerName val="0"/>
              <c:showPercent val="0"/>
              <c:showBubbleSize val="0"/>
            </c:dLbl>
            <c:dLbl>
              <c:idx val="1"/>
              <c:layout>
                <c:manualLayout>
                  <c:x val="1.9402405898330682E-3"/>
                  <c:y val="0.15126958400864399"/>
                </c:manualLayout>
              </c:layout>
              <c:showLegendKey val="0"/>
              <c:showVal val="1"/>
              <c:showCatName val="0"/>
              <c:showSerName val="0"/>
              <c:showPercent val="0"/>
              <c:showBubbleSize val="0"/>
            </c:dLbl>
            <c:dLbl>
              <c:idx val="2"/>
              <c:layout>
                <c:manualLayout>
                  <c:x val="-1.9402405898332105E-3"/>
                  <c:y val="0.17828200972447325"/>
                </c:manualLayout>
              </c:layout>
              <c:showLegendKey val="0"/>
              <c:showVal val="1"/>
              <c:showCatName val="0"/>
              <c:showSerName val="0"/>
              <c:showPercent val="0"/>
              <c:showBubbleSize val="0"/>
            </c:dLbl>
            <c:dLbl>
              <c:idx val="3"/>
              <c:layout>
                <c:manualLayout>
                  <c:x val="0"/>
                  <c:y val="0.21609940572663425"/>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Hoja1!$B$1:$E$1</c:f>
              <c:strCache>
                <c:ptCount val="4"/>
                <c:pt idx="0">
                  <c:v>DIÁLOGO DE LA INFORMACIÓN</c:v>
                </c:pt>
                <c:pt idx="1">
                  <c:v>SICEP ATENCIÓN AL CIUDADANO</c:v>
                </c:pt>
                <c:pt idx="2">
                  <c:v>ATENCIÓN AL CIUDADANO</c:v>
                </c:pt>
                <c:pt idx="3">
                  <c:v>TOTAL IGA</c:v>
                </c:pt>
              </c:strCache>
            </c:strRef>
          </c:cat>
          <c:val>
            <c:numRef>
              <c:f>Hoja1!$B$4:$E$4</c:f>
              <c:numCache>
                <c:formatCode>General</c:formatCode>
                <c:ptCount val="4"/>
                <c:pt idx="0">
                  <c:v>76.8</c:v>
                </c:pt>
                <c:pt idx="1">
                  <c:v>70</c:v>
                </c:pt>
                <c:pt idx="2">
                  <c:v>70</c:v>
                </c:pt>
                <c:pt idx="3">
                  <c:v>69.2</c:v>
                </c:pt>
              </c:numCache>
            </c:numRef>
          </c:val>
        </c:ser>
        <c:ser>
          <c:idx val="3"/>
          <c:order val="2"/>
          <c:tx>
            <c:strRef>
              <c:f>Hoja1!$A$5</c:f>
              <c:strCache>
                <c:ptCount val="1"/>
                <c:pt idx="0">
                  <c:v>SOGAMOSO</c:v>
                </c:pt>
              </c:strCache>
            </c:strRef>
          </c:tx>
          <c:invertIfNegative val="0"/>
          <c:dLbls>
            <c:dLbl>
              <c:idx val="0"/>
              <c:layout>
                <c:manualLayout>
                  <c:x val="5.8207217694994182E-3"/>
                  <c:y val="0.1350621285791464"/>
                </c:manualLayout>
              </c:layout>
              <c:showLegendKey val="0"/>
              <c:showVal val="1"/>
              <c:showCatName val="0"/>
              <c:showSerName val="0"/>
              <c:showPercent val="0"/>
              <c:showBubbleSize val="0"/>
            </c:dLbl>
            <c:dLbl>
              <c:idx val="1"/>
              <c:layout>
                <c:manualLayout>
                  <c:x val="0"/>
                  <c:y val="0.18368406947510815"/>
                </c:manualLayout>
              </c:layout>
              <c:showLegendKey val="0"/>
              <c:showVal val="1"/>
              <c:showCatName val="0"/>
              <c:showSerName val="0"/>
              <c:showPercent val="0"/>
              <c:showBubbleSize val="0"/>
            </c:dLbl>
            <c:dLbl>
              <c:idx val="2"/>
              <c:layout>
                <c:manualLayout>
                  <c:x val="7.1141333129797398E-17"/>
                  <c:y val="0.1350621285791464"/>
                </c:manualLayout>
              </c:layout>
              <c:showLegendKey val="0"/>
              <c:showVal val="1"/>
              <c:showCatName val="0"/>
              <c:showSerName val="0"/>
              <c:showPercent val="0"/>
              <c:showBubbleSize val="0"/>
            </c:dLbl>
            <c:dLbl>
              <c:idx val="3"/>
              <c:layout>
                <c:manualLayout>
                  <c:x val="5.8207217694994182E-3"/>
                  <c:y val="0.11345218800648298"/>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Ref>
              <c:f>Hoja1!$B$1:$E$1</c:f>
              <c:strCache>
                <c:ptCount val="4"/>
                <c:pt idx="0">
                  <c:v>DIÁLOGO DE LA INFORMACIÓN</c:v>
                </c:pt>
                <c:pt idx="1">
                  <c:v>SICEP ATENCIÓN AL CIUDADANO</c:v>
                </c:pt>
                <c:pt idx="2">
                  <c:v>ATENCIÓN AL CIUDADANO</c:v>
                </c:pt>
                <c:pt idx="3">
                  <c:v>TOTAL IGA</c:v>
                </c:pt>
              </c:strCache>
            </c:strRef>
          </c:cat>
          <c:val>
            <c:numRef>
              <c:f>Hoja1!$B$5:$E$5</c:f>
              <c:numCache>
                <c:formatCode>General</c:formatCode>
                <c:ptCount val="4"/>
                <c:pt idx="0">
                  <c:v>75.7</c:v>
                </c:pt>
                <c:pt idx="1">
                  <c:v>65</c:v>
                </c:pt>
                <c:pt idx="2">
                  <c:v>65</c:v>
                </c:pt>
                <c:pt idx="3">
                  <c:v>86.6</c:v>
                </c:pt>
              </c:numCache>
            </c:numRef>
          </c:val>
        </c:ser>
        <c:dLbls>
          <c:showLegendKey val="0"/>
          <c:showVal val="1"/>
          <c:showCatName val="0"/>
          <c:showSerName val="0"/>
          <c:showPercent val="0"/>
          <c:showBubbleSize val="0"/>
        </c:dLbls>
        <c:gapWidth val="150"/>
        <c:shape val="box"/>
        <c:axId val="135401984"/>
        <c:axId val="136098880"/>
        <c:axId val="0"/>
      </c:bar3DChart>
      <c:catAx>
        <c:axId val="135401984"/>
        <c:scaling>
          <c:orientation val="minMax"/>
        </c:scaling>
        <c:delete val="0"/>
        <c:axPos val="b"/>
        <c:majorTickMark val="out"/>
        <c:minorTickMark val="none"/>
        <c:tickLblPos val="nextTo"/>
        <c:crossAx val="136098880"/>
        <c:crosses val="autoZero"/>
        <c:auto val="1"/>
        <c:lblAlgn val="ctr"/>
        <c:lblOffset val="100"/>
        <c:noMultiLvlLbl val="0"/>
      </c:catAx>
      <c:valAx>
        <c:axId val="136098880"/>
        <c:scaling>
          <c:orientation val="minMax"/>
        </c:scaling>
        <c:delete val="0"/>
        <c:axPos val="l"/>
        <c:majorGridlines/>
        <c:numFmt formatCode="General" sourceLinked="1"/>
        <c:majorTickMark val="out"/>
        <c:minorTickMark val="none"/>
        <c:tickLblPos val="nextTo"/>
        <c:crossAx val="13540198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TI'!$G$2</c:f>
              <c:strCache>
                <c:ptCount val="1"/>
                <c:pt idx="0">
                  <c:v>% POR CUMPLIR</c:v>
                </c:pt>
              </c:strCache>
            </c:strRef>
          </c:tx>
          <c:spPr>
            <a:solidFill>
              <a:schemeClr val="accent2">
                <a:lumMod val="60000"/>
                <a:lumOff val="40000"/>
              </a:schemeClr>
            </a:solidFill>
            <a:ln>
              <a:solidFill>
                <a:schemeClr val="accent4">
                  <a:lumMod val="60000"/>
                  <a:lumOff val="40000"/>
                </a:schemeClr>
              </a:solidFill>
            </a:ln>
          </c:spPr>
          <c:invertIfNegative val="0"/>
          <c:cat>
            <c:strRef>
              <c:f>'PorcMadurez de TI'!$C$4:$C$7</c:f>
              <c:strCache>
                <c:ptCount val="4"/>
                <c:pt idx="0">
                  <c:v>Entendimiento estratégico</c:v>
                </c:pt>
                <c:pt idx="1">
                  <c:v>Direccionamiento Estratégico</c:v>
                </c:pt>
                <c:pt idx="2">
                  <c:v>Implementación de la estrategia</c:v>
                </c:pt>
                <c:pt idx="3">
                  <c:v>Seguimiento y evaluación de la Estrategia</c:v>
                </c:pt>
              </c:strCache>
            </c:strRef>
          </c:cat>
          <c:val>
            <c:numRef>
              <c:f>'PorcMadurez de TI'!$G$4:$G$7</c:f>
              <c:numCache>
                <c:formatCode>0</c:formatCode>
                <c:ptCount val="4"/>
                <c:pt idx="0">
                  <c:v>66.666666666666657</c:v>
                </c:pt>
                <c:pt idx="1">
                  <c:v>66.666666666666657</c:v>
                </c:pt>
                <c:pt idx="2">
                  <c:v>66.666666666666657</c:v>
                </c:pt>
                <c:pt idx="3">
                  <c:v>50</c:v>
                </c:pt>
              </c:numCache>
            </c:numRef>
          </c:val>
        </c:ser>
        <c:dLbls>
          <c:dLblPos val="inEnd"/>
          <c:showLegendKey val="0"/>
          <c:showVal val="1"/>
          <c:showCatName val="0"/>
          <c:showSerName val="0"/>
          <c:showPercent val="0"/>
          <c:showBubbleSize val="0"/>
        </c:dLbls>
        <c:gapWidth val="75"/>
        <c:axId val="82947072"/>
        <c:axId val="130129216"/>
      </c:barChart>
      <c:catAx>
        <c:axId val="82947072"/>
        <c:scaling>
          <c:orientation val="minMax"/>
        </c:scaling>
        <c:delete val="0"/>
        <c:axPos val="l"/>
        <c:numFmt formatCode="0" sourceLinked="1"/>
        <c:majorTickMark val="none"/>
        <c:minorTickMark val="none"/>
        <c:tickLblPos val="nextTo"/>
        <c:txPr>
          <a:bodyPr/>
          <a:lstStyle/>
          <a:p>
            <a:pPr>
              <a:defRPr b="1"/>
            </a:pPr>
            <a:endParaRPr lang="es-CO"/>
          </a:p>
        </c:txPr>
        <c:crossAx val="130129216"/>
        <c:crosses val="autoZero"/>
        <c:auto val="1"/>
        <c:lblAlgn val="ctr"/>
        <c:lblOffset val="100"/>
        <c:noMultiLvlLbl val="0"/>
      </c:catAx>
      <c:valAx>
        <c:axId val="130129216"/>
        <c:scaling>
          <c:orientation val="minMax"/>
          <c:max val="100"/>
        </c:scaling>
        <c:delete val="0"/>
        <c:axPos val="b"/>
        <c:numFmt formatCode="0" sourceLinked="1"/>
        <c:majorTickMark val="none"/>
        <c:minorTickMark val="none"/>
        <c:tickLblPos val="nextTo"/>
        <c:crossAx val="82947072"/>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TI'!$G$2</c:f>
              <c:strCache>
                <c:ptCount val="1"/>
                <c:pt idx="0">
                  <c:v>% POR CUMPLIR</c:v>
                </c:pt>
              </c:strCache>
            </c:strRef>
          </c:tx>
          <c:spPr>
            <a:solidFill>
              <a:schemeClr val="accent2">
                <a:lumMod val="60000"/>
                <a:lumOff val="40000"/>
              </a:schemeClr>
            </a:solidFill>
          </c:spPr>
          <c:invertIfNegative val="0"/>
          <c:cat>
            <c:strRef>
              <c:f>'PorcMadurez de TI'!$C$8:$C$11</c:f>
              <c:strCache>
                <c:ptCount val="4"/>
                <c:pt idx="0">
                  <c:v>Cumplimiento y alineación</c:v>
                </c:pt>
                <c:pt idx="1">
                  <c:v>Esquema de Gobierno de TI</c:v>
                </c:pt>
                <c:pt idx="2">
                  <c:v>Gestión integral de proyectos de TI</c:v>
                </c:pt>
                <c:pt idx="3">
                  <c:v>Gestión de la operación de TI</c:v>
                </c:pt>
              </c:strCache>
            </c:strRef>
          </c:cat>
          <c:val>
            <c:numRef>
              <c:f>'PorcMadurez de TI'!$G$8:$G$11</c:f>
              <c:numCache>
                <c:formatCode>0</c:formatCode>
                <c:ptCount val="4"/>
                <c:pt idx="0">
                  <c:v>66.666666666666657</c:v>
                </c:pt>
                <c:pt idx="1">
                  <c:v>80</c:v>
                </c:pt>
                <c:pt idx="2">
                  <c:v>80</c:v>
                </c:pt>
                <c:pt idx="3">
                  <c:v>75</c:v>
                </c:pt>
              </c:numCache>
            </c:numRef>
          </c:val>
        </c:ser>
        <c:dLbls>
          <c:dLblPos val="inEnd"/>
          <c:showLegendKey val="0"/>
          <c:showVal val="1"/>
          <c:showCatName val="0"/>
          <c:showSerName val="0"/>
          <c:showPercent val="0"/>
          <c:showBubbleSize val="0"/>
        </c:dLbls>
        <c:gapWidth val="75"/>
        <c:axId val="132371968"/>
        <c:axId val="131130496"/>
      </c:barChart>
      <c:catAx>
        <c:axId val="132371968"/>
        <c:scaling>
          <c:orientation val="minMax"/>
        </c:scaling>
        <c:delete val="0"/>
        <c:axPos val="l"/>
        <c:numFmt formatCode="0" sourceLinked="1"/>
        <c:majorTickMark val="none"/>
        <c:minorTickMark val="none"/>
        <c:tickLblPos val="nextTo"/>
        <c:txPr>
          <a:bodyPr/>
          <a:lstStyle/>
          <a:p>
            <a:pPr>
              <a:defRPr b="1"/>
            </a:pPr>
            <a:endParaRPr lang="es-CO"/>
          </a:p>
        </c:txPr>
        <c:crossAx val="131130496"/>
        <c:crosses val="autoZero"/>
        <c:auto val="1"/>
        <c:lblAlgn val="ctr"/>
        <c:lblOffset val="100"/>
        <c:noMultiLvlLbl val="0"/>
      </c:catAx>
      <c:valAx>
        <c:axId val="131130496"/>
        <c:scaling>
          <c:orientation val="minMax"/>
          <c:max val="100"/>
        </c:scaling>
        <c:delete val="0"/>
        <c:axPos val="b"/>
        <c:numFmt formatCode="0" sourceLinked="1"/>
        <c:majorTickMark val="none"/>
        <c:minorTickMark val="none"/>
        <c:tickLblPos val="nextTo"/>
        <c:crossAx val="13237196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TI'!$G$2</c:f>
              <c:strCache>
                <c:ptCount val="1"/>
                <c:pt idx="0">
                  <c:v>% POR CUMPLIR</c:v>
                </c:pt>
              </c:strCache>
            </c:strRef>
          </c:tx>
          <c:spPr>
            <a:solidFill>
              <a:schemeClr val="accent2">
                <a:lumMod val="60000"/>
                <a:lumOff val="40000"/>
              </a:schemeClr>
            </a:solidFill>
          </c:spPr>
          <c:invertIfNegative val="0"/>
          <c:cat>
            <c:strRef>
              <c:f>'PorcMadurez de TI'!$C$12:$C$15</c:f>
              <c:strCache>
                <c:ptCount val="4"/>
                <c:pt idx="0">
                  <c:v>Planeación y Gobierno de los Componentes de Información</c:v>
                </c:pt>
                <c:pt idx="1">
                  <c:v>Diseño de los Componentes de Información</c:v>
                </c:pt>
                <c:pt idx="2">
                  <c:v>Análisis y aprovechamiento de los Componentes de Información</c:v>
                </c:pt>
                <c:pt idx="3">
                  <c:v>Calidad y Seguridad de los Componentes de Información</c:v>
                </c:pt>
              </c:strCache>
            </c:strRef>
          </c:cat>
          <c:val>
            <c:numRef>
              <c:f>'PorcMadurez de TI'!$G$12:$G$15</c:f>
              <c:numCache>
                <c:formatCode>0</c:formatCode>
                <c:ptCount val="4"/>
                <c:pt idx="0">
                  <c:v>100</c:v>
                </c:pt>
                <c:pt idx="1">
                  <c:v>100</c:v>
                </c:pt>
                <c:pt idx="2">
                  <c:v>100</c:v>
                </c:pt>
                <c:pt idx="3">
                  <c:v>100</c:v>
                </c:pt>
              </c:numCache>
            </c:numRef>
          </c:val>
        </c:ser>
        <c:dLbls>
          <c:dLblPos val="inEnd"/>
          <c:showLegendKey val="0"/>
          <c:showVal val="1"/>
          <c:showCatName val="0"/>
          <c:showSerName val="0"/>
          <c:showPercent val="0"/>
          <c:showBubbleSize val="0"/>
        </c:dLbls>
        <c:gapWidth val="75"/>
        <c:axId val="132372480"/>
        <c:axId val="131132224"/>
      </c:barChart>
      <c:catAx>
        <c:axId val="132372480"/>
        <c:scaling>
          <c:orientation val="minMax"/>
        </c:scaling>
        <c:delete val="0"/>
        <c:axPos val="l"/>
        <c:numFmt formatCode="0" sourceLinked="1"/>
        <c:majorTickMark val="none"/>
        <c:minorTickMark val="none"/>
        <c:tickLblPos val="nextTo"/>
        <c:txPr>
          <a:bodyPr/>
          <a:lstStyle/>
          <a:p>
            <a:pPr>
              <a:defRPr b="1"/>
            </a:pPr>
            <a:endParaRPr lang="es-CO"/>
          </a:p>
        </c:txPr>
        <c:crossAx val="131132224"/>
        <c:crosses val="autoZero"/>
        <c:auto val="1"/>
        <c:lblAlgn val="ctr"/>
        <c:lblOffset val="100"/>
        <c:noMultiLvlLbl val="0"/>
      </c:catAx>
      <c:valAx>
        <c:axId val="131132224"/>
        <c:scaling>
          <c:orientation val="minMax"/>
        </c:scaling>
        <c:delete val="0"/>
        <c:axPos val="b"/>
        <c:numFmt formatCode="0" sourceLinked="1"/>
        <c:majorTickMark val="none"/>
        <c:minorTickMark val="none"/>
        <c:tickLblPos val="nextTo"/>
        <c:crossAx val="13237248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TI'!$G$2</c:f>
              <c:strCache>
                <c:ptCount val="1"/>
                <c:pt idx="0">
                  <c:v>% POR CUMPLIR</c:v>
                </c:pt>
              </c:strCache>
            </c:strRef>
          </c:tx>
          <c:spPr>
            <a:solidFill>
              <a:schemeClr val="accent2">
                <a:lumMod val="60000"/>
                <a:lumOff val="40000"/>
              </a:schemeClr>
            </a:solidFill>
          </c:spPr>
          <c:invertIfNegative val="0"/>
          <c:cat>
            <c:strRef>
              <c:f>'PorcMadurez de TI'!$C$16:$C$20</c:f>
              <c:strCache>
                <c:ptCount val="5"/>
                <c:pt idx="0">
                  <c:v>Planeación y gestión de los Sistemas de Información</c:v>
                </c:pt>
                <c:pt idx="1">
                  <c:v>Diseño de los Sistemas de Información</c:v>
                </c:pt>
                <c:pt idx="2">
                  <c:v>Ciclo de vida de los Sistemas de Información</c:v>
                </c:pt>
                <c:pt idx="3">
                  <c:v>Soporte de los Sistemas de Información</c:v>
                </c:pt>
                <c:pt idx="4">
                  <c:v>Gestión de la calidad y seguridad de los Sistemas de Información</c:v>
                </c:pt>
              </c:strCache>
            </c:strRef>
          </c:cat>
          <c:val>
            <c:numRef>
              <c:f>'PorcMadurez de TI'!$G$16:$G$20</c:f>
              <c:numCache>
                <c:formatCode>0</c:formatCode>
                <c:ptCount val="5"/>
                <c:pt idx="0">
                  <c:v>50</c:v>
                </c:pt>
                <c:pt idx="1">
                  <c:v>100</c:v>
                </c:pt>
                <c:pt idx="2">
                  <c:v>100</c:v>
                </c:pt>
                <c:pt idx="3">
                  <c:v>75</c:v>
                </c:pt>
                <c:pt idx="4">
                  <c:v>66.666666666666657</c:v>
                </c:pt>
              </c:numCache>
            </c:numRef>
          </c:val>
        </c:ser>
        <c:dLbls>
          <c:dLblPos val="inEnd"/>
          <c:showLegendKey val="0"/>
          <c:showVal val="1"/>
          <c:showCatName val="0"/>
          <c:showSerName val="0"/>
          <c:showPercent val="0"/>
          <c:showBubbleSize val="0"/>
        </c:dLbls>
        <c:gapWidth val="75"/>
        <c:axId val="60802048"/>
        <c:axId val="131133952"/>
      </c:barChart>
      <c:catAx>
        <c:axId val="60802048"/>
        <c:scaling>
          <c:orientation val="minMax"/>
        </c:scaling>
        <c:delete val="0"/>
        <c:axPos val="l"/>
        <c:numFmt formatCode="0" sourceLinked="1"/>
        <c:majorTickMark val="none"/>
        <c:minorTickMark val="none"/>
        <c:tickLblPos val="nextTo"/>
        <c:txPr>
          <a:bodyPr/>
          <a:lstStyle/>
          <a:p>
            <a:pPr>
              <a:defRPr b="1"/>
            </a:pPr>
            <a:endParaRPr lang="es-CO"/>
          </a:p>
        </c:txPr>
        <c:crossAx val="131133952"/>
        <c:crosses val="autoZero"/>
        <c:auto val="1"/>
        <c:lblAlgn val="ctr"/>
        <c:lblOffset val="100"/>
        <c:noMultiLvlLbl val="0"/>
      </c:catAx>
      <c:valAx>
        <c:axId val="131133952"/>
        <c:scaling>
          <c:orientation val="minMax"/>
        </c:scaling>
        <c:delete val="0"/>
        <c:axPos val="b"/>
        <c:numFmt formatCode="0" sourceLinked="1"/>
        <c:majorTickMark val="none"/>
        <c:minorTickMark val="none"/>
        <c:tickLblPos val="nextTo"/>
        <c:crossAx val="60802048"/>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TI'!$G$2</c:f>
              <c:strCache>
                <c:ptCount val="1"/>
                <c:pt idx="0">
                  <c:v>% POR CUMPLIR</c:v>
                </c:pt>
              </c:strCache>
            </c:strRef>
          </c:tx>
          <c:spPr>
            <a:solidFill>
              <a:schemeClr val="accent2">
                <a:lumMod val="60000"/>
                <a:lumOff val="40000"/>
              </a:schemeClr>
            </a:solidFill>
          </c:spPr>
          <c:invertIfNegative val="0"/>
          <c:cat>
            <c:strRef>
              <c:f>'PorcMadurez de TI'!$C$21:$C$24</c:f>
              <c:strCache>
                <c:ptCount val="4"/>
                <c:pt idx="0">
                  <c:v>Arquitectura de Servicios Tecnológicos</c:v>
                </c:pt>
                <c:pt idx="1">
                  <c:v>Operación de Servicios Tecnológicos</c:v>
                </c:pt>
                <c:pt idx="2">
                  <c:v>Soporte de los Servicios Tecnológicos</c:v>
                </c:pt>
                <c:pt idx="3">
                  <c:v>Gestión de la calidad y seguridad de los Servicios Tecnológicos</c:v>
                </c:pt>
              </c:strCache>
            </c:strRef>
          </c:cat>
          <c:val>
            <c:numRef>
              <c:f>'PorcMadurez de TI'!$G$21:$G$24</c:f>
              <c:numCache>
                <c:formatCode>0</c:formatCode>
                <c:ptCount val="4"/>
                <c:pt idx="0">
                  <c:v>75</c:v>
                </c:pt>
                <c:pt idx="1">
                  <c:v>75</c:v>
                </c:pt>
                <c:pt idx="2">
                  <c:v>50</c:v>
                </c:pt>
                <c:pt idx="3">
                  <c:v>75</c:v>
                </c:pt>
              </c:numCache>
            </c:numRef>
          </c:val>
        </c:ser>
        <c:dLbls>
          <c:dLblPos val="inEnd"/>
          <c:showLegendKey val="0"/>
          <c:showVal val="1"/>
          <c:showCatName val="0"/>
          <c:showSerName val="0"/>
          <c:showPercent val="0"/>
          <c:showBubbleSize val="0"/>
        </c:dLbls>
        <c:gapWidth val="75"/>
        <c:axId val="132374016"/>
        <c:axId val="131135680"/>
      </c:barChart>
      <c:catAx>
        <c:axId val="132374016"/>
        <c:scaling>
          <c:orientation val="minMax"/>
        </c:scaling>
        <c:delete val="0"/>
        <c:axPos val="l"/>
        <c:numFmt formatCode="0" sourceLinked="1"/>
        <c:majorTickMark val="none"/>
        <c:minorTickMark val="none"/>
        <c:tickLblPos val="nextTo"/>
        <c:txPr>
          <a:bodyPr/>
          <a:lstStyle/>
          <a:p>
            <a:pPr>
              <a:defRPr b="1"/>
            </a:pPr>
            <a:endParaRPr lang="es-CO"/>
          </a:p>
        </c:txPr>
        <c:crossAx val="131135680"/>
        <c:crosses val="autoZero"/>
        <c:auto val="1"/>
        <c:lblAlgn val="ctr"/>
        <c:lblOffset val="100"/>
        <c:noMultiLvlLbl val="0"/>
      </c:catAx>
      <c:valAx>
        <c:axId val="131135680"/>
        <c:scaling>
          <c:orientation val="minMax"/>
          <c:max val="100"/>
        </c:scaling>
        <c:delete val="0"/>
        <c:axPos val="b"/>
        <c:numFmt formatCode="0" sourceLinked="1"/>
        <c:majorTickMark val="none"/>
        <c:minorTickMark val="none"/>
        <c:tickLblPos val="nextTo"/>
        <c:crossAx val="132374016"/>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'PorcMadurez de TI'!$G$2</c:f>
              <c:strCache>
                <c:ptCount val="1"/>
                <c:pt idx="0">
                  <c:v>% POR CUMPLIR</c:v>
                </c:pt>
              </c:strCache>
            </c:strRef>
          </c:tx>
          <c:spPr>
            <a:solidFill>
              <a:schemeClr val="accent2">
                <a:lumMod val="60000"/>
                <a:lumOff val="40000"/>
              </a:schemeClr>
            </a:solidFill>
          </c:spPr>
          <c:invertIfNegative val="0"/>
          <c:cat>
            <c:strRef>
              <c:f>'PorcMadurez de TI'!$C$25:$C$27</c:f>
              <c:strCache>
                <c:ptCount val="3"/>
                <c:pt idx="0">
                  <c:v>Estrategia para el Uso y Apropiación de TI</c:v>
                </c:pt>
                <c:pt idx="1">
                  <c:v>Gestión del cambio de TI</c:v>
                </c:pt>
                <c:pt idx="2">
                  <c:v>Medición de resultados en el uso y apropiación</c:v>
                </c:pt>
              </c:strCache>
            </c:strRef>
          </c:cat>
          <c:val>
            <c:numRef>
              <c:f>'PorcMadurez de TI'!$G$25:$G$27</c:f>
              <c:numCache>
                <c:formatCode>0</c:formatCode>
                <c:ptCount val="3"/>
                <c:pt idx="0">
                  <c:v>100</c:v>
                </c:pt>
                <c:pt idx="1">
                  <c:v>100</c:v>
                </c:pt>
                <c:pt idx="2">
                  <c:v>100</c:v>
                </c:pt>
              </c:numCache>
            </c:numRef>
          </c:val>
        </c:ser>
        <c:dLbls>
          <c:dLblPos val="inEnd"/>
          <c:showLegendKey val="0"/>
          <c:showVal val="1"/>
          <c:showCatName val="0"/>
          <c:showSerName val="0"/>
          <c:showPercent val="0"/>
          <c:showBubbleSize val="0"/>
        </c:dLbls>
        <c:gapWidth val="75"/>
        <c:axId val="133125632"/>
        <c:axId val="132956160"/>
      </c:barChart>
      <c:catAx>
        <c:axId val="133125632"/>
        <c:scaling>
          <c:orientation val="minMax"/>
        </c:scaling>
        <c:delete val="0"/>
        <c:axPos val="l"/>
        <c:numFmt formatCode="0" sourceLinked="1"/>
        <c:majorTickMark val="none"/>
        <c:minorTickMark val="none"/>
        <c:tickLblPos val="nextTo"/>
        <c:txPr>
          <a:bodyPr/>
          <a:lstStyle/>
          <a:p>
            <a:pPr>
              <a:defRPr b="1"/>
            </a:pPr>
            <a:endParaRPr lang="es-CO"/>
          </a:p>
        </c:txPr>
        <c:crossAx val="132956160"/>
        <c:crosses val="autoZero"/>
        <c:auto val="1"/>
        <c:lblAlgn val="ctr"/>
        <c:lblOffset val="100"/>
        <c:noMultiLvlLbl val="0"/>
      </c:catAx>
      <c:valAx>
        <c:axId val="132956160"/>
        <c:scaling>
          <c:orientation val="minMax"/>
        </c:scaling>
        <c:delete val="0"/>
        <c:axPos val="b"/>
        <c:numFmt formatCode="0" sourceLinked="1"/>
        <c:majorTickMark val="none"/>
        <c:minorTickMark val="none"/>
        <c:tickLblPos val="nextTo"/>
        <c:crossAx val="133125632"/>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8</xdr:col>
      <xdr:colOff>21770</xdr:colOff>
      <xdr:row>5</xdr:row>
      <xdr:rowOff>293913</xdr:rowOff>
    </xdr:from>
    <xdr:to>
      <xdr:col>12</xdr:col>
      <xdr:colOff>1295399</xdr:colOff>
      <xdr:row>11</xdr:row>
      <xdr:rowOff>664028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31826</xdr:colOff>
      <xdr:row>0</xdr:row>
      <xdr:rowOff>84045</xdr:rowOff>
    </xdr:from>
    <xdr:to>
      <xdr:col>12</xdr:col>
      <xdr:colOff>637839</xdr:colOff>
      <xdr:row>9</xdr:row>
      <xdr:rowOff>106905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22860</xdr:colOff>
      <xdr:row>11</xdr:row>
      <xdr:rowOff>15240</xdr:rowOff>
    </xdr:from>
    <xdr:to>
      <xdr:col>12</xdr:col>
      <xdr:colOff>632460</xdr:colOff>
      <xdr:row>24</xdr:row>
      <xdr:rowOff>91440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0</xdr:colOff>
      <xdr:row>24</xdr:row>
      <xdr:rowOff>171450</xdr:rowOff>
    </xdr:from>
    <xdr:to>
      <xdr:col>12</xdr:col>
      <xdr:colOff>609600</xdr:colOff>
      <xdr:row>37</xdr:row>
      <xdr:rowOff>133350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38100</xdr:colOff>
      <xdr:row>0</xdr:row>
      <xdr:rowOff>60960</xdr:rowOff>
    </xdr:from>
    <xdr:to>
      <xdr:col>18</xdr:col>
      <xdr:colOff>647700</xdr:colOff>
      <xdr:row>10</xdr:row>
      <xdr:rowOff>182880</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30480</xdr:colOff>
      <xdr:row>11</xdr:row>
      <xdr:rowOff>72390</xdr:rowOff>
    </xdr:from>
    <xdr:to>
      <xdr:col>18</xdr:col>
      <xdr:colOff>640080</xdr:colOff>
      <xdr:row>25</xdr:row>
      <xdr:rowOff>125730</xdr:rowOff>
    </xdr:to>
    <xdr:graphicFrame macro="">
      <xdr:nvGraphicFramePr>
        <xdr:cNvPr id="10" name="9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22860</xdr:colOff>
      <xdr:row>26</xdr:row>
      <xdr:rowOff>22860</xdr:rowOff>
    </xdr:from>
    <xdr:to>
      <xdr:col>18</xdr:col>
      <xdr:colOff>632460</xdr:colOff>
      <xdr:row>38</xdr:row>
      <xdr:rowOff>22860</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8</xdr:row>
      <xdr:rowOff>49530</xdr:rowOff>
    </xdr:from>
    <xdr:to>
      <xdr:col>4</xdr:col>
      <xdr:colOff>393700</xdr:colOff>
      <xdr:row>23</xdr:row>
      <xdr:rowOff>64770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7620</xdr:colOff>
      <xdr:row>6</xdr:row>
      <xdr:rowOff>34290</xdr:rowOff>
    </xdr:from>
    <xdr:to>
      <xdr:col>8</xdr:col>
      <xdr:colOff>213360</xdr:colOff>
      <xdr:row>19</xdr:row>
      <xdr:rowOff>7620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11</xdr:row>
      <xdr:rowOff>124460</xdr:rowOff>
    </xdr:from>
    <xdr:to>
      <xdr:col>8</xdr:col>
      <xdr:colOff>88900</xdr:colOff>
      <xdr:row>32</xdr:row>
      <xdr:rowOff>25400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292100</xdr:colOff>
      <xdr:row>23</xdr:row>
      <xdr:rowOff>368300</xdr:rowOff>
    </xdr:from>
    <xdr:to>
      <xdr:col>17</xdr:col>
      <xdr:colOff>292100</xdr:colOff>
      <xdr:row>31</xdr:row>
      <xdr:rowOff>368300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315685</xdr:colOff>
      <xdr:row>3</xdr:row>
      <xdr:rowOff>38100</xdr:rowOff>
    </xdr:from>
    <xdr:to>
      <xdr:col>17</xdr:col>
      <xdr:colOff>336097</xdr:colOff>
      <xdr:row>9</xdr:row>
      <xdr:rowOff>219755</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76199</xdr:colOff>
      <xdr:row>3</xdr:row>
      <xdr:rowOff>0</xdr:rowOff>
    </xdr:from>
    <xdr:to>
      <xdr:col>28</xdr:col>
      <xdr:colOff>96612</xdr:colOff>
      <xdr:row>9</xdr:row>
      <xdr:rowOff>181655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43544</xdr:colOff>
      <xdr:row>2</xdr:row>
      <xdr:rowOff>511628</xdr:rowOff>
    </xdr:from>
    <xdr:to>
      <xdr:col>39</xdr:col>
      <xdr:colOff>63956</xdr:colOff>
      <xdr:row>9</xdr:row>
      <xdr:rowOff>170769</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206829</xdr:colOff>
      <xdr:row>11</xdr:row>
      <xdr:rowOff>97972</xdr:rowOff>
    </xdr:from>
    <xdr:to>
      <xdr:col>17</xdr:col>
      <xdr:colOff>227241</xdr:colOff>
      <xdr:row>22</xdr:row>
      <xdr:rowOff>148999</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18</xdr:col>
      <xdr:colOff>21771</xdr:colOff>
      <xdr:row>11</xdr:row>
      <xdr:rowOff>54428</xdr:rowOff>
    </xdr:from>
    <xdr:to>
      <xdr:col>28</xdr:col>
      <xdr:colOff>42184</xdr:colOff>
      <xdr:row>22</xdr:row>
      <xdr:rowOff>105455</xdr:rowOff>
    </xdr:to>
    <xdr:graphicFrame macro="">
      <xdr:nvGraphicFramePr>
        <xdr:cNvPr id="13" name="1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28</xdr:col>
      <xdr:colOff>762000</xdr:colOff>
      <xdr:row>11</xdr:row>
      <xdr:rowOff>21771</xdr:rowOff>
    </xdr:from>
    <xdr:to>
      <xdr:col>38</xdr:col>
      <xdr:colOff>782412</xdr:colOff>
      <xdr:row>22</xdr:row>
      <xdr:rowOff>72798</xdr:rowOff>
    </xdr:to>
    <xdr:graphicFrame macro="">
      <xdr:nvGraphicFramePr>
        <xdr:cNvPr id="14"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152400</xdr:colOff>
      <xdr:row>27</xdr:row>
      <xdr:rowOff>21771</xdr:rowOff>
    </xdr:from>
    <xdr:to>
      <xdr:col>17</xdr:col>
      <xdr:colOff>172812</xdr:colOff>
      <xdr:row>38</xdr:row>
      <xdr:rowOff>268740</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304800</xdr:colOff>
      <xdr:row>39</xdr:row>
      <xdr:rowOff>348342</xdr:rowOff>
    </xdr:from>
    <xdr:to>
      <xdr:col>13</xdr:col>
      <xdr:colOff>397328</xdr:colOff>
      <xdr:row>48</xdr:row>
      <xdr:rowOff>266699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27</xdr:col>
      <xdr:colOff>95250</xdr:colOff>
      <xdr:row>1</xdr:row>
      <xdr:rowOff>552450</xdr:rowOff>
    </xdr:from>
    <xdr:to>
      <xdr:col>35</xdr:col>
      <xdr:colOff>772027</xdr:colOff>
      <xdr:row>10</xdr:row>
      <xdr:rowOff>6885</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36</xdr:col>
      <xdr:colOff>628650</xdr:colOff>
      <xdr:row>2</xdr:row>
      <xdr:rowOff>57150</xdr:rowOff>
    </xdr:from>
    <xdr:to>
      <xdr:col>45</xdr:col>
      <xdr:colOff>505327</xdr:colOff>
      <xdr:row>10</xdr:row>
      <xdr:rowOff>64035</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704850</xdr:colOff>
      <xdr:row>11</xdr:row>
      <xdr:rowOff>228600</xdr:rowOff>
    </xdr:from>
    <xdr:to>
      <xdr:col>26</xdr:col>
      <xdr:colOff>581527</xdr:colOff>
      <xdr:row>25</xdr:row>
      <xdr:rowOff>6885</xdr:rowOff>
    </xdr:to>
    <xdr:graphicFrame macro="">
      <xdr:nvGraphicFramePr>
        <xdr:cNvPr id="8"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209550</xdr:colOff>
      <xdr:row>11</xdr:row>
      <xdr:rowOff>342900</xdr:rowOff>
    </xdr:from>
    <xdr:to>
      <xdr:col>36</xdr:col>
      <xdr:colOff>86227</xdr:colOff>
      <xdr:row>25</xdr:row>
      <xdr:rowOff>140235</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36</xdr:col>
      <xdr:colOff>762000</xdr:colOff>
      <xdr:row>11</xdr:row>
      <xdr:rowOff>304800</xdr:rowOff>
    </xdr:from>
    <xdr:to>
      <xdr:col>45</xdr:col>
      <xdr:colOff>638677</xdr:colOff>
      <xdr:row>25</xdr:row>
      <xdr:rowOff>83085</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731520</xdr:colOff>
      <xdr:row>27</xdr:row>
      <xdr:rowOff>243840</xdr:rowOff>
    </xdr:from>
    <xdr:to>
      <xdr:col>26</xdr:col>
      <xdr:colOff>608197</xdr:colOff>
      <xdr:row>41</xdr:row>
      <xdr:rowOff>387885</xdr:rowOff>
    </xdr:to>
    <xdr:graphicFrame macro="">
      <xdr:nvGraphicFramePr>
        <xdr:cNvPr id="11" name="1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30480</xdr:colOff>
      <xdr:row>2</xdr:row>
      <xdr:rowOff>76200</xdr:rowOff>
    </xdr:from>
    <xdr:to>
      <xdr:col>26</xdr:col>
      <xdr:colOff>707257</xdr:colOff>
      <xdr:row>10</xdr:row>
      <xdr:rowOff>109755</xdr:rowOff>
    </xdr:to>
    <xdr:graphicFrame macro="">
      <xdr:nvGraphicFramePr>
        <xdr:cNvPr id="12" name="1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28575</xdr:colOff>
      <xdr:row>11</xdr:row>
      <xdr:rowOff>57150</xdr:rowOff>
    </xdr:from>
    <xdr:to>
      <xdr:col>11</xdr:col>
      <xdr:colOff>663986</xdr:colOff>
      <xdr:row>41</xdr:row>
      <xdr:rowOff>36004</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19049</xdr:colOff>
      <xdr:row>12</xdr:row>
      <xdr:rowOff>80963</xdr:rowOff>
    </xdr:from>
    <xdr:to>
      <xdr:col>20</xdr:col>
      <xdr:colOff>314325</xdr:colOff>
      <xdr:row>37</xdr:row>
      <xdr:rowOff>114300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30480</xdr:colOff>
      <xdr:row>4</xdr:row>
      <xdr:rowOff>161290</xdr:rowOff>
    </xdr:from>
    <xdr:to>
      <xdr:col>7</xdr:col>
      <xdr:colOff>314960</xdr:colOff>
      <xdr:row>26</xdr:row>
      <xdr:rowOff>104140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129540</xdr:colOff>
      <xdr:row>21</xdr:row>
      <xdr:rowOff>7620</xdr:rowOff>
    </xdr:from>
    <xdr:to>
      <xdr:col>6</xdr:col>
      <xdr:colOff>487680</xdr:colOff>
      <xdr:row>37</xdr:row>
      <xdr:rowOff>22860</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236220</xdr:colOff>
      <xdr:row>21</xdr:row>
      <xdr:rowOff>19050</xdr:rowOff>
    </xdr:from>
    <xdr:to>
      <xdr:col>4</xdr:col>
      <xdr:colOff>510540</xdr:colOff>
      <xdr:row>35</xdr:row>
      <xdr:rowOff>137160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3</xdr:row>
      <xdr:rowOff>49530</xdr:rowOff>
    </xdr:from>
    <xdr:to>
      <xdr:col>12</xdr:col>
      <xdr:colOff>609600</xdr:colOff>
      <xdr:row>9</xdr:row>
      <xdr:rowOff>34290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FUENTES" refreshedDate="42987.611526736109" createdVersion="5" refreshedVersion="5" minRefreshableVersion="3" recordCount="33">
  <cacheSource type="worksheet">
    <worksheetSource ref="A2:G35" sheet="Sistemas de Informacion"/>
  </cacheSource>
  <cacheFields count="7">
    <cacheField name="TIPO APLICACION" numFmtId="0">
      <sharedItems count="6">
        <s v="Aplicacion de_x000a_Trasnformacion"/>
        <s v="Aplicaciones_x000a_ de procesamiento de transacciones"/>
        <s v="Aplicación de transformación" u="1"/>
        <s v="Aplicaciones _x000a_de procesamiento _x000a_de transacciones" u="1"/>
        <s v="Aplicaciones de transformación" u="1"/>
        <s v="Aplicaciones_x000a_ de procesamiento de tansacciones" u="1"/>
      </sharedItems>
    </cacheField>
    <cacheField name="PROCESO" numFmtId="0">
      <sharedItems containsBlank="1"/>
    </cacheField>
    <cacheField name="SUBPROCESO" numFmtId="0">
      <sharedItems containsBlank="1"/>
    </cacheField>
    <cacheField name="DEPENDENCIA" numFmtId="0">
      <sharedItems containsBlank="1"/>
    </cacheField>
    <cacheField name="NOMBRE" numFmtId="0">
      <sharedItems containsBlank="1"/>
    </cacheField>
    <cacheField name="FUNCIÓN" numFmtId="0">
      <sharedItems longText="1"/>
    </cacheField>
    <cacheField name="USUARIO FINAL"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3">
  <r>
    <x v="0"/>
    <s v="Estrategico"/>
    <s v="Direccionamiento _x000a_Estratégico"/>
    <s v="Despacho alcalde"/>
    <s v="Sistema De Seguimiento A Compromisos"/>
    <s v="Sistema de información para realizar seguimiento al cumplimiento de los compromisos establecidos por el señor alcalde con la comunidad"/>
    <s v="Todos los Secretarios de Despacho"/>
  </r>
  <r>
    <x v="1"/>
    <s v="Estrategico"/>
    <m/>
    <s v="Oficina Asesora de Planeación"/>
    <s v="Tunja2039- Ushahidi"/>
    <s v="Sistema de Información web que a través de distintos medios de participación busca a través de la caracterización de temas críticos de la ciudad, generar información para la toma estratégica de decisiones."/>
    <s v="Ciudadanía"/>
  </r>
  <r>
    <x v="1"/>
    <s v="Estrategico"/>
    <m/>
    <s v="Oficina Asesora de Comunicaciones"/>
    <s v="Portal De Participación Ciudadana"/>
    <s v="Portal que permite a la ciudadanía publicar retos, hechos e ideas abiertas para que la ciudadanía brinde opiniones e interactúe de forma dinámica con el municipio en la formulación de proyectos de ciudad."/>
    <s v="Ciudadanía"/>
  </r>
  <r>
    <x v="0"/>
    <s v="Estrategico"/>
    <s v="Planeación y _x000a_Evaluación Estratégica"/>
    <s v="Oficina Asesora de Planeación"/>
    <s v="Sysman- Plan De Acción"/>
    <s v="Sistema de información para el Seguimiento al Plan de Desarrollo Municipal, Plan Anual de Inversión, proyectos y plan de Adquisiciones."/>
    <s v="Todos los Secretarios de Despacho"/>
  </r>
  <r>
    <x v="0"/>
    <s v="Estrategico"/>
    <s v="Mejoramiento Continuo"/>
    <s v="Oficina Asesora de Planeación"/>
    <s v="Isolucion"/>
    <s v="Sistema que permite dar cumplimiento a cada uno de los requisitos definidos en el Modelo Estándar de Control Interno y Facilita la definición y automatización del Sistema Integrado de Gestión."/>
    <s v="Todas las oficinas y secretarias del municipio y ciudadanía"/>
  </r>
  <r>
    <x v="0"/>
    <s v="Misionales"/>
    <s v="Desarrollo Social"/>
    <s v="Oficina Asesora de Planeación"/>
    <s v="OBSOCIAL (Devinfo)"/>
    <s v="Observatorio social de Tunja donde son publicados indicadores relacionados con los Objetivos de Desarrollo del Milenio"/>
    <s v="Ciudadanía"/>
  </r>
  <r>
    <x v="1"/>
    <s v="Misionales"/>
    <s v="Fomento de Servicios Educativos"/>
    <s v="Secretaría de Educación"/>
    <s v="Sistema De Atención Ciudadana - Sac"/>
    <s v="Sistema de información de la secretaria  de educación que le permite realizar seguimiento a las peticiones, quejas, reclamos y solicitudes de la secretaria de educación del municipio."/>
    <s v="N/A"/>
  </r>
  <r>
    <x v="1"/>
    <m/>
    <m/>
    <m/>
    <s v="Sistema De Matrícula Estudiantil - Simat"/>
    <s v="Sistema del ministerio educación que permite hacer registro y seguimiento a los estudiantes matriculados en las distintas instituciones educativas del municipio."/>
    <s v="N/A"/>
  </r>
  <r>
    <x v="1"/>
    <m/>
    <m/>
    <m/>
    <s v="Sistema Para El Monitoreo, Prevención Y Análisis De La Deserción Escolar  - Simpade"/>
    <s v="Cuenta con información del estudiante, de su núcleo familiar, del contexto institucional y municipal con el fin ser analizada por los diferentes niveles de administración del sistema educativo para tomar decisiones que mejoren la permanencia escolar. Adicionalmente cuenta con un índice de riesgo como resultado del análisis de la información."/>
    <s v="N/A"/>
  </r>
  <r>
    <x v="1"/>
    <s v="Misionales"/>
    <s v="Fomento de Servicios Educativos"/>
    <s v="Secretaría de Educación"/>
    <s v="Directorio Único De Establecimientos - Due"/>
    <s v="Herramienta por la cual la Secretaría de Educación realiza la administración de sus Establecimientos Educativos y el reporte de las novedades al Ministerio de Educación Nacional."/>
    <s v="N/A"/>
  </r>
  <r>
    <x v="1"/>
    <m/>
    <m/>
    <m/>
    <m/>
    <s v="El DUE permite centralizar el reporte de manera única de las novedades de cada uno de los Establecimientos Educativos. Las novedades registran el ciclo de vida de un Establecimiento Educativo desde la creación, modificación de datos, hasta su cierre."/>
    <m/>
  </r>
  <r>
    <x v="1"/>
    <m/>
    <m/>
    <m/>
    <s v="Sistema De Consulta De Infraestructura Educativa - Sicie"/>
    <s v="Sistema de información que permite cuantificar, evaluar y calificar el estado de la infraestructura educativa, en relación con los estándares determinados en la Norma Técnica Colombiana ICONTEC - NTC 4595 (Planeamiento y Diseño de Instalaciones y Ambientes Escolares)."/>
    <s v="N/A"/>
  </r>
  <r>
    <x v="1"/>
    <m/>
    <m/>
    <m/>
    <s v="Sistema De Información Nacional De Educación Básica Y Media - Sineb"/>
    <s v="Sistema de Información Nacional de Educación Básica y Media, el cual permitiré centralizar el reporte y consulta de manera única la información de los Establecimientos Educativos, Matricula Oficial y No Oficial, Planta, Nómina, Recursos Financieros e Infraestructura Tecnológica."/>
    <s v="N/A"/>
  </r>
  <r>
    <x v="1"/>
    <s v="Misionales"/>
    <s v="Gestión de la Salud y Protección Social"/>
    <s v="Secretaría de Protección Social"/>
    <s v="Sistema De Manejo Y Control De Régimen Subsidiado  - Solosaludsubsidiado"/>
    <s v="Sistema local para la administración y liquidación de contratos de aseguramiento en régimen subsidiado. Manejo de bases de datos de priorizados, afiliados a EPS-S, registro de novedades, gestión de glosas en BDUA, atencional al usuario, promoción y prevención-PYP y cruces de bases de datos con Sisben municipal, EPS, aseguramiento departamental DNP."/>
    <s v="Funcionarios Secretaria de Protección Social"/>
  </r>
  <r>
    <x v="1"/>
    <s v="Misionales"/>
    <s v="Promoción de la Seguridad y Convivencia ciudadana"/>
    <s v="Secretaría de Gobierno- Casa de Justicia"/>
    <s v="Sistema De Información De La Casa De Justicia – SICJ"/>
    <s v="Sirve para medir el impacto de la Casa de Justicia a través de la atención que se ha brindado a los usuarios a través de las diferentes oficinas que conforman esta casa."/>
    <s v="Funcionarios de la Comisaría, Fiscalía e Inspección"/>
  </r>
  <r>
    <x v="0"/>
    <s v="Misionales"/>
    <s v="Planeación del Desarrollo Físico y Territorial"/>
    <s v="Oficina Asesora de Planeación"/>
    <s v="Tusig"/>
    <s v="Sistema de Información Geográfica de Tunja. En esta aplicación web está contenida la información geográfica del municipio, disponible para libre consulta por los ciudadanos."/>
    <s v="Todas las oficinas y secretarias del municipio y ciudadanía"/>
  </r>
  <r>
    <x v="0"/>
    <m/>
    <m/>
    <s v="Oficina Asesora de Planeación"/>
    <s v="Arcgis Para Escritorio – Arcgis For Desktop"/>
    <s v="Sistema privativo que permite crear, modificar, analizar y administrar información cartográfica de rápida y eficaz. Esto permite manipular la información geográfica del municipio."/>
    <s v="Funcionarios Area Técnica de Planeación"/>
  </r>
  <r>
    <x v="0"/>
    <s v="Misionales"/>
    <s v="Movilidad"/>
    <s v="Secretaría de Tránsito"/>
    <s v="Sistema de Información de la Secretaría de Tránsito"/>
    <s v="Sistema de  información que registra el parque automotor de la ciudad de Tunja"/>
    <s v="Funcionarios de la Secretaría"/>
  </r>
  <r>
    <x v="1"/>
    <s v="Apoyo"/>
    <s v="Sisbén"/>
    <s v="Oficina Asesora del Sisbén"/>
    <s v="Sisbennet"/>
    <s v="Sistema local y web para apoyar la gestión del Sistema de Identificación de Potenciales Beneficiarios de Programas Sociales (SISBEN) y tiene como principal fin brindar todas las herramientas necesarias para lograr la veracidad, disponibilidad y seguridad de la información."/>
    <s v="Oficina del Sisben"/>
  </r>
  <r>
    <x v="1"/>
    <s v="Apoyo"/>
    <s v="Atención al Ciudadano"/>
    <s v="Oficina de Atención al Ciudadano"/>
    <s v="Amara"/>
    <s v="Portal local que permite realizar seguimiento a los trámites y solicitudes realizadas por la ciudadanía a través del portal de la sede electrónica o de manera presencial en la oficina de atención ciudadana."/>
    <s v="Todas las dependencias, c ciudadanos"/>
  </r>
  <r>
    <x v="1"/>
    <m/>
    <m/>
    <m/>
    <s v="Sede Electrónica"/>
    <s v="Portal que le permite a la ciudadanía realizar tramitación en línea."/>
    <s v="Todas las dependencias, ciudadanos."/>
  </r>
  <r>
    <x v="1"/>
    <s v="Apoyo"/>
    <s v="Gestión del Talento Humano"/>
    <s v="Secretaría Administrativa"/>
    <s v="Sistema De Nómina - Cygwim"/>
    <s v="Sistema de información local que permite generar la nómina de los funcionarios de carrera del municipio."/>
    <s v="Persona de nómina"/>
  </r>
  <r>
    <x v="1"/>
    <m/>
    <m/>
    <m/>
    <s v="Plataforma De Bonos Pensionales"/>
    <s v="Son dos plataformas web que permiten realizar el pago por el tiempo que un funcionario laboro con la alcaldía de Tunja, además de permitir verificar el fondo de pensión territorial y el valor con el que contribuye la pensión del solicitante."/>
    <s v="Oficina Administrativa"/>
  </r>
  <r>
    <x v="1"/>
    <m/>
    <m/>
    <m/>
    <s v="Pasivcol"/>
    <s v="Plataforma web local elaborada por el ministerio de hacienda que permite calcular el pasivo pensional de la entidad a través del registro de novedades y particularidades de cada funcionario durante su vida laboral."/>
    <s v="Secretaria administrativa"/>
  </r>
  <r>
    <x v="1"/>
    <m/>
    <m/>
    <m/>
    <s v="Sigep"/>
    <s v="El Sistema de Información y Gestión del Empleo Público, SIGEP sirve de apoyo a las entidades en los procesos de planificación, desarrollo y gestión del recurso humano al servicio del Estado. "/>
    <s v="Secretaria administrativa"/>
  </r>
  <r>
    <x v="0"/>
    <s v="Apoyo"/>
    <s v="Gestión Financiera"/>
    <s v="Secretaría de Hacienda"/>
    <s v="Impuestos, finanzas Plus y portal Tributario"/>
    <s v="Sistema local que tiene como función almacenar la información referente al impuesto predial, las finanzas del municipio y un módulo de gestión de activos del Almacén General."/>
    <s v="Funcionarios Secretaría de Hacienda, ciudadanía"/>
  </r>
  <r>
    <x v="1"/>
    <s v="Apoyo"/>
    <s v="Gestión de la infraestructura Tecnológica"/>
    <s v="Oficina de Sistemas"/>
    <s v="Sistema De Soporte Helpdesk - Glpi"/>
    <s v="Sistema de información web que permite administrar el inventario de equipos de la infraestructura tecnológica del municipio. Brinda la posibilidad al personal de la alcaldía solicitar soporte tecnológico en caso de se presente una incidencia para que el equipo de sistemas de la alcaldía brinde soporte de manera rápida y organizada."/>
    <s v="Todas las dependencias"/>
  </r>
  <r>
    <x v="1"/>
    <s v="Apoyo"/>
    <s v="Gestión de Bienes y Servicios"/>
    <s v="Oficina de Almacén"/>
    <s v="Sistema De Inventario De Activos Físicos"/>
    <s v="Sistema local que tiene como función almacenar la información referente a los activos físicos del municipio."/>
    <s v="Funcionarios del Almacén"/>
  </r>
  <r>
    <x v="1"/>
    <s v="Apoyo"/>
    <s v="Gestión Jurídica"/>
    <s v="Secretaría Jurídica"/>
    <s v="Sistema De Seguimiento A Procesos Juridicos - Simapro"/>
    <s v="Sistema web que permite llevar el registro de los procesos jurídicos de la Alcaldía de Tunja, Administrados por la oficina Jurídica del municipio."/>
    <s v="Funcionarios Sec. Jurídica"/>
  </r>
  <r>
    <x v="1"/>
    <s v="Apoyo"/>
    <s v="Divulgación y Comunicaciones"/>
    <s v="Oficina Asesora _x000a_de Comunicaciones"/>
    <s v="Intranet"/>
    <s v="Sistema web gestor de contenidos que permite realizar publicaciones de las distintas actividades, eventos, logros y metas alcanzados para información interna de los funcionarios del municipio."/>
    <s v="Todos los funcionarios"/>
  </r>
  <r>
    <x v="1"/>
    <s v="Apoyo"/>
    <s v="Contratación"/>
    <s v="Secretaría _x000a_de contratación"/>
    <s v="SECOOP"/>
    <s v="Sistema electrónico que entre otras funcionalidades 2, permite a las entidades estatales cumplir con las obligaciones de publicidad de los diferentes actos expedidos en los procesos contractuales y permite a los interesados en participar en los procesos de contratación, proponentes, veedurías y a la ciudadanía en general, consultar el estado de los mismos."/>
    <s v="Ciudadanía. Proveedores"/>
  </r>
  <r>
    <x v="1"/>
    <s v="Apoyo"/>
    <s v="Gestión de la Seguridad de la Información"/>
    <s v="Oficina de _x000a_Sistemas"/>
    <s v="AVIRA"/>
    <s v="Consola de antivirus profesional, administrada a través de un servidor que permite tener actualizada las versiones y bases de datos de virus de las instalaciones realizadas en el edificio municipal; además, permite gestionar análisis masivos de virus a los equipos a través de la red."/>
    <s v="Todas las dependencias"/>
  </r>
  <r>
    <x v="1"/>
    <s v="Evaluacion"/>
    <s v="Control Interno Disciplinario"/>
    <s v="Control Interno Disciplinario"/>
    <s v="Laboratorio De La Buena Conducta."/>
    <s v="El Laboratorio de Buena Conducta Pública de la Alcaldía Mayor de Tunja, es un gestor de contenido que sirve como instrumento de análisis, investigación, monitoreo y medición de la información relacionada con los procesos disciplinarios que se adelantan en la Secretaría de Control Interno Disciplinario."/>
    <s v="Funcionarios Control Disciplinari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1:B4" firstHeaderRow="1" firstDataRow="1" firstDataCol="1"/>
  <pivotFields count="7">
    <pivotField axis="axisRow" dataField="1" showAll="0" sortType="descending">
      <items count="7">
        <item x="1"/>
        <item m="1" x="5"/>
        <item m="1" x="4"/>
        <item m="1" x="3"/>
        <item x="0"/>
        <item m="1" x="2"/>
        <item t="default"/>
      </items>
    </pivotField>
    <pivotField showAll="0"/>
    <pivotField showAll="0"/>
    <pivotField showAll="0"/>
    <pivotField showAll="0"/>
    <pivotField showAll="0"/>
    <pivotField showAll="0"/>
  </pivotFields>
  <rowFields count="1">
    <field x="0"/>
  </rowFields>
  <rowItems count="3">
    <i>
      <x/>
    </i>
    <i>
      <x v="4"/>
    </i>
    <i t="grand">
      <x/>
    </i>
  </rowItems>
  <colItems count="1">
    <i/>
  </colItems>
  <dataFields count="1">
    <dataField name="Count of TIPO APLICACION"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hyperlink" Target="http://www.tunja-boyaca.gov.co/tramites.shtml?scrl=1104&amp;apc=eaxx-5-&amp;scr_1104_Go=6" TargetMode="External"/><Relationship Id="rId1" Type="http://schemas.openxmlformats.org/officeDocument/2006/relationships/hyperlink" Target="http://www.tunja-boyaca.gov.co/quienes_somos.s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sheetPr>
  <dimension ref="A1:K26"/>
  <sheetViews>
    <sheetView tabSelected="1" zoomScale="80" zoomScaleNormal="80" workbookViewId="0">
      <selection activeCell="M14" sqref="M14"/>
    </sheetView>
  </sheetViews>
  <sheetFormatPr baseColWidth="10" defaultRowHeight="15.6" x14ac:dyDescent="0.3"/>
  <cols>
    <col min="1" max="16384" width="11.5546875" style="139"/>
  </cols>
  <sheetData>
    <row r="1" spans="1:11" ht="15.75" customHeight="1" x14ac:dyDescent="0.3">
      <c r="A1" s="361" t="s">
        <v>1542</v>
      </c>
      <c r="B1" s="361"/>
      <c r="C1" s="361"/>
      <c r="D1" s="361"/>
      <c r="E1" s="361"/>
      <c r="F1" s="361"/>
      <c r="G1" s="361"/>
      <c r="H1" s="361"/>
      <c r="K1" s="146" t="s">
        <v>1541</v>
      </c>
    </row>
    <row r="2" spans="1:11" ht="15.75" customHeight="1" thickBot="1" x14ac:dyDescent="0.35">
      <c r="A2" s="147"/>
      <c r="B2" s="147"/>
      <c r="C2" s="147"/>
      <c r="D2" s="147"/>
      <c r="E2" s="147"/>
      <c r="F2" s="147"/>
      <c r="G2" s="147"/>
      <c r="H2" s="147"/>
      <c r="K2" s="146" t="s">
        <v>1540</v>
      </c>
    </row>
    <row r="3" spans="1:11" ht="27.6" customHeight="1" thickBot="1" x14ac:dyDescent="0.35">
      <c r="A3" s="394" t="s">
        <v>1539</v>
      </c>
      <c r="B3" s="397" t="s">
        <v>1538</v>
      </c>
      <c r="C3" s="398"/>
      <c r="D3" s="399" t="s">
        <v>1543</v>
      </c>
      <c r="E3" s="400"/>
      <c r="F3" s="400"/>
      <c r="G3" s="400"/>
      <c r="H3" s="401"/>
      <c r="I3" s="145"/>
      <c r="K3" s="140" t="s">
        <v>1537</v>
      </c>
    </row>
    <row r="4" spans="1:11" ht="15.75" customHeight="1" thickBot="1" x14ac:dyDescent="0.35">
      <c r="A4" s="395"/>
      <c r="B4" s="143"/>
      <c r="C4" s="143"/>
      <c r="D4" s="143"/>
      <c r="E4" s="143"/>
      <c r="F4" s="143"/>
      <c r="G4" s="143"/>
      <c r="H4" s="143"/>
      <c r="I4" s="143"/>
      <c r="J4" s="143"/>
      <c r="K4" s="140" t="s">
        <v>1536</v>
      </c>
    </row>
    <row r="5" spans="1:11" ht="15.75" customHeight="1" thickBot="1" x14ac:dyDescent="0.35">
      <c r="A5" s="395"/>
      <c r="B5" s="141" t="s">
        <v>1535</v>
      </c>
      <c r="C5" s="143"/>
      <c r="D5" s="399" t="s">
        <v>1544</v>
      </c>
      <c r="E5" s="400"/>
      <c r="F5" s="400"/>
      <c r="G5" s="400"/>
      <c r="H5" s="401"/>
      <c r="K5" s="140" t="s">
        <v>1534</v>
      </c>
    </row>
    <row r="6" spans="1:11" ht="15.75" customHeight="1" thickBot="1" x14ac:dyDescent="0.35">
      <c r="A6" s="395"/>
      <c r="B6" s="143"/>
      <c r="C6" s="143"/>
      <c r="D6" s="143"/>
      <c r="E6" s="144"/>
      <c r="F6" s="143"/>
      <c r="G6" s="143"/>
      <c r="H6" s="142"/>
      <c r="I6" s="142"/>
      <c r="J6" s="142"/>
      <c r="K6" s="140" t="s">
        <v>1533</v>
      </c>
    </row>
    <row r="7" spans="1:11" ht="31.8" customHeight="1" thickBot="1" x14ac:dyDescent="0.35">
      <c r="A7" s="396"/>
      <c r="B7" s="141" t="s">
        <v>1532</v>
      </c>
      <c r="C7" s="392" t="s">
        <v>1545</v>
      </c>
      <c r="D7" s="392"/>
      <c r="E7" s="392"/>
      <c r="F7" s="392"/>
      <c r="G7" s="392"/>
      <c r="H7" s="393"/>
      <c r="K7" s="140" t="s">
        <v>1531</v>
      </c>
    </row>
    <row r="8" spans="1:11" ht="12.6" customHeight="1" thickBot="1" x14ac:dyDescent="0.35">
      <c r="A8" s="392"/>
      <c r="B8" s="392"/>
      <c r="C8" s="392"/>
      <c r="D8" s="392"/>
      <c r="E8" s="392"/>
      <c r="F8" s="392"/>
      <c r="G8" s="392"/>
      <c r="H8" s="393"/>
      <c r="K8" s="140"/>
    </row>
    <row r="9" spans="1:11" ht="67.5" customHeight="1" thickBot="1" x14ac:dyDescent="0.35">
      <c r="A9" s="390" t="s">
        <v>1530</v>
      </c>
      <c r="B9" s="391"/>
      <c r="C9" s="392" t="s">
        <v>1572</v>
      </c>
      <c r="D9" s="392"/>
      <c r="E9" s="392"/>
      <c r="F9" s="392"/>
      <c r="G9" s="392"/>
      <c r="H9" s="392"/>
      <c r="I9" s="392"/>
      <c r="J9" s="392"/>
      <c r="K9" s="393"/>
    </row>
    <row r="10" spans="1:11" ht="49.2" customHeight="1" thickBot="1" x14ac:dyDescent="0.35">
      <c r="A10" s="390" t="s">
        <v>1529</v>
      </c>
      <c r="B10" s="391"/>
      <c r="C10" s="392" t="s">
        <v>1578</v>
      </c>
      <c r="D10" s="392"/>
      <c r="E10" s="392"/>
      <c r="F10" s="392"/>
      <c r="G10" s="392"/>
      <c r="H10" s="392"/>
      <c r="I10" s="392"/>
      <c r="J10" s="392"/>
      <c r="K10" s="393"/>
    </row>
    <row r="11" spans="1:11" ht="43.5" customHeight="1" thickBot="1" x14ac:dyDescent="0.35">
      <c r="A11" s="390" t="s">
        <v>1528</v>
      </c>
      <c r="B11" s="391"/>
      <c r="C11" s="392" t="s">
        <v>1579</v>
      </c>
      <c r="D11" s="392"/>
      <c r="E11" s="392"/>
      <c r="F11" s="392"/>
      <c r="G11" s="392"/>
      <c r="H11" s="392"/>
      <c r="I11" s="392"/>
      <c r="J11" s="392"/>
      <c r="K11" s="393"/>
    </row>
    <row r="12" spans="1:11" ht="15.75" customHeight="1" x14ac:dyDescent="0.3">
      <c r="A12" s="386" t="s">
        <v>1527</v>
      </c>
      <c r="B12" s="387"/>
      <c r="C12" s="378"/>
      <c r="D12" s="378"/>
      <c r="E12" s="378"/>
      <c r="F12" s="378"/>
      <c r="G12" s="378"/>
      <c r="H12" s="378"/>
      <c r="I12" s="378"/>
      <c r="J12" s="378"/>
      <c r="K12" s="379"/>
    </row>
    <row r="13" spans="1:11" ht="15.75" customHeight="1" x14ac:dyDescent="0.3">
      <c r="A13" s="388"/>
      <c r="B13" s="389"/>
      <c r="C13" s="380"/>
      <c r="D13" s="380"/>
      <c r="E13" s="380"/>
      <c r="F13" s="380"/>
      <c r="G13" s="380"/>
      <c r="H13" s="380"/>
      <c r="I13" s="380"/>
      <c r="J13" s="380"/>
      <c r="K13" s="381"/>
    </row>
    <row r="14" spans="1:11" ht="15.6" customHeight="1" x14ac:dyDescent="0.3">
      <c r="A14" s="148" t="s">
        <v>1546</v>
      </c>
      <c r="B14" s="362" t="s">
        <v>1547</v>
      </c>
      <c r="C14" s="362"/>
      <c r="D14" s="362"/>
      <c r="E14" s="362" t="s">
        <v>1548</v>
      </c>
      <c r="F14" s="362"/>
      <c r="G14" s="362"/>
      <c r="H14" s="363" t="s">
        <v>1549</v>
      </c>
      <c r="I14" s="364"/>
      <c r="J14" s="364"/>
      <c r="K14" s="365"/>
    </row>
    <row r="15" spans="1:11" x14ac:dyDescent="0.3">
      <c r="A15" s="366" t="s">
        <v>1550</v>
      </c>
      <c r="B15" s="369" t="s">
        <v>1551</v>
      </c>
      <c r="C15" s="370"/>
      <c r="D15" s="371"/>
      <c r="E15" s="369" t="s">
        <v>1573</v>
      </c>
      <c r="F15" s="370"/>
      <c r="G15" s="371"/>
      <c r="H15" s="370" t="s">
        <v>1580</v>
      </c>
      <c r="I15" s="370"/>
      <c r="J15" s="370"/>
      <c r="K15" s="382"/>
    </row>
    <row r="16" spans="1:11" x14ac:dyDescent="0.3">
      <c r="A16" s="367"/>
      <c r="B16" s="369" t="s">
        <v>1552</v>
      </c>
      <c r="C16" s="370"/>
      <c r="D16" s="371"/>
      <c r="E16" s="372" t="s">
        <v>1574</v>
      </c>
      <c r="F16" s="373"/>
      <c r="G16" s="374"/>
      <c r="H16" s="341"/>
      <c r="I16" s="341"/>
      <c r="J16" s="341"/>
      <c r="K16" s="383"/>
    </row>
    <row r="17" spans="1:11" x14ac:dyDescent="0.3">
      <c r="A17" s="367"/>
      <c r="B17" s="369" t="s">
        <v>1553</v>
      </c>
      <c r="C17" s="370"/>
      <c r="D17" s="371"/>
      <c r="E17" s="372" t="s">
        <v>1575</v>
      </c>
      <c r="F17" s="373"/>
      <c r="G17" s="374"/>
      <c r="H17" s="341"/>
      <c r="I17" s="341"/>
      <c r="J17" s="341"/>
      <c r="K17" s="383"/>
    </row>
    <row r="18" spans="1:11" ht="16.2" thickBot="1" x14ac:dyDescent="0.35">
      <c r="A18" s="368"/>
      <c r="B18" s="369" t="s">
        <v>1554</v>
      </c>
      <c r="C18" s="370"/>
      <c r="D18" s="371"/>
      <c r="E18" s="375" t="s">
        <v>1576</v>
      </c>
      <c r="F18" s="376"/>
      <c r="G18" s="377"/>
      <c r="H18" s="384"/>
      <c r="I18" s="384"/>
      <c r="J18" s="384"/>
      <c r="K18" s="385"/>
    </row>
    <row r="19" spans="1:11" ht="34.799999999999997" customHeight="1" x14ac:dyDescent="0.3">
      <c r="A19" s="350" t="s">
        <v>1555</v>
      </c>
      <c r="B19" s="352" t="s">
        <v>1489</v>
      </c>
      <c r="C19" s="353"/>
      <c r="D19" s="354"/>
      <c r="E19" s="355" t="s">
        <v>1556</v>
      </c>
      <c r="F19" s="356"/>
      <c r="G19" s="357"/>
      <c r="H19" s="358" t="s">
        <v>1577</v>
      </c>
      <c r="I19" s="359"/>
      <c r="J19" s="359"/>
      <c r="K19" s="360"/>
    </row>
    <row r="20" spans="1:11" ht="43.8" customHeight="1" x14ac:dyDescent="0.3">
      <c r="A20" s="351"/>
      <c r="B20" s="347" t="s">
        <v>1494</v>
      </c>
      <c r="C20" s="348"/>
      <c r="D20" s="349"/>
      <c r="E20" s="347" t="s">
        <v>1557</v>
      </c>
      <c r="F20" s="348"/>
      <c r="G20" s="349"/>
      <c r="H20" s="328" t="s">
        <v>1577</v>
      </c>
      <c r="I20" s="329"/>
      <c r="J20" s="329"/>
      <c r="K20" s="330"/>
    </row>
    <row r="21" spans="1:11" ht="27" customHeight="1" x14ac:dyDescent="0.3">
      <c r="A21" s="335" t="s">
        <v>1558</v>
      </c>
      <c r="B21" s="337" t="s">
        <v>1559</v>
      </c>
      <c r="C21" s="338"/>
      <c r="D21" s="339"/>
      <c r="E21" s="340" t="s">
        <v>1560</v>
      </c>
      <c r="F21" s="341"/>
      <c r="G21" s="342"/>
      <c r="H21" s="343" t="s">
        <v>1577</v>
      </c>
      <c r="I21" s="344"/>
      <c r="J21" s="344"/>
      <c r="K21" s="345"/>
    </row>
    <row r="22" spans="1:11" ht="27" customHeight="1" x14ac:dyDescent="0.3">
      <c r="A22" s="336"/>
      <c r="B22" s="346" t="s">
        <v>1561</v>
      </c>
      <c r="C22" s="346"/>
      <c r="D22" s="346"/>
      <c r="E22" s="334" t="s">
        <v>1562</v>
      </c>
      <c r="F22" s="334"/>
      <c r="G22" s="334"/>
      <c r="H22" s="329" t="s">
        <v>1577</v>
      </c>
      <c r="I22" s="329"/>
      <c r="J22" s="329"/>
      <c r="K22" s="330"/>
    </row>
    <row r="23" spans="1:11" ht="27" customHeight="1" x14ac:dyDescent="0.3">
      <c r="A23" s="336"/>
      <c r="B23" s="346" t="s">
        <v>1563</v>
      </c>
      <c r="C23" s="346"/>
      <c r="D23" s="346"/>
      <c r="E23" s="334" t="s">
        <v>1564</v>
      </c>
      <c r="F23" s="334"/>
      <c r="G23" s="334"/>
      <c r="H23" s="329" t="s">
        <v>1577</v>
      </c>
      <c r="I23" s="329"/>
      <c r="J23" s="329"/>
      <c r="K23" s="330"/>
    </row>
    <row r="24" spans="1:11" ht="27" customHeight="1" x14ac:dyDescent="0.3">
      <c r="A24" s="336"/>
      <c r="B24" s="346" t="s">
        <v>1565</v>
      </c>
      <c r="C24" s="346"/>
      <c r="D24" s="346"/>
      <c r="E24" s="334" t="s">
        <v>1566</v>
      </c>
      <c r="F24" s="334"/>
      <c r="G24" s="334"/>
      <c r="H24" s="329" t="s">
        <v>1577</v>
      </c>
      <c r="I24" s="329"/>
      <c r="J24" s="329"/>
      <c r="K24" s="330"/>
    </row>
    <row r="25" spans="1:11" ht="69" customHeight="1" x14ac:dyDescent="0.3">
      <c r="A25" s="320" t="s">
        <v>1567</v>
      </c>
      <c r="B25" s="322" t="s">
        <v>1568</v>
      </c>
      <c r="C25" s="323"/>
      <c r="D25" s="324"/>
      <c r="E25" s="325" t="s">
        <v>1569</v>
      </c>
      <c r="F25" s="326"/>
      <c r="G25" s="327"/>
      <c r="H25" s="328" t="s">
        <v>1577</v>
      </c>
      <c r="I25" s="329"/>
      <c r="J25" s="329"/>
      <c r="K25" s="330"/>
    </row>
    <row r="26" spans="1:11" ht="59.4" customHeight="1" x14ac:dyDescent="0.3">
      <c r="A26" s="321"/>
      <c r="B26" s="331" t="s">
        <v>1570</v>
      </c>
      <c r="C26" s="332"/>
      <c r="D26" s="333"/>
      <c r="E26" s="314" t="s">
        <v>1571</v>
      </c>
      <c r="F26" s="315"/>
      <c r="G26" s="316"/>
      <c r="H26" s="317" t="s">
        <v>1577</v>
      </c>
      <c r="I26" s="318"/>
      <c r="J26" s="318"/>
      <c r="K26" s="319"/>
    </row>
  </sheetData>
  <mergeCells count="55">
    <mergeCell ref="A9:B9"/>
    <mergeCell ref="A10:B10"/>
    <mergeCell ref="A11:B11"/>
    <mergeCell ref="C7:H7"/>
    <mergeCell ref="A3:A7"/>
    <mergeCell ref="B3:C3"/>
    <mergeCell ref="A8:H8"/>
    <mergeCell ref="C9:K9"/>
    <mergeCell ref="C10:K10"/>
    <mergeCell ref="C11:K11"/>
    <mergeCell ref="D3:H3"/>
    <mergeCell ref="D5:H5"/>
    <mergeCell ref="A1:H1"/>
    <mergeCell ref="B14:D14"/>
    <mergeCell ref="E14:G14"/>
    <mergeCell ref="H14:K14"/>
    <mergeCell ref="A15:A18"/>
    <mergeCell ref="B15:D15"/>
    <mergeCell ref="E15:G15"/>
    <mergeCell ref="B16:D16"/>
    <mergeCell ref="E16:G16"/>
    <mergeCell ref="B17:D17"/>
    <mergeCell ref="E17:G17"/>
    <mergeCell ref="B18:D18"/>
    <mergeCell ref="E18:G18"/>
    <mergeCell ref="C12:K13"/>
    <mergeCell ref="H15:K18"/>
    <mergeCell ref="A12:B13"/>
    <mergeCell ref="B20:D20"/>
    <mergeCell ref="E20:G20"/>
    <mergeCell ref="H20:K20"/>
    <mergeCell ref="A19:A20"/>
    <mergeCell ref="B19:D19"/>
    <mergeCell ref="E19:G19"/>
    <mergeCell ref="H19:K19"/>
    <mergeCell ref="E22:G22"/>
    <mergeCell ref="H22:K22"/>
    <mergeCell ref="A21:A24"/>
    <mergeCell ref="B21:D21"/>
    <mergeCell ref="E21:G21"/>
    <mergeCell ref="H21:K21"/>
    <mergeCell ref="B23:D23"/>
    <mergeCell ref="E23:G23"/>
    <mergeCell ref="H23:K23"/>
    <mergeCell ref="B24:D24"/>
    <mergeCell ref="E24:G24"/>
    <mergeCell ref="H24:K24"/>
    <mergeCell ref="B22:D22"/>
    <mergeCell ref="E26:G26"/>
    <mergeCell ref="H26:K26"/>
    <mergeCell ref="A25:A26"/>
    <mergeCell ref="B25:D25"/>
    <mergeCell ref="E25:G25"/>
    <mergeCell ref="H25:K25"/>
    <mergeCell ref="B26:D26"/>
  </mergeCells>
  <pageMargins left="0.7" right="0.7" top="0.75" bottom="0.75" header="0.3" footer="0.3"/>
  <pageSetup orientation="portrait" horizontalDpi="4294967295" verticalDpi="4294967295"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zoomScale="120" zoomScaleNormal="120" workbookViewId="0">
      <selection activeCell="F1" sqref="F1"/>
    </sheetView>
  </sheetViews>
  <sheetFormatPr baseColWidth="10" defaultRowHeight="14.4" x14ac:dyDescent="0.3"/>
  <cols>
    <col min="1" max="1" width="17" customWidth="1"/>
  </cols>
  <sheetData>
    <row r="1" spans="1:5" ht="31.8" thickTop="1" thickBot="1" x14ac:dyDescent="0.35">
      <c r="A1" s="180" t="s">
        <v>234</v>
      </c>
      <c r="B1" s="57" t="s">
        <v>240</v>
      </c>
      <c r="C1" s="65" t="s">
        <v>255</v>
      </c>
      <c r="D1" s="57" t="s">
        <v>269</v>
      </c>
      <c r="E1" s="181" t="s">
        <v>270</v>
      </c>
    </row>
    <row r="2" spans="1:5" ht="15" thickTop="1" x14ac:dyDescent="0.3">
      <c r="A2" s="171" t="s">
        <v>1724</v>
      </c>
      <c r="B2" s="75">
        <v>75.550128235117711</v>
      </c>
      <c r="C2" s="83">
        <v>95.757373776103663</v>
      </c>
      <c r="D2" s="175">
        <v>56.187457791941583</v>
      </c>
      <c r="E2" s="182">
        <v>79.84494987265785</v>
      </c>
    </row>
    <row r="3" spans="1:5" x14ac:dyDescent="0.3">
      <c r="A3" s="171" t="s">
        <v>1725</v>
      </c>
      <c r="B3" s="75">
        <v>62.158534110696728</v>
      </c>
      <c r="C3" s="83">
        <v>67.551563542998196</v>
      </c>
      <c r="D3" s="175">
        <v>76.769487886002977</v>
      </c>
      <c r="E3" s="182">
        <v>69.238334959439342</v>
      </c>
    </row>
    <row r="4" spans="1:5" x14ac:dyDescent="0.3">
      <c r="A4" s="171" t="s">
        <v>1526</v>
      </c>
      <c r="B4" s="75">
        <v>82.720916870668702</v>
      </c>
      <c r="C4" s="83">
        <v>94.637783849535154</v>
      </c>
      <c r="D4" s="175">
        <v>75.716175468902051</v>
      </c>
      <c r="E4" s="182">
        <v>86.577927939571936</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3" tint="0.39997558519241921"/>
  </sheetPr>
  <dimension ref="A1:AP1107"/>
  <sheetViews>
    <sheetView workbookViewId="0">
      <pane xSplit="4" ySplit="1" topLeftCell="R2" activePane="bottomRight" state="frozen"/>
      <selection pane="topRight" activeCell="E1" sqref="E1"/>
      <selection pane="bottomLeft" activeCell="A2" sqref="A2"/>
      <selection pane="bottomRight" activeCell="V1104" sqref="V1104"/>
    </sheetView>
  </sheetViews>
  <sheetFormatPr baseColWidth="10" defaultColWidth="11.44140625" defaultRowHeight="14.4" x14ac:dyDescent="0.3"/>
  <cols>
    <col min="1" max="1" width="7" customWidth="1"/>
    <col min="2" max="2" width="12.44140625" bestFit="1" customWidth="1"/>
    <col min="3" max="3" width="23.44140625" bestFit="1" customWidth="1"/>
    <col min="4" max="4" width="4.44140625" customWidth="1"/>
    <col min="5" max="10" width="11.44140625" customWidth="1"/>
    <col min="11" max="11" width="13" customWidth="1"/>
    <col min="12" max="12" width="13.44140625" customWidth="1"/>
    <col min="13" max="13" width="14.33203125" customWidth="1"/>
    <col min="14" max="17" width="11.44140625" customWidth="1"/>
    <col min="18" max="18" width="13.5546875" customWidth="1"/>
    <col min="19" max="23" width="11.44140625" customWidth="1"/>
    <col min="24" max="24" width="13.109375" customWidth="1"/>
    <col min="25" max="25" width="14.33203125" customWidth="1"/>
    <col min="26" max="30" width="11.44140625" customWidth="1"/>
    <col min="31" max="31" width="15.109375" customWidth="1"/>
    <col min="32" max="34" width="14.109375" customWidth="1"/>
    <col min="35" max="35" width="14.109375" style="102" customWidth="1"/>
    <col min="36" max="36" width="15" customWidth="1"/>
    <col min="37" max="37" width="11.44140625" style="102" customWidth="1"/>
    <col min="38" max="40" width="11.44140625" customWidth="1"/>
    <col min="257" max="257" width="7" customWidth="1"/>
    <col min="258" max="258" width="12.44140625" bestFit="1" customWidth="1"/>
    <col min="259" max="259" width="23.44140625" bestFit="1" customWidth="1"/>
    <col min="260" max="287" width="0" hidden="1" customWidth="1"/>
    <col min="288" max="291" width="14.109375" customWidth="1"/>
    <col min="292" max="292" width="15" customWidth="1"/>
    <col min="293" max="296" width="11.44140625" customWidth="1"/>
    <col min="513" max="513" width="7" customWidth="1"/>
    <col min="514" max="514" width="12.44140625" bestFit="1" customWidth="1"/>
    <col min="515" max="515" width="23.44140625" bestFit="1" customWidth="1"/>
    <col min="516" max="543" width="0" hidden="1" customWidth="1"/>
    <col min="544" max="547" width="14.109375" customWidth="1"/>
    <col min="548" max="548" width="15" customWidth="1"/>
    <col min="549" max="552" width="11.44140625" customWidth="1"/>
    <col min="769" max="769" width="7" customWidth="1"/>
    <col min="770" max="770" width="12.44140625" bestFit="1" customWidth="1"/>
    <col min="771" max="771" width="23.44140625" bestFit="1" customWidth="1"/>
    <col min="772" max="799" width="0" hidden="1" customWidth="1"/>
    <col min="800" max="803" width="14.109375" customWidth="1"/>
    <col min="804" max="804" width="15" customWidth="1"/>
    <col min="805" max="808" width="11.44140625" customWidth="1"/>
    <col min="1025" max="1025" width="7" customWidth="1"/>
    <col min="1026" max="1026" width="12.44140625" bestFit="1" customWidth="1"/>
    <col min="1027" max="1027" width="23.44140625" bestFit="1" customWidth="1"/>
    <col min="1028" max="1055" width="0" hidden="1" customWidth="1"/>
    <col min="1056" max="1059" width="14.109375" customWidth="1"/>
    <col min="1060" max="1060" width="15" customWidth="1"/>
    <col min="1061" max="1064" width="11.44140625" customWidth="1"/>
    <col min="1281" max="1281" width="7" customWidth="1"/>
    <col min="1282" max="1282" width="12.44140625" bestFit="1" customWidth="1"/>
    <col min="1283" max="1283" width="23.44140625" bestFit="1" customWidth="1"/>
    <col min="1284" max="1311" width="0" hidden="1" customWidth="1"/>
    <col min="1312" max="1315" width="14.109375" customWidth="1"/>
    <col min="1316" max="1316" width="15" customWidth="1"/>
    <col min="1317" max="1320" width="11.44140625" customWidth="1"/>
    <col min="1537" max="1537" width="7" customWidth="1"/>
    <col min="1538" max="1538" width="12.44140625" bestFit="1" customWidth="1"/>
    <col min="1539" max="1539" width="23.44140625" bestFit="1" customWidth="1"/>
    <col min="1540" max="1567" width="0" hidden="1" customWidth="1"/>
    <col min="1568" max="1571" width="14.109375" customWidth="1"/>
    <col min="1572" max="1572" width="15" customWidth="1"/>
    <col min="1573" max="1576" width="11.44140625" customWidth="1"/>
    <col min="1793" max="1793" width="7" customWidth="1"/>
    <col min="1794" max="1794" width="12.44140625" bestFit="1" customWidth="1"/>
    <col min="1795" max="1795" width="23.44140625" bestFit="1" customWidth="1"/>
    <col min="1796" max="1823" width="0" hidden="1" customWidth="1"/>
    <col min="1824" max="1827" width="14.109375" customWidth="1"/>
    <col min="1828" max="1828" width="15" customWidth="1"/>
    <col min="1829" max="1832" width="11.44140625" customWidth="1"/>
    <col min="2049" max="2049" width="7" customWidth="1"/>
    <col min="2050" max="2050" width="12.44140625" bestFit="1" customWidth="1"/>
    <col min="2051" max="2051" width="23.44140625" bestFit="1" customWidth="1"/>
    <col min="2052" max="2079" width="0" hidden="1" customWidth="1"/>
    <col min="2080" max="2083" width="14.109375" customWidth="1"/>
    <col min="2084" max="2084" width="15" customWidth="1"/>
    <col min="2085" max="2088" width="11.44140625" customWidth="1"/>
    <col min="2305" max="2305" width="7" customWidth="1"/>
    <col min="2306" max="2306" width="12.44140625" bestFit="1" customWidth="1"/>
    <col min="2307" max="2307" width="23.44140625" bestFit="1" customWidth="1"/>
    <col min="2308" max="2335" width="0" hidden="1" customWidth="1"/>
    <col min="2336" max="2339" width="14.109375" customWidth="1"/>
    <col min="2340" max="2340" width="15" customWidth="1"/>
    <col min="2341" max="2344" width="11.44140625" customWidth="1"/>
    <col min="2561" max="2561" width="7" customWidth="1"/>
    <col min="2562" max="2562" width="12.44140625" bestFit="1" customWidth="1"/>
    <col min="2563" max="2563" width="23.44140625" bestFit="1" customWidth="1"/>
    <col min="2564" max="2591" width="0" hidden="1" customWidth="1"/>
    <col min="2592" max="2595" width="14.109375" customWidth="1"/>
    <col min="2596" max="2596" width="15" customWidth="1"/>
    <col min="2597" max="2600" width="11.44140625" customWidth="1"/>
    <col min="2817" max="2817" width="7" customWidth="1"/>
    <col min="2818" max="2818" width="12.44140625" bestFit="1" customWidth="1"/>
    <col min="2819" max="2819" width="23.44140625" bestFit="1" customWidth="1"/>
    <col min="2820" max="2847" width="0" hidden="1" customWidth="1"/>
    <col min="2848" max="2851" width="14.109375" customWidth="1"/>
    <col min="2852" max="2852" width="15" customWidth="1"/>
    <col min="2853" max="2856" width="11.44140625" customWidth="1"/>
    <col min="3073" max="3073" width="7" customWidth="1"/>
    <col min="3074" max="3074" width="12.44140625" bestFit="1" customWidth="1"/>
    <col min="3075" max="3075" width="23.44140625" bestFit="1" customWidth="1"/>
    <col min="3076" max="3103" width="0" hidden="1" customWidth="1"/>
    <col min="3104" max="3107" width="14.109375" customWidth="1"/>
    <col min="3108" max="3108" width="15" customWidth="1"/>
    <col min="3109" max="3112" width="11.44140625" customWidth="1"/>
    <col min="3329" max="3329" width="7" customWidth="1"/>
    <col min="3330" max="3330" width="12.44140625" bestFit="1" customWidth="1"/>
    <col min="3331" max="3331" width="23.44140625" bestFit="1" customWidth="1"/>
    <col min="3332" max="3359" width="0" hidden="1" customWidth="1"/>
    <col min="3360" max="3363" width="14.109375" customWidth="1"/>
    <col min="3364" max="3364" width="15" customWidth="1"/>
    <col min="3365" max="3368" width="11.44140625" customWidth="1"/>
    <col min="3585" max="3585" width="7" customWidth="1"/>
    <col min="3586" max="3586" width="12.44140625" bestFit="1" customWidth="1"/>
    <col min="3587" max="3587" width="23.44140625" bestFit="1" customWidth="1"/>
    <col min="3588" max="3615" width="0" hidden="1" customWidth="1"/>
    <col min="3616" max="3619" width="14.109375" customWidth="1"/>
    <col min="3620" max="3620" width="15" customWidth="1"/>
    <col min="3621" max="3624" width="11.44140625" customWidth="1"/>
    <col min="3841" max="3841" width="7" customWidth="1"/>
    <col min="3842" max="3842" width="12.44140625" bestFit="1" customWidth="1"/>
    <col min="3843" max="3843" width="23.44140625" bestFit="1" customWidth="1"/>
    <col min="3844" max="3871" width="0" hidden="1" customWidth="1"/>
    <col min="3872" max="3875" width="14.109375" customWidth="1"/>
    <col min="3876" max="3876" width="15" customWidth="1"/>
    <col min="3877" max="3880" width="11.44140625" customWidth="1"/>
    <col min="4097" max="4097" width="7" customWidth="1"/>
    <col min="4098" max="4098" width="12.44140625" bestFit="1" customWidth="1"/>
    <col min="4099" max="4099" width="23.44140625" bestFit="1" customWidth="1"/>
    <col min="4100" max="4127" width="0" hidden="1" customWidth="1"/>
    <col min="4128" max="4131" width="14.109375" customWidth="1"/>
    <col min="4132" max="4132" width="15" customWidth="1"/>
    <col min="4133" max="4136" width="11.44140625" customWidth="1"/>
    <col min="4353" max="4353" width="7" customWidth="1"/>
    <col min="4354" max="4354" width="12.44140625" bestFit="1" customWidth="1"/>
    <col min="4355" max="4355" width="23.44140625" bestFit="1" customWidth="1"/>
    <col min="4356" max="4383" width="0" hidden="1" customWidth="1"/>
    <col min="4384" max="4387" width="14.109375" customWidth="1"/>
    <col min="4388" max="4388" width="15" customWidth="1"/>
    <col min="4389" max="4392" width="11.44140625" customWidth="1"/>
    <col min="4609" max="4609" width="7" customWidth="1"/>
    <col min="4610" max="4610" width="12.44140625" bestFit="1" customWidth="1"/>
    <col min="4611" max="4611" width="23.44140625" bestFit="1" customWidth="1"/>
    <col min="4612" max="4639" width="0" hidden="1" customWidth="1"/>
    <col min="4640" max="4643" width="14.109375" customWidth="1"/>
    <col min="4644" max="4644" width="15" customWidth="1"/>
    <col min="4645" max="4648" width="11.44140625" customWidth="1"/>
    <col min="4865" max="4865" width="7" customWidth="1"/>
    <col min="4866" max="4866" width="12.44140625" bestFit="1" customWidth="1"/>
    <col min="4867" max="4867" width="23.44140625" bestFit="1" customWidth="1"/>
    <col min="4868" max="4895" width="0" hidden="1" customWidth="1"/>
    <col min="4896" max="4899" width="14.109375" customWidth="1"/>
    <col min="4900" max="4900" width="15" customWidth="1"/>
    <col min="4901" max="4904" width="11.44140625" customWidth="1"/>
    <col min="5121" max="5121" width="7" customWidth="1"/>
    <col min="5122" max="5122" width="12.44140625" bestFit="1" customWidth="1"/>
    <col min="5123" max="5123" width="23.44140625" bestFit="1" customWidth="1"/>
    <col min="5124" max="5151" width="0" hidden="1" customWidth="1"/>
    <col min="5152" max="5155" width="14.109375" customWidth="1"/>
    <col min="5156" max="5156" width="15" customWidth="1"/>
    <col min="5157" max="5160" width="11.44140625" customWidth="1"/>
    <col min="5377" max="5377" width="7" customWidth="1"/>
    <col min="5378" max="5378" width="12.44140625" bestFit="1" customWidth="1"/>
    <col min="5379" max="5379" width="23.44140625" bestFit="1" customWidth="1"/>
    <col min="5380" max="5407" width="0" hidden="1" customWidth="1"/>
    <col min="5408" max="5411" width="14.109375" customWidth="1"/>
    <col min="5412" max="5412" width="15" customWidth="1"/>
    <col min="5413" max="5416" width="11.44140625" customWidth="1"/>
    <col min="5633" max="5633" width="7" customWidth="1"/>
    <col min="5634" max="5634" width="12.44140625" bestFit="1" customWidth="1"/>
    <col min="5635" max="5635" width="23.44140625" bestFit="1" customWidth="1"/>
    <col min="5636" max="5663" width="0" hidden="1" customWidth="1"/>
    <col min="5664" max="5667" width="14.109375" customWidth="1"/>
    <col min="5668" max="5668" width="15" customWidth="1"/>
    <col min="5669" max="5672" width="11.44140625" customWidth="1"/>
    <col min="5889" max="5889" width="7" customWidth="1"/>
    <col min="5890" max="5890" width="12.44140625" bestFit="1" customWidth="1"/>
    <col min="5891" max="5891" width="23.44140625" bestFit="1" customWidth="1"/>
    <col min="5892" max="5919" width="0" hidden="1" customWidth="1"/>
    <col min="5920" max="5923" width="14.109375" customWidth="1"/>
    <col min="5924" max="5924" width="15" customWidth="1"/>
    <col min="5925" max="5928" width="11.44140625" customWidth="1"/>
    <col min="6145" max="6145" width="7" customWidth="1"/>
    <col min="6146" max="6146" width="12.44140625" bestFit="1" customWidth="1"/>
    <col min="6147" max="6147" width="23.44140625" bestFit="1" customWidth="1"/>
    <col min="6148" max="6175" width="0" hidden="1" customWidth="1"/>
    <col min="6176" max="6179" width="14.109375" customWidth="1"/>
    <col min="6180" max="6180" width="15" customWidth="1"/>
    <col min="6181" max="6184" width="11.44140625" customWidth="1"/>
    <col min="6401" max="6401" width="7" customWidth="1"/>
    <col min="6402" max="6402" width="12.44140625" bestFit="1" customWidth="1"/>
    <col min="6403" max="6403" width="23.44140625" bestFit="1" customWidth="1"/>
    <col min="6404" max="6431" width="0" hidden="1" customWidth="1"/>
    <col min="6432" max="6435" width="14.109375" customWidth="1"/>
    <col min="6436" max="6436" width="15" customWidth="1"/>
    <col min="6437" max="6440" width="11.44140625" customWidth="1"/>
    <col min="6657" max="6657" width="7" customWidth="1"/>
    <col min="6658" max="6658" width="12.44140625" bestFit="1" customWidth="1"/>
    <col min="6659" max="6659" width="23.44140625" bestFit="1" customWidth="1"/>
    <col min="6660" max="6687" width="0" hidden="1" customWidth="1"/>
    <col min="6688" max="6691" width="14.109375" customWidth="1"/>
    <col min="6692" max="6692" width="15" customWidth="1"/>
    <col min="6693" max="6696" width="11.44140625" customWidth="1"/>
    <col min="6913" max="6913" width="7" customWidth="1"/>
    <col min="6914" max="6914" width="12.44140625" bestFit="1" customWidth="1"/>
    <col min="6915" max="6915" width="23.44140625" bestFit="1" customWidth="1"/>
    <col min="6916" max="6943" width="0" hidden="1" customWidth="1"/>
    <col min="6944" max="6947" width="14.109375" customWidth="1"/>
    <col min="6948" max="6948" width="15" customWidth="1"/>
    <col min="6949" max="6952" width="11.44140625" customWidth="1"/>
    <col min="7169" max="7169" width="7" customWidth="1"/>
    <col min="7170" max="7170" width="12.44140625" bestFit="1" customWidth="1"/>
    <col min="7171" max="7171" width="23.44140625" bestFit="1" customWidth="1"/>
    <col min="7172" max="7199" width="0" hidden="1" customWidth="1"/>
    <col min="7200" max="7203" width="14.109375" customWidth="1"/>
    <col min="7204" max="7204" width="15" customWidth="1"/>
    <col min="7205" max="7208" width="11.44140625" customWidth="1"/>
    <col min="7425" max="7425" width="7" customWidth="1"/>
    <col min="7426" max="7426" width="12.44140625" bestFit="1" customWidth="1"/>
    <col min="7427" max="7427" width="23.44140625" bestFit="1" customWidth="1"/>
    <col min="7428" max="7455" width="0" hidden="1" customWidth="1"/>
    <col min="7456" max="7459" width="14.109375" customWidth="1"/>
    <col min="7460" max="7460" width="15" customWidth="1"/>
    <col min="7461" max="7464" width="11.44140625" customWidth="1"/>
    <col min="7681" max="7681" width="7" customWidth="1"/>
    <col min="7682" max="7682" width="12.44140625" bestFit="1" customWidth="1"/>
    <col min="7683" max="7683" width="23.44140625" bestFit="1" customWidth="1"/>
    <col min="7684" max="7711" width="0" hidden="1" customWidth="1"/>
    <col min="7712" max="7715" width="14.109375" customWidth="1"/>
    <col min="7716" max="7716" width="15" customWidth="1"/>
    <col min="7717" max="7720" width="11.44140625" customWidth="1"/>
    <col min="7937" max="7937" width="7" customWidth="1"/>
    <col min="7938" max="7938" width="12.44140625" bestFit="1" customWidth="1"/>
    <col min="7939" max="7939" width="23.44140625" bestFit="1" customWidth="1"/>
    <col min="7940" max="7967" width="0" hidden="1" customWidth="1"/>
    <col min="7968" max="7971" width="14.109375" customWidth="1"/>
    <col min="7972" max="7972" width="15" customWidth="1"/>
    <col min="7973" max="7976" width="11.44140625" customWidth="1"/>
    <col min="8193" max="8193" width="7" customWidth="1"/>
    <col min="8194" max="8194" width="12.44140625" bestFit="1" customWidth="1"/>
    <col min="8195" max="8195" width="23.44140625" bestFit="1" customWidth="1"/>
    <col min="8196" max="8223" width="0" hidden="1" customWidth="1"/>
    <col min="8224" max="8227" width="14.109375" customWidth="1"/>
    <col min="8228" max="8228" width="15" customWidth="1"/>
    <col min="8229" max="8232" width="11.44140625" customWidth="1"/>
    <col min="8449" max="8449" width="7" customWidth="1"/>
    <col min="8450" max="8450" width="12.44140625" bestFit="1" customWidth="1"/>
    <col min="8451" max="8451" width="23.44140625" bestFit="1" customWidth="1"/>
    <col min="8452" max="8479" width="0" hidden="1" customWidth="1"/>
    <col min="8480" max="8483" width="14.109375" customWidth="1"/>
    <col min="8484" max="8484" width="15" customWidth="1"/>
    <col min="8485" max="8488" width="11.44140625" customWidth="1"/>
    <col min="8705" max="8705" width="7" customWidth="1"/>
    <col min="8706" max="8706" width="12.44140625" bestFit="1" customWidth="1"/>
    <col min="8707" max="8707" width="23.44140625" bestFit="1" customWidth="1"/>
    <col min="8708" max="8735" width="0" hidden="1" customWidth="1"/>
    <col min="8736" max="8739" width="14.109375" customWidth="1"/>
    <col min="8740" max="8740" width="15" customWidth="1"/>
    <col min="8741" max="8744" width="11.44140625" customWidth="1"/>
    <col min="8961" max="8961" width="7" customWidth="1"/>
    <col min="8962" max="8962" width="12.44140625" bestFit="1" customWidth="1"/>
    <col min="8963" max="8963" width="23.44140625" bestFit="1" customWidth="1"/>
    <col min="8964" max="8991" width="0" hidden="1" customWidth="1"/>
    <col min="8992" max="8995" width="14.109375" customWidth="1"/>
    <col min="8996" max="8996" width="15" customWidth="1"/>
    <col min="8997" max="9000" width="11.44140625" customWidth="1"/>
    <col min="9217" max="9217" width="7" customWidth="1"/>
    <col min="9218" max="9218" width="12.44140625" bestFit="1" customWidth="1"/>
    <col min="9219" max="9219" width="23.44140625" bestFit="1" customWidth="1"/>
    <col min="9220" max="9247" width="0" hidden="1" customWidth="1"/>
    <col min="9248" max="9251" width="14.109375" customWidth="1"/>
    <col min="9252" max="9252" width="15" customWidth="1"/>
    <col min="9253" max="9256" width="11.44140625" customWidth="1"/>
    <col min="9473" max="9473" width="7" customWidth="1"/>
    <col min="9474" max="9474" width="12.44140625" bestFit="1" customWidth="1"/>
    <col min="9475" max="9475" width="23.44140625" bestFit="1" customWidth="1"/>
    <col min="9476" max="9503" width="0" hidden="1" customWidth="1"/>
    <col min="9504" max="9507" width="14.109375" customWidth="1"/>
    <col min="9508" max="9508" width="15" customWidth="1"/>
    <col min="9509" max="9512" width="11.44140625" customWidth="1"/>
    <col min="9729" max="9729" width="7" customWidth="1"/>
    <col min="9730" max="9730" width="12.44140625" bestFit="1" customWidth="1"/>
    <col min="9731" max="9731" width="23.44140625" bestFit="1" customWidth="1"/>
    <col min="9732" max="9759" width="0" hidden="1" customWidth="1"/>
    <col min="9760" max="9763" width="14.109375" customWidth="1"/>
    <col min="9764" max="9764" width="15" customWidth="1"/>
    <col min="9765" max="9768" width="11.44140625" customWidth="1"/>
    <col min="9985" max="9985" width="7" customWidth="1"/>
    <col min="9986" max="9986" width="12.44140625" bestFit="1" customWidth="1"/>
    <col min="9987" max="9987" width="23.44140625" bestFit="1" customWidth="1"/>
    <col min="9988" max="10015" width="0" hidden="1" customWidth="1"/>
    <col min="10016" max="10019" width="14.109375" customWidth="1"/>
    <col min="10020" max="10020" width="15" customWidth="1"/>
    <col min="10021" max="10024" width="11.44140625" customWidth="1"/>
    <col min="10241" max="10241" width="7" customWidth="1"/>
    <col min="10242" max="10242" width="12.44140625" bestFit="1" customWidth="1"/>
    <col min="10243" max="10243" width="23.44140625" bestFit="1" customWidth="1"/>
    <col min="10244" max="10271" width="0" hidden="1" customWidth="1"/>
    <col min="10272" max="10275" width="14.109375" customWidth="1"/>
    <col min="10276" max="10276" width="15" customWidth="1"/>
    <col min="10277" max="10280" width="11.44140625" customWidth="1"/>
    <col min="10497" max="10497" width="7" customWidth="1"/>
    <col min="10498" max="10498" width="12.44140625" bestFit="1" customWidth="1"/>
    <col min="10499" max="10499" width="23.44140625" bestFit="1" customWidth="1"/>
    <col min="10500" max="10527" width="0" hidden="1" customWidth="1"/>
    <col min="10528" max="10531" width="14.109375" customWidth="1"/>
    <col min="10532" max="10532" width="15" customWidth="1"/>
    <col min="10533" max="10536" width="11.44140625" customWidth="1"/>
    <col min="10753" max="10753" width="7" customWidth="1"/>
    <col min="10754" max="10754" width="12.44140625" bestFit="1" customWidth="1"/>
    <col min="10755" max="10755" width="23.44140625" bestFit="1" customWidth="1"/>
    <col min="10756" max="10783" width="0" hidden="1" customWidth="1"/>
    <col min="10784" max="10787" width="14.109375" customWidth="1"/>
    <col min="10788" max="10788" width="15" customWidth="1"/>
    <col min="10789" max="10792" width="11.44140625" customWidth="1"/>
    <col min="11009" max="11009" width="7" customWidth="1"/>
    <col min="11010" max="11010" width="12.44140625" bestFit="1" customWidth="1"/>
    <col min="11011" max="11011" width="23.44140625" bestFit="1" customWidth="1"/>
    <col min="11012" max="11039" width="0" hidden="1" customWidth="1"/>
    <col min="11040" max="11043" width="14.109375" customWidth="1"/>
    <col min="11044" max="11044" width="15" customWidth="1"/>
    <col min="11045" max="11048" width="11.44140625" customWidth="1"/>
    <col min="11265" max="11265" width="7" customWidth="1"/>
    <col min="11266" max="11266" width="12.44140625" bestFit="1" customWidth="1"/>
    <col min="11267" max="11267" width="23.44140625" bestFit="1" customWidth="1"/>
    <col min="11268" max="11295" width="0" hidden="1" customWidth="1"/>
    <col min="11296" max="11299" width="14.109375" customWidth="1"/>
    <col min="11300" max="11300" width="15" customWidth="1"/>
    <col min="11301" max="11304" width="11.44140625" customWidth="1"/>
    <col min="11521" max="11521" width="7" customWidth="1"/>
    <col min="11522" max="11522" width="12.44140625" bestFit="1" customWidth="1"/>
    <col min="11523" max="11523" width="23.44140625" bestFit="1" customWidth="1"/>
    <col min="11524" max="11551" width="0" hidden="1" customWidth="1"/>
    <col min="11552" max="11555" width="14.109375" customWidth="1"/>
    <col min="11556" max="11556" width="15" customWidth="1"/>
    <col min="11557" max="11560" width="11.44140625" customWidth="1"/>
    <col min="11777" max="11777" width="7" customWidth="1"/>
    <col min="11778" max="11778" width="12.44140625" bestFit="1" customWidth="1"/>
    <col min="11779" max="11779" width="23.44140625" bestFit="1" customWidth="1"/>
    <col min="11780" max="11807" width="0" hidden="1" customWidth="1"/>
    <col min="11808" max="11811" width="14.109375" customWidth="1"/>
    <col min="11812" max="11812" width="15" customWidth="1"/>
    <col min="11813" max="11816" width="11.44140625" customWidth="1"/>
    <col min="12033" max="12033" width="7" customWidth="1"/>
    <col min="12034" max="12034" width="12.44140625" bestFit="1" customWidth="1"/>
    <col min="12035" max="12035" width="23.44140625" bestFit="1" customWidth="1"/>
    <col min="12036" max="12063" width="0" hidden="1" customWidth="1"/>
    <col min="12064" max="12067" width="14.109375" customWidth="1"/>
    <col min="12068" max="12068" width="15" customWidth="1"/>
    <col min="12069" max="12072" width="11.44140625" customWidth="1"/>
    <col min="12289" max="12289" width="7" customWidth="1"/>
    <col min="12290" max="12290" width="12.44140625" bestFit="1" customWidth="1"/>
    <col min="12291" max="12291" width="23.44140625" bestFit="1" customWidth="1"/>
    <col min="12292" max="12319" width="0" hidden="1" customWidth="1"/>
    <col min="12320" max="12323" width="14.109375" customWidth="1"/>
    <col min="12324" max="12324" width="15" customWidth="1"/>
    <col min="12325" max="12328" width="11.44140625" customWidth="1"/>
    <col min="12545" max="12545" width="7" customWidth="1"/>
    <col min="12546" max="12546" width="12.44140625" bestFit="1" customWidth="1"/>
    <col min="12547" max="12547" width="23.44140625" bestFit="1" customWidth="1"/>
    <col min="12548" max="12575" width="0" hidden="1" customWidth="1"/>
    <col min="12576" max="12579" width="14.109375" customWidth="1"/>
    <col min="12580" max="12580" width="15" customWidth="1"/>
    <col min="12581" max="12584" width="11.44140625" customWidth="1"/>
    <col min="12801" max="12801" width="7" customWidth="1"/>
    <col min="12802" max="12802" width="12.44140625" bestFit="1" customWidth="1"/>
    <col min="12803" max="12803" width="23.44140625" bestFit="1" customWidth="1"/>
    <col min="12804" max="12831" width="0" hidden="1" customWidth="1"/>
    <col min="12832" max="12835" width="14.109375" customWidth="1"/>
    <col min="12836" max="12836" width="15" customWidth="1"/>
    <col min="12837" max="12840" width="11.44140625" customWidth="1"/>
    <col min="13057" max="13057" width="7" customWidth="1"/>
    <col min="13058" max="13058" width="12.44140625" bestFit="1" customWidth="1"/>
    <col min="13059" max="13059" width="23.44140625" bestFit="1" customWidth="1"/>
    <col min="13060" max="13087" width="0" hidden="1" customWidth="1"/>
    <col min="13088" max="13091" width="14.109375" customWidth="1"/>
    <col min="13092" max="13092" width="15" customWidth="1"/>
    <col min="13093" max="13096" width="11.44140625" customWidth="1"/>
    <col min="13313" max="13313" width="7" customWidth="1"/>
    <col min="13314" max="13314" width="12.44140625" bestFit="1" customWidth="1"/>
    <col min="13315" max="13315" width="23.44140625" bestFit="1" customWidth="1"/>
    <col min="13316" max="13343" width="0" hidden="1" customWidth="1"/>
    <col min="13344" max="13347" width="14.109375" customWidth="1"/>
    <col min="13348" max="13348" width="15" customWidth="1"/>
    <col min="13349" max="13352" width="11.44140625" customWidth="1"/>
    <col min="13569" max="13569" width="7" customWidth="1"/>
    <col min="13570" max="13570" width="12.44140625" bestFit="1" customWidth="1"/>
    <col min="13571" max="13571" width="23.44140625" bestFit="1" customWidth="1"/>
    <col min="13572" max="13599" width="0" hidden="1" customWidth="1"/>
    <col min="13600" max="13603" width="14.109375" customWidth="1"/>
    <col min="13604" max="13604" width="15" customWidth="1"/>
    <col min="13605" max="13608" width="11.44140625" customWidth="1"/>
    <col min="13825" max="13825" width="7" customWidth="1"/>
    <col min="13826" max="13826" width="12.44140625" bestFit="1" customWidth="1"/>
    <col min="13827" max="13827" width="23.44140625" bestFit="1" customWidth="1"/>
    <col min="13828" max="13855" width="0" hidden="1" customWidth="1"/>
    <col min="13856" max="13859" width="14.109375" customWidth="1"/>
    <col min="13860" max="13860" width="15" customWidth="1"/>
    <col min="13861" max="13864" width="11.44140625" customWidth="1"/>
    <col min="14081" max="14081" width="7" customWidth="1"/>
    <col min="14082" max="14082" width="12.44140625" bestFit="1" customWidth="1"/>
    <col min="14083" max="14083" width="23.44140625" bestFit="1" customWidth="1"/>
    <col min="14084" max="14111" width="0" hidden="1" customWidth="1"/>
    <col min="14112" max="14115" width="14.109375" customWidth="1"/>
    <col min="14116" max="14116" width="15" customWidth="1"/>
    <col min="14117" max="14120" width="11.44140625" customWidth="1"/>
    <col min="14337" max="14337" width="7" customWidth="1"/>
    <col min="14338" max="14338" width="12.44140625" bestFit="1" customWidth="1"/>
    <col min="14339" max="14339" width="23.44140625" bestFit="1" customWidth="1"/>
    <col min="14340" max="14367" width="0" hidden="1" customWidth="1"/>
    <col min="14368" max="14371" width="14.109375" customWidth="1"/>
    <col min="14372" max="14372" width="15" customWidth="1"/>
    <col min="14373" max="14376" width="11.44140625" customWidth="1"/>
    <col min="14593" max="14593" width="7" customWidth="1"/>
    <col min="14594" max="14594" width="12.44140625" bestFit="1" customWidth="1"/>
    <col min="14595" max="14595" width="23.44140625" bestFit="1" customWidth="1"/>
    <col min="14596" max="14623" width="0" hidden="1" customWidth="1"/>
    <col min="14624" max="14627" width="14.109375" customWidth="1"/>
    <col min="14628" max="14628" width="15" customWidth="1"/>
    <col min="14629" max="14632" width="11.44140625" customWidth="1"/>
    <col min="14849" max="14849" width="7" customWidth="1"/>
    <col min="14850" max="14850" width="12.44140625" bestFit="1" customWidth="1"/>
    <col min="14851" max="14851" width="23.44140625" bestFit="1" customWidth="1"/>
    <col min="14852" max="14879" width="0" hidden="1" customWidth="1"/>
    <col min="14880" max="14883" width="14.109375" customWidth="1"/>
    <col min="14884" max="14884" width="15" customWidth="1"/>
    <col min="14885" max="14888" width="11.44140625" customWidth="1"/>
    <col min="15105" max="15105" width="7" customWidth="1"/>
    <col min="15106" max="15106" width="12.44140625" bestFit="1" customWidth="1"/>
    <col min="15107" max="15107" width="23.44140625" bestFit="1" customWidth="1"/>
    <col min="15108" max="15135" width="0" hidden="1" customWidth="1"/>
    <col min="15136" max="15139" width="14.109375" customWidth="1"/>
    <col min="15140" max="15140" width="15" customWidth="1"/>
    <col min="15141" max="15144" width="11.44140625" customWidth="1"/>
    <col min="15361" max="15361" width="7" customWidth="1"/>
    <col min="15362" max="15362" width="12.44140625" bestFit="1" customWidth="1"/>
    <col min="15363" max="15363" width="23.44140625" bestFit="1" customWidth="1"/>
    <col min="15364" max="15391" width="0" hidden="1" customWidth="1"/>
    <col min="15392" max="15395" width="14.109375" customWidth="1"/>
    <col min="15396" max="15396" width="15" customWidth="1"/>
    <col min="15397" max="15400" width="11.44140625" customWidth="1"/>
    <col min="15617" max="15617" width="7" customWidth="1"/>
    <col min="15618" max="15618" width="12.44140625" bestFit="1" customWidth="1"/>
    <col min="15619" max="15619" width="23.44140625" bestFit="1" customWidth="1"/>
    <col min="15620" max="15647" width="0" hidden="1" customWidth="1"/>
    <col min="15648" max="15651" width="14.109375" customWidth="1"/>
    <col min="15652" max="15652" width="15" customWidth="1"/>
    <col min="15653" max="15656" width="11.44140625" customWidth="1"/>
    <col min="15873" max="15873" width="7" customWidth="1"/>
    <col min="15874" max="15874" width="12.44140625" bestFit="1" customWidth="1"/>
    <col min="15875" max="15875" width="23.44140625" bestFit="1" customWidth="1"/>
    <col min="15876" max="15903" width="0" hidden="1" customWidth="1"/>
    <col min="15904" max="15907" width="14.109375" customWidth="1"/>
    <col min="15908" max="15908" width="15" customWidth="1"/>
    <col min="15909" max="15912" width="11.44140625" customWidth="1"/>
    <col min="16129" max="16129" width="7" customWidth="1"/>
    <col min="16130" max="16130" width="12.44140625" bestFit="1" customWidth="1"/>
    <col min="16131" max="16131" width="23.44140625" bestFit="1" customWidth="1"/>
    <col min="16132" max="16159" width="0" hidden="1" customWidth="1"/>
    <col min="16160" max="16163" width="14.109375" customWidth="1"/>
    <col min="16164" max="16164" width="15" customWidth="1"/>
    <col min="16165" max="16168" width="11.44140625" customWidth="1"/>
  </cols>
  <sheetData>
    <row r="1" spans="1:40" ht="31.8" thickTop="1" thickBot="1" x14ac:dyDescent="0.35">
      <c r="A1" s="179" t="s">
        <v>232</v>
      </c>
      <c r="B1" s="180" t="s">
        <v>233</v>
      </c>
      <c r="C1" s="180" t="s">
        <v>234</v>
      </c>
      <c r="D1" s="53" t="s">
        <v>235</v>
      </c>
      <c r="E1" s="54" t="s">
        <v>236</v>
      </c>
      <c r="F1" s="55" t="s">
        <v>237</v>
      </c>
      <c r="G1" s="55" t="s">
        <v>238</v>
      </c>
      <c r="H1" s="56" t="s">
        <v>239</v>
      </c>
      <c r="I1" s="56" t="s">
        <v>239</v>
      </c>
      <c r="J1" s="57" t="s">
        <v>240</v>
      </c>
      <c r="K1" s="58" t="s">
        <v>241</v>
      </c>
      <c r="L1" s="59" t="s">
        <v>242</v>
      </c>
      <c r="M1" s="60" t="s">
        <v>243</v>
      </c>
      <c r="N1" s="61" t="s">
        <v>244</v>
      </c>
      <c r="O1" s="61" t="s">
        <v>245</v>
      </c>
      <c r="P1" s="62" t="s">
        <v>246</v>
      </c>
      <c r="Q1" s="63" t="s">
        <v>247</v>
      </c>
      <c r="R1" s="60" t="s">
        <v>248</v>
      </c>
      <c r="S1" s="61" t="s">
        <v>249</v>
      </c>
      <c r="T1" s="61" t="s">
        <v>250</v>
      </c>
      <c r="U1" s="64" t="s">
        <v>251</v>
      </c>
      <c r="V1" s="64" t="s">
        <v>252</v>
      </c>
      <c r="W1" s="64" t="s">
        <v>253</v>
      </c>
      <c r="X1" s="61" t="s">
        <v>254</v>
      </c>
      <c r="Y1" s="65" t="s">
        <v>255</v>
      </c>
      <c r="Z1" s="66" t="s">
        <v>256</v>
      </c>
      <c r="AA1" s="66" t="s">
        <v>257</v>
      </c>
      <c r="AB1" s="66" t="s">
        <v>258</v>
      </c>
      <c r="AC1" s="66" t="s">
        <v>259</v>
      </c>
      <c r="AD1" s="66" t="s">
        <v>260</v>
      </c>
      <c r="AE1" s="66" t="s">
        <v>261</v>
      </c>
      <c r="AF1" s="177" t="s">
        <v>262</v>
      </c>
      <c r="AG1" s="177" t="s">
        <v>263</v>
      </c>
      <c r="AH1" s="177" t="s">
        <v>264</v>
      </c>
      <c r="AI1" s="177" t="s">
        <v>265</v>
      </c>
      <c r="AJ1" s="177" t="s">
        <v>266</v>
      </c>
      <c r="AK1" s="178" t="s">
        <v>267</v>
      </c>
      <c r="AL1" s="55" t="s">
        <v>268</v>
      </c>
      <c r="AM1" s="57" t="s">
        <v>269</v>
      </c>
      <c r="AN1" s="181" t="s">
        <v>270</v>
      </c>
    </row>
    <row r="2" spans="1:40" ht="15.75" hidden="1" customHeight="1" thickTop="1" x14ac:dyDescent="0.3">
      <c r="A2" s="67">
        <v>5001</v>
      </c>
      <c r="B2" s="68" t="s">
        <v>271</v>
      </c>
      <c r="C2" s="68" t="s">
        <v>272</v>
      </c>
      <c r="D2" s="69" t="s">
        <v>273</v>
      </c>
      <c r="E2" s="70">
        <v>75.263289191147635</v>
      </c>
      <c r="F2" s="71">
        <v>93.563288563288566</v>
      </c>
      <c r="G2" s="72">
        <f t="shared" ref="G2:G65" si="0">(E2*(8/12))+(F2*(4/12))</f>
        <v>81.363288981861274</v>
      </c>
      <c r="H2" s="73">
        <v>89.2</v>
      </c>
      <c r="I2" s="74">
        <f t="shared" ref="I2:I65" si="1">H2</f>
        <v>89.2</v>
      </c>
      <c r="J2" s="75">
        <f t="shared" ref="J2:J65" si="2">(G2*(12/20))+(I2*(8/20))</f>
        <v>84.497973389116765</v>
      </c>
      <c r="K2" s="76">
        <v>54.90871512228729</v>
      </c>
      <c r="L2" s="77">
        <v>0</v>
      </c>
      <c r="M2" s="78">
        <f t="shared" ref="M2:M65" si="3">(K2*(14/18))+(L2*(4/18))</f>
        <v>42.706778428445674</v>
      </c>
      <c r="N2" s="79">
        <v>100</v>
      </c>
      <c r="O2" s="80">
        <v>98.95</v>
      </c>
      <c r="P2" s="81">
        <v>96.654679650356243</v>
      </c>
      <c r="Q2" s="82">
        <v>100</v>
      </c>
      <c r="R2" s="72">
        <f t="shared" ref="R2:R65" si="4">IF((Q2=("N/A")),((N2*(5.33/16))+(O2*(5.33/16))+(P2*(5.33/16))),((N2*(4/16))+(O2*(4/16))+(P2*(4/16))+(Q2*(4/16))))</f>
        <v>98.901169912589054</v>
      </c>
      <c r="S2" s="76">
        <v>99.166666666666671</v>
      </c>
      <c r="T2" s="80">
        <v>0</v>
      </c>
      <c r="U2" s="80">
        <v>100</v>
      </c>
      <c r="V2" s="80">
        <v>96</v>
      </c>
      <c r="W2" s="80">
        <v>45</v>
      </c>
      <c r="X2" s="78">
        <f t="shared" ref="X2:X65" si="5">(S2*(4/16))+(T2*(4/16))+(U2*(4/16))+(V2*(2/16))+(W2*(2/16))</f>
        <v>67.416666666666671</v>
      </c>
      <c r="Y2" s="83">
        <f t="shared" ref="Y2:Y65" si="6">(M2*(18/50))+(R2*(16/50))+(X2*(16/50))</f>
        <v>68.596147939602275</v>
      </c>
      <c r="Z2" s="84">
        <v>64.41379310344827</v>
      </c>
      <c r="AA2" s="84">
        <v>80.555555555555557</v>
      </c>
      <c r="AB2" s="84">
        <v>100</v>
      </c>
      <c r="AC2" s="84">
        <v>38.4</v>
      </c>
      <c r="AD2" s="84">
        <v>91.370558375634516</v>
      </c>
      <c r="AE2" s="72">
        <f t="shared" ref="AE2:AE65" si="7">((Z2*(4/16))+(AA2*(3/16))+(AB2*(3/16))+(AC2*(3/16))+(AD2*(3/16)))</f>
        <v>74.289594637960207</v>
      </c>
      <c r="AF2" s="85">
        <v>84.210526315789465</v>
      </c>
      <c r="AG2" s="85">
        <v>75</v>
      </c>
      <c r="AH2" s="85">
        <v>64.705882352941174</v>
      </c>
      <c r="AI2" s="85">
        <v>62.616822429906534</v>
      </c>
      <c r="AJ2" s="86">
        <v>71.633307774659301</v>
      </c>
      <c r="AK2" s="87">
        <v>71.666666666666671</v>
      </c>
      <c r="AL2" s="72">
        <f t="shared" ref="AL2:AL65" si="8">AK2</f>
        <v>71.666666666666671</v>
      </c>
      <c r="AM2" s="88">
        <v>73.056665880154583</v>
      </c>
      <c r="AN2" s="89">
        <f t="shared" ref="AN2:AN65" si="9">(J2*(20/100))+(Y2*(50/100))+(AM2*(30/100))</f>
        <v>73.114668411670863</v>
      </c>
    </row>
    <row r="3" spans="1:40" ht="15.75" hidden="1" customHeight="1" thickTop="1" x14ac:dyDescent="0.3">
      <c r="A3" s="90">
        <v>5002</v>
      </c>
      <c r="B3" s="91" t="s">
        <v>271</v>
      </c>
      <c r="C3" s="91" t="s">
        <v>274</v>
      </c>
      <c r="D3" s="92">
        <v>6</v>
      </c>
      <c r="E3" s="70">
        <v>59.639820517461516</v>
      </c>
      <c r="F3" s="71">
        <v>78.739316239316253</v>
      </c>
      <c r="G3" s="72">
        <f t="shared" si="0"/>
        <v>66.00631909141309</v>
      </c>
      <c r="H3" s="73">
        <v>0</v>
      </c>
      <c r="I3" s="74">
        <f t="shared" si="1"/>
        <v>0</v>
      </c>
      <c r="J3" s="75">
        <f t="shared" si="2"/>
        <v>39.603791454847851</v>
      </c>
      <c r="K3" s="76">
        <v>99.259259259259252</v>
      </c>
      <c r="L3" s="77">
        <v>100</v>
      </c>
      <c r="M3" s="78">
        <f t="shared" si="3"/>
        <v>99.423868312757207</v>
      </c>
      <c r="N3" s="79">
        <v>70</v>
      </c>
      <c r="O3" s="80">
        <v>99.62</v>
      </c>
      <c r="P3" s="81">
        <v>99.105812220566321</v>
      </c>
      <c r="Q3" s="82">
        <v>100</v>
      </c>
      <c r="R3" s="72">
        <f t="shared" si="4"/>
        <v>92.181453055141588</v>
      </c>
      <c r="S3" s="76">
        <v>97.222222222222214</v>
      </c>
      <c r="T3" s="80">
        <v>80.347222222222214</v>
      </c>
      <c r="U3" s="80">
        <v>100</v>
      </c>
      <c r="V3" s="80">
        <v>0</v>
      </c>
      <c r="W3" s="80">
        <v>0</v>
      </c>
      <c r="X3" s="78">
        <f t="shared" si="5"/>
        <v>69.392361111111114</v>
      </c>
      <c r="Y3" s="83">
        <f t="shared" si="6"/>
        <v>87.496213125793446</v>
      </c>
      <c r="Z3" s="84">
        <v>63.172413793103452</v>
      </c>
      <c r="AA3" s="84">
        <v>33.333333333333336</v>
      </c>
      <c r="AB3" s="84">
        <v>100</v>
      </c>
      <c r="AC3" s="84">
        <v>79.2</v>
      </c>
      <c r="AD3" s="84">
        <v>100</v>
      </c>
      <c r="AE3" s="72">
        <f t="shared" si="7"/>
        <v>74.393103448275866</v>
      </c>
      <c r="AF3" s="85">
        <v>73.68421052631578</v>
      </c>
      <c r="AG3" s="85">
        <v>75</v>
      </c>
      <c r="AH3" s="85">
        <v>58.82352941176471</v>
      </c>
      <c r="AI3" s="85">
        <v>52.336448598130836</v>
      </c>
      <c r="AJ3" s="86">
        <v>64.961047134052833</v>
      </c>
      <c r="AK3" s="87">
        <v>58.333333333333336</v>
      </c>
      <c r="AL3" s="72">
        <f t="shared" si="8"/>
        <v>58.333333333333336</v>
      </c>
      <c r="AM3" s="88">
        <v>68.66593440816122</v>
      </c>
      <c r="AN3" s="89">
        <f t="shared" si="9"/>
        <v>72.268645176314664</v>
      </c>
    </row>
    <row r="4" spans="1:40" ht="15.75" hidden="1" customHeight="1" thickTop="1" x14ac:dyDescent="0.3">
      <c r="A4" s="90">
        <v>5004</v>
      </c>
      <c r="B4" s="91" t="s">
        <v>271</v>
      </c>
      <c r="C4" s="91" t="s">
        <v>275</v>
      </c>
      <c r="D4" s="92">
        <v>6</v>
      </c>
      <c r="E4" s="70">
        <v>55.152848370112004</v>
      </c>
      <c r="F4" s="71">
        <v>0</v>
      </c>
      <c r="G4" s="72">
        <f t="shared" si="0"/>
        <v>36.768565580074664</v>
      </c>
      <c r="H4" s="73">
        <v>13.853999999999999</v>
      </c>
      <c r="I4" s="74">
        <f t="shared" si="1"/>
        <v>13.853999999999999</v>
      </c>
      <c r="J4" s="75">
        <f t="shared" si="2"/>
        <v>27.602739348044796</v>
      </c>
      <c r="K4" s="76">
        <v>83.146067415730343</v>
      </c>
      <c r="L4" s="77">
        <v>100</v>
      </c>
      <c r="M4" s="78">
        <f t="shared" si="3"/>
        <v>86.891385767790268</v>
      </c>
      <c r="N4" s="79">
        <v>81.428571428571445</v>
      </c>
      <c r="O4" s="80">
        <v>99.43</v>
      </c>
      <c r="P4" s="81">
        <v>89.726027397260282</v>
      </c>
      <c r="Q4" s="82">
        <v>0</v>
      </c>
      <c r="R4" s="72">
        <f t="shared" si="4"/>
        <v>67.646149706457933</v>
      </c>
      <c r="S4" s="76">
        <v>96.527777777777786</v>
      </c>
      <c r="T4" s="80">
        <v>0</v>
      </c>
      <c r="U4" s="80">
        <v>100</v>
      </c>
      <c r="V4" s="80">
        <v>0</v>
      </c>
      <c r="W4" s="80">
        <v>25</v>
      </c>
      <c r="X4" s="78">
        <f t="shared" si="5"/>
        <v>52.256944444444443</v>
      </c>
      <c r="Y4" s="83">
        <f t="shared" si="6"/>
        <v>69.64988900469325</v>
      </c>
      <c r="Z4" s="84">
        <v>10.160919540229884</v>
      </c>
      <c r="AA4" s="84">
        <v>55.55555555555555</v>
      </c>
      <c r="AB4" s="84">
        <v>100</v>
      </c>
      <c r="AC4" s="84">
        <v>88.8</v>
      </c>
      <c r="AD4" s="84">
        <v>6.666666666666667</v>
      </c>
      <c r="AE4" s="72">
        <f t="shared" si="7"/>
        <v>49.606896551724134</v>
      </c>
      <c r="AF4" s="85">
        <v>68.421052631578945</v>
      </c>
      <c r="AG4" s="85">
        <v>81.25</v>
      </c>
      <c r="AH4" s="85">
        <v>64.705882352941174</v>
      </c>
      <c r="AI4" s="85">
        <v>72.89719626168224</v>
      </c>
      <c r="AJ4" s="86">
        <v>71.818532811550597</v>
      </c>
      <c r="AK4" s="87">
        <v>65</v>
      </c>
      <c r="AL4" s="72">
        <f t="shared" si="8"/>
        <v>65</v>
      </c>
      <c r="AM4" s="88">
        <v>58.608620243999695</v>
      </c>
      <c r="AN4" s="89">
        <f t="shared" si="9"/>
        <v>57.928078445155492</v>
      </c>
    </row>
    <row r="5" spans="1:40" ht="15.75" hidden="1" customHeight="1" thickTop="1" x14ac:dyDescent="0.3">
      <c r="A5" s="90">
        <v>5021</v>
      </c>
      <c r="B5" s="91" t="s">
        <v>271</v>
      </c>
      <c r="C5" s="91" t="s">
        <v>276</v>
      </c>
      <c r="D5" s="92">
        <v>6</v>
      </c>
      <c r="E5" s="70">
        <v>91.632755531362363</v>
      </c>
      <c r="F5" s="71">
        <v>92.360602360602357</v>
      </c>
      <c r="G5" s="72">
        <f t="shared" si="0"/>
        <v>91.875371141109028</v>
      </c>
      <c r="H5" s="73">
        <v>44.41</v>
      </c>
      <c r="I5" s="74">
        <f t="shared" si="1"/>
        <v>44.41</v>
      </c>
      <c r="J5" s="75">
        <f t="shared" si="2"/>
        <v>72.889222684665413</v>
      </c>
      <c r="K5" s="76">
        <v>97.326203208556151</v>
      </c>
      <c r="L5" s="77">
        <v>100</v>
      </c>
      <c r="M5" s="78">
        <f t="shared" si="3"/>
        <v>97.920380273321456</v>
      </c>
      <c r="N5" s="79">
        <v>99.285714285714306</v>
      </c>
      <c r="O5" s="80">
        <v>99.76</v>
      </c>
      <c r="P5" s="81">
        <v>99.100449775112438</v>
      </c>
      <c r="Q5" s="82">
        <v>100</v>
      </c>
      <c r="R5" s="72">
        <f t="shared" si="4"/>
        <v>99.536541015206694</v>
      </c>
      <c r="S5" s="76">
        <v>87.916666666666671</v>
      </c>
      <c r="T5" s="80">
        <v>61.218584656084658</v>
      </c>
      <c r="U5" s="80">
        <v>100</v>
      </c>
      <c r="V5" s="80">
        <v>0</v>
      </c>
      <c r="W5" s="80">
        <v>25</v>
      </c>
      <c r="X5" s="78">
        <f t="shared" si="5"/>
        <v>65.408812830687836</v>
      </c>
      <c r="Y5" s="83">
        <f t="shared" si="6"/>
        <v>88.033850129081969</v>
      </c>
      <c r="Z5" s="84">
        <v>52.298850574712645</v>
      </c>
      <c r="AA5" s="84">
        <v>33.333333333333336</v>
      </c>
      <c r="AB5" s="84">
        <v>0</v>
      </c>
      <c r="AC5" s="84">
        <v>52</v>
      </c>
      <c r="AD5" s="84">
        <v>87.777777777777771</v>
      </c>
      <c r="AE5" s="72">
        <f t="shared" si="7"/>
        <v>45.533045977011497</v>
      </c>
      <c r="AF5" s="85">
        <v>78.94736842105263</v>
      </c>
      <c r="AG5" s="85">
        <v>68.75</v>
      </c>
      <c r="AH5" s="85">
        <v>47.058823529411761</v>
      </c>
      <c r="AI5" s="85">
        <v>37.383177570093459</v>
      </c>
      <c r="AJ5" s="86">
        <v>58.034842380139466</v>
      </c>
      <c r="AK5" s="87">
        <v>25</v>
      </c>
      <c r="AL5" s="72">
        <f t="shared" si="8"/>
        <v>25</v>
      </c>
      <c r="AM5" s="88">
        <v>44.760249155776656</v>
      </c>
      <c r="AN5" s="89">
        <f t="shared" si="9"/>
        <v>72.022844348207059</v>
      </c>
    </row>
    <row r="6" spans="1:40" ht="15.75" hidden="1" customHeight="1" thickTop="1" x14ac:dyDescent="0.3">
      <c r="A6" s="90">
        <v>5030</v>
      </c>
      <c r="B6" s="91" t="s">
        <v>271</v>
      </c>
      <c r="C6" s="91" t="s">
        <v>277</v>
      </c>
      <c r="D6" s="92">
        <v>6</v>
      </c>
      <c r="E6" s="70">
        <v>42.947549827724821</v>
      </c>
      <c r="F6" s="71">
        <v>93.760683760683762</v>
      </c>
      <c r="G6" s="72">
        <f t="shared" si="0"/>
        <v>59.88526113871113</v>
      </c>
      <c r="H6" s="73">
        <v>61.478000000000002</v>
      </c>
      <c r="I6" s="74">
        <f t="shared" si="1"/>
        <v>61.478000000000002</v>
      </c>
      <c r="J6" s="75">
        <f t="shared" si="2"/>
        <v>60.522356683226676</v>
      </c>
      <c r="K6" s="76">
        <v>96.91119691119691</v>
      </c>
      <c r="L6" s="77">
        <v>100</v>
      </c>
      <c r="M6" s="78">
        <f t="shared" si="3"/>
        <v>97.597597597597598</v>
      </c>
      <c r="N6" s="79">
        <v>100</v>
      </c>
      <c r="O6" s="80">
        <v>99.509999999999991</v>
      </c>
      <c r="P6" s="81">
        <v>99.054859256215337</v>
      </c>
      <c r="Q6" s="82">
        <v>100</v>
      </c>
      <c r="R6" s="72">
        <f t="shared" si="4"/>
        <v>99.641214814053825</v>
      </c>
      <c r="S6" s="76">
        <v>100</v>
      </c>
      <c r="T6" s="80">
        <v>85.810185185185176</v>
      </c>
      <c r="U6" s="80">
        <v>100</v>
      </c>
      <c r="V6" s="80">
        <v>0</v>
      </c>
      <c r="W6" s="80">
        <v>25</v>
      </c>
      <c r="X6" s="78">
        <f t="shared" si="5"/>
        <v>74.577546296296291</v>
      </c>
      <c r="Y6" s="83">
        <f t="shared" si="6"/>
        <v>90.885138690447178</v>
      </c>
      <c r="Z6" s="84">
        <v>57.609195402298859</v>
      </c>
      <c r="AA6" s="84">
        <v>33.333333333333336</v>
      </c>
      <c r="AB6" s="84">
        <v>0</v>
      </c>
      <c r="AC6" s="84">
        <v>53.6</v>
      </c>
      <c r="AD6" s="84">
        <v>5.5555555555555554</v>
      </c>
      <c r="AE6" s="72">
        <f t="shared" si="7"/>
        <v>31.743965517241385</v>
      </c>
      <c r="AF6" s="85">
        <v>57.894736842105267</v>
      </c>
      <c r="AG6" s="85">
        <v>62.5</v>
      </c>
      <c r="AH6" s="85">
        <v>35.294117647058826</v>
      </c>
      <c r="AI6" s="85">
        <v>37.383177570093459</v>
      </c>
      <c r="AJ6" s="86">
        <v>48.268008014814392</v>
      </c>
      <c r="AK6" s="87">
        <v>38.333333333333336</v>
      </c>
      <c r="AL6" s="72">
        <f t="shared" si="8"/>
        <v>38.333333333333336</v>
      </c>
      <c r="AM6" s="88">
        <v>37.46825041314591</v>
      </c>
      <c r="AN6" s="89">
        <f t="shared" si="9"/>
        <v>68.787515805812689</v>
      </c>
    </row>
    <row r="7" spans="1:40" ht="15.75" hidden="1" customHeight="1" thickTop="1" x14ac:dyDescent="0.3">
      <c r="A7" s="90">
        <v>5031</v>
      </c>
      <c r="B7" s="91" t="s">
        <v>271</v>
      </c>
      <c r="C7" s="91" t="s">
        <v>278</v>
      </c>
      <c r="D7" s="92">
        <v>6</v>
      </c>
      <c r="E7" s="70">
        <v>63.619682495363072</v>
      </c>
      <c r="F7" s="71">
        <v>89.442918192918199</v>
      </c>
      <c r="G7" s="72">
        <f t="shared" si="0"/>
        <v>72.227427727881448</v>
      </c>
      <c r="H7" s="73">
        <v>36.785999999999994</v>
      </c>
      <c r="I7" s="74">
        <f t="shared" si="1"/>
        <v>36.785999999999994</v>
      </c>
      <c r="J7" s="75">
        <f t="shared" si="2"/>
        <v>58.050856636728867</v>
      </c>
      <c r="K7" s="76">
        <v>91.401273885350321</v>
      </c>
      <c r="L7" s="77">
        <v>100</v>
      </c>
      <c r="M7" s="78">
        <f t="shared" si="3"/>
        <v>93.312101910828034</v>
      </c>
      <c r="N7" s="79">
        <v>100</v>
      </c>
      <c r="O7" s="80">
        <v>99.32</v>
      </c>
      <c r="P7" s="81">
        <v>95.797052913596787</v>
      </c>
      <c r="Q7" s="82">
        <v>100</v>
      </c>
      <c r="R7" s="72">
        <f t="shared" si="4"/>
        <v>98.779263228399202</v>
      </c>
      <c r="S7" s="76">
        <v>82.777777777777786</v>
      </c>
      <c r="T7" s="80">
        <v>89.583333333333329</v>
      </c>
      <c r="U7" s="80">
        <v>95.833333333333329</v>
      </c>
      <c r="V7" s="80">
        <v>95.537468425484136</v>
      </c>
      <c r="W7" s="80">
        <v>25</v>
      </c>
      <c r="X7" s="78">
        <f t="shared" si="5"/>
        <v>82.115794664296629</v>
      </c>
      <c r="Y7" s="83">
        <f t="shared" si="6"/>
        <v>91.478775213560752</v>
      </c>
      <c r="Z7" s="84">
        <v>98.52873563218391</v>
      </c>
      <c r="AA7" s="84">
        <v>63.888888888888886</v>
      </c>
      <c r="AB7" s="84">
        <v>40</v>
      </c>
      <c r="AC7" s="84">
        <v>76</v>
      </c>
      <c r="AD7" s="84">
        <v>50</v>
      </c>
      <c r="AE7" s="72">
        <f t="shared" si="7"/>
        <v>67.736350574712645</v>
      </c>
      <c r="AF7" s="85">
        <v>78.94736842105263</v>
      </c>
      <c r="AG7" s="85">
        <v>75</v>
      </c>
      <c r="AH7" s="85">
        <v>5.8823529411764701</v>
      </c>
      <c r="AI7" s="85">
        <v>63.551401869158873</v>
      </c>
      <c r="AJ7" s="86">
        <v>55.84528080784699</v>
      </c>
      <c r="AK7" s="87">
        <v>68.333333333333329</v>
      </c>
      <c r="AL7" s="72">
        <f t="shared" si="8"/>
        <v>68.333333333333329</v>
      </c>
      <c r="AM7" s="88">
        <v>64.684795188605946</v>
      </c>
      <c r="AN7" s="89">
        <f t="shared" si="9"/>
        <v>76.754997490707936</v>
      </c>
    </row>
    <row r="8" spans="1:40" ht="15.75" hidden="1" customHeight="1" thickTop="1" x14ac:dyDescent="0.3">
      <c r="A8" s="90">
        <v>5034</v>
      </c>
      <c r="B8" s="91" t="s">
        <v>271</v>
      </c>
      <c r="C8" s="91" t="s">
        <v>279</v>
      </c>
      <c r="D8" s="92">
        <v>6</v>
      </c>
      <c r="E8" s="70">
        <v>49.753686428171903</v>
      </c>
      <c r="F8" s="71">
        <v>80.324074074074076</v>
      </c>
      <c r="G8" s="72">
        <f t="shared" si="0"/>
        <v>59.943815643472625</v>
      </c>
      <c r="H8" s="73">
        <v>56.39</v>
      </c>
      <c r="I8" s="74">
        <f t="shared" si="1"/>
        <v>56.39</v>
      </c>
      <c r="J8" s="75">
        <f t="shared" si="2"/>
        <v>58.522289386083571</v>
      </c>
      <c r="K8" s="76">
        <v>97.602739726027394</v>
      </c>
      <c r="L8" s="77">
        <v>100</v>
      </c>
      <c r="M8" s="78">
        <f t="shared" si="3"/>
        <v>98.135464231354632</v>
      </c>
      <c r="N8" s="79">
        <v>100</v>
      </c>
      <c r="O8" s="80">
        <v>99.48</v>
      </c>
      <c r="P8" s="81">
        <v>88.403894541078657</v>
      </c>
      <c r="Q8" s="82">
        <v>100</v>
      </c>
      <c r="R8" s="72">
        <f t="shared" si="4"/>
        <v>96.970973635269672</v>
      </c>
      <c r="S8" s="76">
        <v>98.611111111111114</v>
      </c>
      <c r="T8" s="77">
        <v>89.409391534391546</v>
      </c>
      <c r="U8" s="80">
        <v>91.666666666666671</v>
      </c>
      <c r="V8" s="80">
        <v>83.2</v>
      </c>
      <c r="W8" s="80">
        <v>0</v>
      </c>
      <c r="X8" s="78">
        <f t="shared" si="5"/>
        <v>80.321792328042335</v>
      </c>
      <c r="Y8" s="83">
        <f t="shared" si="6"/>
        <v>92.06245223154751</v>
      </c>
      <c r="Z8" s="84">
        <v>52.068965517241374</v>
      </c>
      <c r="AA8" s="84">
        <v>60.416666666666664</v>
      </c>
      <c r="AB8" s="84">
        <v>0</v>
      </c>
      <c r="AC8" s="84">
        <v>50.4</v>
      </c>
      <c r="AD8" s="84">
        <v>11.111111111111111</v>
      </c>
      <c r="AE8" s="72">
        <f t="shared" si="7"/>
        <v>35.878699712643673</v>
      </c>
      <c r="AF8" s="85">
        <v>52.631578947368418</v>
      </c>
      <c r="AG8" s="85">
        <v>75</v>
      </c>
      <c r="AH8" s="85">
        <v>64.705882352941174</v>
      </c>
      <c r="AI8" s="85">
        <v>47.663551401869157</v>
      </c>
      <c r="AJ8" s="86">
        <v>60.000253175544685</v>
      </c>
      <c r="AK8" s="87">
        <v>43.333333333333336</v>
      </c>
      <c r="AL8" s="72">
        <f t="shared" si="8"/>
        <v>43.333333333333336</v>
      </c>
      <c r="AM8" s="88">
        <v>43.802040693555213</v>
      </c>
      <c r="AN8" s="89">
        <f t="shared" si="9"/>
        <v>70.876296201057045</v>
      </c>
    </row>
    <row r="9" spans="1:40" ht="15.75" hidden="1" customHeight="1" thickTop="1" x14ac:dyDescent="0.3">
      <c r="A9" s="90">
        <v>5036</v>
      </c>
      <c r="B9" s="91" t="s">
        <v>271</v>
      </c>
      <c r="C9" s="91" t="s">
        <v>280</v>
      </c>
      <c r="D9" s="92">
        <v>6</v>
      </c>
      <c r="E9" s="70">
        <v>50.032910431576674</v>
      </c>
      <c r="F9" s="71">
        <v>0</v>
      </c>
      <c r="G9" s="72">
        <f t="shared" si="0"/>
        <v>33.355273621051111</v>
      </c>
      <c r="H9" s="73">
        <v>27.93</v>
      </c>
      <c r="I9" s="74">
        <f t="shared" si="1"/>
        <v>27.93</v>
      </c>
      <c r="J9" s="75">
        <f t="shared" si="2"/>
        <v>31.185164172630667</v>
      </c>
      <c r="K9" s="76">
        <v>74.257425742574256</v>
      </c>
      <c r="L9" s="77">
        <v>100</v>
      </c>
      <c r="M9" s="78">
        <f t="shared" si="3"/>
        <v>79.977997799779985</v>
      </c>
      <c r="N9" s="79">
        <v>97.857142857142847</v>
      </c>
      <c r="O9" s="80">
        <v>99.549999999999983</v>
      </c>
      <c r="P9" s="81">
        <v>96.910324039186136</v>
      </c>
      <c r="Q9" s="82">
        <v>100</v>
      </c>
      <c r="R9" s="72">
        <f t="shared" si="4"/>
        <v>98.579366724082249</v>
      </c>
      <c r="S9" s="76">
        <v>76.25</v>
      </c>
      <c r="T9" s="80">
        <v>74.184027777777786</v>
      </c>
      <c r="U9" s="80">
        <v>98.14813333333332</v>
      </c>
      <c r="V9" s="80">
        <v>0</v>
      </c>
      <c r="W9" s="80">
        <v>0</v>
      </c>
      <c r="X9" s="78">
        <f t="shared" si="5"/>
        <v>62.145540277777769</v>
      </c>
      <c r="Y9" s="83">
        <f t="shared" si="6"/>
        <v>80.224049448515999</v>
      </c>
      <c r="Z9" s="84">
        <v>47.586206896551722</v>
      </c>
      <c r="AA9" s="84">
        <v>33.333333333333336</v>
      </c>
      <c r="AB9" s="84">
        <v>40</v>
      </c>
      <c r="AC9" s="84">
        <v>68</v>
      </c>
      <c r="AD9" s="84">
        <v>7.7777777777777777</v>
      </c>
      <c r="AE9" s="72">
        <f t="shared" si="7"/>
        <v>39.854885057471265</v>
      </c>
      <c r="AF9" s="85">
        <v>78.94736842105263</v>
      </c>
      <c r="AG9" s="85">
        <v>68.75</v>
      </c>
      <c r="AH9" s="85">
        <v>58.82352941176471</v>
      </c>
      <c r="AI9" s="85">
        <v>61.682242990654203</v>
      </c>
      <c r="AJ9" s="86">
        <v>67.050785205867896</v>
      </c>
      <c r="AK9" s="87">
        <v>65</v>
      </c>
      <c r="AL9" s="72">
        <f t="shared" si="8"/>
        <v>65</v>
      </c>
      <c r="AM9" s="88">
        <v>52.136148085549451</v>
      </c>
      <c r="AN9" s="89">
        <f t="shared" si="9"/>
        <v>61.989901984448963</v>
      </c>
    </row>
    <row r="10" spans="1:40" ht="15.75" hidden="1" customHeight="1" thickTop="1" x14ac:dyDescent="0.3">
      <c r="A10" s="90">
        <v>5038</v>
      </c>
      <c r="B10" s="91" t="s">
        <v>271</v>
      </c>
      <c r="C10" s="91" t="s">
        <v>281</v>
      </c>
      <c r="D10" s="92">
        <v>6</v>
      </c>
      <c r="E10" s="70">
        <v>53.36700241168959</v>
      </c>
      <c r="F10" s="71">
        <v>80.043243793243789</v>
      </c>
      <c r="G10" s="72">
        <f t="shared" si="0"/>
        <v>62.259082872207649</v>
      </c>
      <c r="H10" s="73">
        <v>17.46</v>
      </c>
      <c r="I10" s="74">
        <f t="shared" si="1"/>
        <v>17.46</v>
      </c>
      <c r="J10" s="75">
        <f t="shared" si="2"/>
        <v>44.339449723324591</v>
      </c>
      <c r="K10" s="76">
        <v>72.529644268774703</v>
      </c>
      <c r="L10" s="77">
        <v>100</v>
      </c>
      <c r="M10" s="78">
        <f t="shared" si="3"/>
        <v>78.634167764602552</v>
      </c>
      <c r="N10" s="79">
        <v>70</v>
      </c>
      <c r="O10" s="80">
        <v>99.67</v>
      </c>
      <c r="P10" s="81">
        <v>94.777562862669242</v>
      </c>
      <c r="Q10" s="82">
        <v>100</v>
      </c>
      <c r="R10" s="72">
        <f t="shared" si="4"/>
        <v>91.111890715667315</v>
      </c>
      <c r="S10" s="76">
        <v>98.333333333333343</v>
      </c>
      <c r="T10" s="80">
        <v>69.731453924162267</v>
      </c>
      <c r="U10" s="80">
        <v>98.14813333333332</v>
      </c>
      <c r="V10" s="80">
        <v>0</v>
      </c>
      <c r="W10" s="80">
        <v>0</v>
      </c>
      <c r="X10" s="78">
        <f t="shared" si="5"/>
        <v>66.553230147707225</v>
      </c>
      <c r="Y10" s="83">
        <f t="shared" si="6"/>
        <v>78.761139071536775</v>
      </c>
      <c r="Z10" s="84">
        <v>51.379310344827587</v>
      </c>
      <c r="AA10" s="84">
        <v>33.333333333333336</v>
      </c>
      <c r="AB10" s="84">
        <v>0</v>
      </c>
      <c r="AC10" s="84">
        <v>64.8</v>
      </c>
      <c r="AD10" s="84">
        <v>15.555555555555555</v>
      </c>
      <c r="AE10" s="72">
        <f t="shared" si="7"/>
        <v>34.16149425287356</v>
      </c>
      <c r="AF10" s="85">
        <v>68.421052631578945</v>
      </c>
      <c r="AG10" s="85">
        <v>81.25</v>
      </c>
      <c r="AH10" s="85">
        <v>82.35294117647058</v>
      </c>
      <c r="AI10" s="85">
        <v>53.271028037383175</v>
      </c>
      <c r="AJ10" s="86">
        <v>71.323755461358175</v>
      </c>
      <c r="AK10" s="87">
        <v>56.666666666666664</v>
      </c>
      <c r="AL10" s="72">
        <f t="shared" si="8"/>
        <v>56.666666666666664</v>
      </c>
      <c r="AM10" s="88">
        <v>48.572465057894746</v>
      </c>
      <c r="AN10" s="89">
        <f t="shared" si="9"/>
        <v>62.820198997801725</v>
      </c>
    </row>
    <row r="11" spans="1:40" ht="15.75" hidden="1" customHeight="1" thickTop="1" x14ac:dyDescent="0.3">
      <c r="A11" s="90">
        <v>5040</v>
      </c>
      <c r="B11" s="91" t="s">
        <v>271</v>
      </c>
      <c r="C11" s="91" t="s">
        <v>282</v>
      </c>
      <c r="D11" s="92">
        <v>6</v>
      </c>
      <c r="E11" s="70">
        <v>73.865625147775091</v>
      </c>
      <c r="F11" s="71">
        <v>87.065527065527064</v>
      </c>
      <c r="G11" s="72">
        <f t="shared" si="0"/>
        <v>78.26559245369242</v>
      </c>
      <c r="H11" s="73">
        <v>64.818000000000012</v>
      </c>
      <c r="I11" s="74">
        <f t="shared" si="1"/>
        <v>64.818000000000012</v>
      </c>
      <c r="J11" s="75">
        <f t="shared" si="2"/>
        <v>72.886555472215463</v>
      </c>
      <c r="K11" s="76">
        <v>74.278215223097106</v>
      </c>
      <c r="L11" s="77">
        <v>100</v>
      </c>
      <c r="M11" s="78">
        <f t="shared" si="3"/>
        <v>79.994167395742195</v>
      </c>
      <c r="N11" s="79">
        <v>82.484472049689444</v>
      </c>
      <c r="O11" s="80">
        <v>99.4</v>
      </c>
      <c r="P11" s="81">
        <v>80.916030534351151</v>
      </c>
      <c r="Q11" s="82">
        <v>100</v>
      </c>
      <c r="R11" s="72">
        <f t="shared" si="4"/>
        <v>90.70012564601015</v>
      </c>
      <c r="S11" s="76">
        <v>100</v>
      </c>
      <c r="T11" s="80">
        <v>54.427083333333336</v>
      </c>
      <c r="U11" s="80">
        <v>100</v>
      </c>
      <c r="V11" s="80">
        <v>0</v>
      </c>
      <c r="W11" s="80">
        <v>80</v>
      </c>
      <c r="X11" s="78">
        <f t="shared" si="5"/>
        <v>73.606770833333343</v>
      </c>
      <c r="Y11" s="83">
        <f t="shared" si="6"/>
        <v>81.376107135857112</v>
      </c>
      <c r="Z11" s="84">
        <v>83.609195402298852</v>
      </c>
      <c r="AA11" s="84">
        <v>22.222222222222225</v>
      </c>
      <c r="AB11" s="84">
        <v>0</v>
      </c>
      <c r="AC11" s="84">
        <v>71.2</v>
      </c>
      <c r="AD11" s="84">
        <v>62.650602409638559</v>
      </c>
      <c r="AE11" s="72">
        <f t="shared" si="7"/>
        <v>50.16595346904861</v>
      </c>
      <c r="AF11" s="85">
        <v>89.473684210526315</v>
      </c>
      <c r="AG11" s="85">
        <v>75</v>
      </c>
      <c r="AH11" s="85">
        <v>70.588235294117652</v>
      </c>
      <c r="AI11" s="85">
        <v>57.009345794392516</v>
      </c>
      <c r="AJ11" s="86">
        <v>73.01781632475911</v>
      </c>
      <c r="AK11" s="87">
        <v>51.666666666666671</v>
      </c>
      <c r="AL11" s="72">
        <f t="shared" si="8"/>
        <v>51.666666666666671</v>
      </c>
      <c r="AM11" s="88">
        <v>56.559926203428354</v>
      </c>
      <c r="AN11" s="89">
        <f t="shared" si="9"/>
        <v>72.233342523400154</v>
      </c>
    </row>
    <row r="12" spans="1:40" ht="15.75" hidden="1" customHeight="1" thickTop="1" x14ac:dyDescent="0.3">
      <c r="A12" s="90">
        <v>5042</v>
      </c>
      <c r="B12" s="91" t="s">
        <v>271</v>
      </c>
      <c r="C12" s="91" t="s">
        <v>283</v>
      </c>
      <c r="D12" s="92">
        <v>6</v>
      </c>
      <c r="E12" s="70">
        <v>49.314425866227054</v>
      </c>
      <c r="F12" s="71">
        <v>60.828245828245834</v>
      </c>
      <c r="G12" s="72">
        <f t="shared" si="0"/>
        <v>53.152365853566643</v>
      </c>
      <c r="H12" s="73">
        <v>35.725999999999999</v>
      </c>
      <c r="I12" s="74">
        <f t="shared" si="1"/>
        <v>35.725999999999999</v>
      </c>
      <c r="J12" s="75">
        <f t="shared" si="2"/>
        <v>46.181819512139981</v>
      </c>
      <c r="K12" s="76">
        <v>81.25</v>
      </c>
      <c r="L12" s="77">
        <v>0</v>
      </c>
      <c r="M12" s="78">
        <f t="shared" si="3"/>
        <v>63.194444444444443</v>
      </c>
      <c r="N12" s="79">
        <v>100</v>
      </c>
      <c r="O12" s="80">
        <v>98.94</v>
      </c>
      <c r="P12" s="81">
        <v>84.311111111111117</v>
      </c>
      <c r="Q12" s="82">
        <v>100</v>
      </c>
      <c r="R12" s="72">
        <f t="shared" si="4"/>
        <v>95.812777777777782</v>
      </c>
      <c r="S12" s="76">
        <v>95</v>
      </c>
      <c r="T12" s="80">
        <v>82.129629629629619</v>
      </c>
      <c r="U12" s="80">
        <v>100</v>
      </c>
      <c r="V12" s="80">
        <v>0</v>
      </c>
      <c r="W12" s="80">
        <v>100</v>
      </c>
      <c r="X12" s="78">
        <f t="shared" si="5"/>
        <v>81.782407407407405</v>
      </c>
      <c r="Y12" s="83">
        <f t="shared" si="6"/>
        <v>79.580459259259271</v>
      </c>
      <c r="Z12" s="84">
        <v>57.643678160919542</v>
      </c>
      <c r="AA12" s="84">
        <v>78.472222222222214</v>
      </c>
      <c r="AB12" s="84">
        <v>100</v>
      </c>
      <c r="AC12" s="84">
        <v>81.599999999999994</v>
      </c>
      <c r="AD12" s="84">
        <v>98.876404494382015</v>
      </c>
      <c r="AE12" s="72">
        <f t="shared" si="7"/>
        <v>81.713787049593179</v>
      </c>
      <c r="AF12" s="85">
        <v>68.421052631578945</v>
      </c>
      <c r="AG12" s="85">
        <v>68.75</v>
      </c>
      <c r="AH12" s="85">
        <v>58.82352941176471</v>
      </c>
      <c r="AI12" s="85">
        <v>61.682242990654203</v>
      </c>
      <c r="AJ12" s="86">
        <v>64.419206258499457</v>
      </c>
      <c r="AK12" s="87">
        <v>68.333333333333329</v>
      </c>
      <c r="AL12" s="72">
        <f t="shared" si="8"/>
        <v>68.333333333333329</v>
      </c>
      <c r="AM12" s="88">
        <v>74.425808095382891</v>
      </c>
      <c r="AN12" s="89">
        <f t="shared" si="9"/>
        <v>71.354335960672501</v>
      </c>
    </row>
    <row r="13" spans="1:40" ht="15.75" hidden="1" customHeight="1" thickTop="1" x14ac:dyDescent="0.3">
      <c r="A13" s="90">
        <v>5044</v>
      </c>
      <c r="B13" s="91" t="s">
        <v>271</v>
      </c>
      <c r="C13" s="91" t="s">
        <v>284</v>
      </c>
      <c r="D13" s="92">
        <v>6</v>
      </c>
      <c r="E13" s="70">
        <v>57.125895415180764</v>
      </c>
      <c r="F13" s="71">
        <v>89.832112332112345</v>
      </c>
      <c r="G13" s="72">
        <f t="shared" si="0"/>
        <v>68.02796772082462</v>
      </c>
      <c r="H13" s="73">
        <v>20.452000000000005</v>
      </c>
      <c r="I13" s="74">
        <f t="shared" si="1"/>
        <v>20.452000000000005</v>
      </c>
      <c r="J13" s="75">
        <f t="shared" si="2"/>
        <v>48.997580632494774</v>
      </c>
      <c r="K13" s="76">
        <v>71.641791044776127</v>
      </c>
      <c r="L13" s="77">
        <v>100</v>
      </c>
      <c r="M13" s="78">
        <f t="shared" si="3"/>
        <v>77.943615257048094</v>
      </c>
      <c r="N13" s="79">
        <v>97.857142857142847</v>
      </c>
      <c r="O13" s="80">
        <v>99.56</v>
      </c>
      <c r="P13" s="81">
        <v>99.632352941176478</v>
      </c>
      <c r="Q13" s="82">
        <v>100</v>
      </c>
      <c r="R13" s="72">
        <f t="shared" si="4"/>
        <v>99.262373949579825</v>
      </c>
      <c r="S13" s="76">
        <v>97.222222222222214</v>
      </c>
      <c r="T13" s="80">
        <v>75.243055555555571</v>
      </c>
      <c r="U13" s="80">
        <v>100</v>
      </c>
      <c r="V13" s="80">
        <v>0</v>
      </c>
      <c r="W13" s="80">
        <v>25</v>
      </c>
      <c r="X13" s="78">
        <f t="shared" si="5"/>
        <v>71.241319444444443</v>
      </c>
      <c r="Y13" s="83">
        <f t="shared" si="6"/>
        <v>82.620883378625081</v>
      </c>
      <c r="Z13" s="84">
        <v>18.850574712643677</v>
      </c>
      <c r="AA13" s="84">
        <v>44.44444444444445</v>
      </c>
      <c r="AB13" s="84">
        <v>0</v>
      </c>
      <c r="AC13" s="84">
        <v>82.399999999999991</v>
      </c>
      <c r="AD13" s="84">
        <v>98.876404494382015</v>
      </c>
      <c r="AE13" s="72">
        <f t="shared" si="7"/>
        <v>47.035302854190881</v>
      </c>
      <c r="AF13" s="85">
        <v>63.157894736842103</v>
      </c>
      <c r="AG13" s="85">
        <v>75</v>
      </c>
      <c r="AH13" s="85">
        <v>52.941176470588239</v>
      </c>
      <c r="AI13" s="85">
        <v>43.925233644859816</v>
      </c>
      <c r="AJ13" s="86">
        <v>58.756076213072539</v>
      </c>
      <c r="AK13" s="87">
        <v>43.333333333333336</v>
      </c>
      <c r="AL13" s="72">
        <f t="shared" si="8"/>
        <v>43.333333333333336</v>
      </c>
      <c r="AM13" s="88">
        <v>49.420448512387821</v>
      </c>
      <c r="AN13" s="89">
        <f t="shared" si="9"/>
        <v>65.936092369527842</v>
      </c>
    </row>
    <row r="14" spans="1:40" ht="15.75" hidden="1" customHeight="1" thickTop="1" x14ac:dyDescent="0.3">
      <c r="A14" s="90">
        <v>5045</v>
      </c>
      <c r="B14" s="91" t="s">
        <v>271</v>
      </c>
      <c r="C14" s="91" t="s">
        <v>285</v>
      </c>
      <c r="D14" s="92">
        <v>4</v>
      </c>
      <c r="E14" s="70">
        <v>85.958405629458269</v>
      </c>
      <c r="F14" s="71">
        <v>90.040191290191302</v>
      </c>
      <c r="G14" s="72">
        <f t="shared" si="0"/>
        <v>87.319000849702604</v>
      </c>
      <c r="H14" s="73">
        <v>74.221999999999994</v>
      </c>
      <c r="I14" s="74">
        <f t="shared" si="1"/>
        <v>74.221999999999994</v>
      </c>
      <c r="J14" s="75">
        <f t="shared" si="2"/>
        <v>82.080200509821566</v>
      </c>
      <c r="K14" s="76">
        <v>99.01315789473685</v>
      </c>
      <c r="L14" s="77">
        <v>100</v>
      </c>
      <c r="M14" s="78">
        <f t="shared" si="3"/>
        <v>99.232456140350877</v>
      </c>
      <c r="N14" s="79">
        <v>70</v>
      </c>
      <c r="O14" s="80">
        <v>99.02000000000001</v>
      </c>
      <c r="P14" s="81">
        <v>89.565032775138661</v>
      </c>
      <c r="Q14" s="82">
        <v>0</v>
      </c>
      <c r="R14" s="72">
        <f t="shared" si="4"/>
        <v>64.646258193784661</v>
      </c>
      <c r="S14" s="76">
        <v>99.166666666666671</v>
      </c>
      <c r="T14" s="80">
        <v>59.722222222222214</v>
      </c>
      <c r="U14" s="80">
        <v>98.14813333333332</v>
      </c>
      <c r="V14" s="80">
        <v>0</v>
      </c>
      <c r="W14" s="80">
        <v>100</v>
      </c>
      <c r="X14" s="78">
        <f t="shared" si="5"/>
        <v>76.759255555555555</v>
      </c>
      <c r="Y14" s="83">
        <f t="shared" si="6"/>
        <v>80.973448610315188</v>
      </c>
      <c r="Z14" s="84">
        <v>97.47126436781609</v>
      </c>
      <c r="AA14" s="84">
        <v>22.222222222222225</v>
      </c>
      <c r="AB14" s="84">
        <v>60</v>
      </c>
      <c r="AC14" s="84">
        <v>49.6</v>
      </c>
      <c r="AD14" s="84">
        <v>80.165289256198349</v>
      </c>
      <c r="AE14" s="72">
        <f t="shared" si="7"/>
        <v>64.11547449415788</v>
      </c>
      <c r="AF14" s="85">
        <v>89.473684210526315</v>
      </c>
      <c r="AG14" s="85">
        <v>75</v>
      </c>
      <c r="AH14" s="85">
        <v>64.705882352941174</v>
      </c>
      <c r="AI14" s="85">
        <v>51.401869158878498</v>
      </c>
      <c r="AJ14" s="86">
        <v>70.145358930586497</v>
      </c>
      <c r="AK14" s="87">
        <v>43.333333333333336</v>
      </c>
      <c r="AL14" s="72">
        <f t="shared" si="8"/>
        <v>43.333333333333336</v>
      </c>
      <c r="AM14" s="88">
        <v>61.56701544504061</v>
      </c>
      <c r="AN14" s="89">
        <f t="shared" si="9"/>
        <v>75.372869040634086</v>
      </c>
    </row>
    <row r="15" spans="1:40" ht="15.75" hidden="1" customHeight="1" thickTop="1" x14ac:dyDescent="0.3">
      <c r="A15" s="90">
        <v>5051</v>
      </c>
      <c r="B15" s="91" t="s">
        <v>271</v>
      </c>
      <c r="C15" s="91" t="s">
        <v>286</v>
      </c>
      <c r="D15" s="92">
        <v>6</v>
      </c>
      <c r="E15" s="70">
        <v>65.917938081277455</v>
      </c>
      <c r="F15" s="71">
        <v>89.319291819291834</v>
      </c>
      <c r="G15" s="72">
        <f t="shared" si="0"/>
        <v>73.718389327282239</v>
      </c>
      <c r="H15" s="73">
        <v>31.553999999999998</v>
      </c>
      <c r="I15" s="74">
        <f t="shared" si="1"/>
        <v>31.553999999999998</v>
      </c>
      <c r="J15" s="75">
        <f t="shared" si="2"/>
        <v>56.852633596369344</v>
      </c>
      <c r="K15" s="76">
        <v>53.456221198156683</v>
      </c>
      <c r="L15" s="77">
        <v>100</v>
      </c>
      <c r="M15" s="78">
        <f t="shared" si="3"/>
        <v>63.799283154121866</v>
      </c>
      <c r="N15" s="79">
        <v>91.055900621118028</v>
      </c>
      <c r="O15" s="80">
        <v>99.179999999999993</v>
      </c>
      <c r="P15" s="81">
        <v>96.763533871124508</v>
      </c>
      <c r="Q15" s="82">
        <v>100</v>
      </c>
      <c r="R15" s="72">
        <f t="shared" si="4"/>
        <v>96.749858623060632</v>
      </c>
      <c r="S15" s="76">
        <v>93.472222222222229</v>
      </c>
      <c r="T15" s="80">
        <v>87.80158730158729</v>
      </c>
      <c r="U15" s="80">
        <v>100</v>
      </c>
      <c r="V15" s="80">
        <v>0</v>
      </c>
      <c r="W15" s="80">
        <v>0</v>
      </c>
      <c r="X15" s="78">
        <f t="shared" si="5"/>
        <v>70.31845238095238</v>
      </c>
      <c r="Y15" s="83">
        <f t="shared" si="6"/>
        <v>76.42960145676804</v>
      </c>
      <c r="Z15" s="84">
        <v>5.4252873563218387</v>
      </c>
      <c r="AA15" s="84">
        <v>52.777777777777779</v>
      </c>
      <c r="AB15" s="84">
        <v>0</v>
      </c>
      <c r="AC15" s="84">
        <v>69.599999999999994</v>
      </c>
      <c r="AD15" s="84">
        <v>27.777777777777779</v>
      </c>
      <c r="AE15" s="72">
        <f t="shared" si="7"/>
        <v>29.510488505747126</v>
      </c>
      <c r="AF15" s="85">
        <v>21.052631578947366</v>
      </c>
      <c r="AG15" s="85">
        <v>87.5</v>
      </c>
      <c r="AH15" s="85">
        <v>64.705882352941174</v>
      </c>
      <c r="AI15" s="85">
        <v>64.485981308411212</v>
      </c>
      <c r="AJ15" s="86">
        <v>59.436123810074946</v>
      </c>
      <c r="AK15" s="87">
        <v>60</v>
      </c>
      <c r="AL15" s="72">
        <f t="shared" si="8"/>
        <v>60</v>
      </c>
      <c r="AM15" s="88">
        <v>43.588560219085117</v>
      </c>
      <c r="AN15" s="89">
        <f t="shared" si="9"/>
        <v>62.661895513383428</v>
      </c>
    </row>
    <row r="16" spans="1:40" ht="15.75" hidden="1" customHeight="1" thickTop="1" x14ac:dyDescent="0.3">
      <c r="A16" s="90">
        <v>5055</v>
      </c>
      <c r="B16" s="91" t="s">
        <v>271</v>
      </c>
      <c r="C16" s="91" t="s">
        <v>287</v>
      </c>
      <c r="D16" s="92">
        <v>6</v>
      </c>
      <c r="E16" s="70">
        <v>51.645777178796045</v>
      </c>
      <c r="F16" s="71">
        <v>70.265567765567766</v>
      </c>
      <c r="G16" s="72">
        <f t="shared" si="0"/>
        <v>57.852374041053281</v>
      </c>
      <c r="H16" s="73">
        <v>59.315999999999995</v>
      </c>
      <c r="I16" s="74">
        <f t="shared" si="1"/>
        <v>59.315999999999995</v>
      </c>
      <c r="J16" s="75">
        <f t="shared" si="2"/>
        <v>58.437824424631962</v>
      </c>
      <c r="K16" s="76">
        <v>42.944785276073617</v>
      </c>
      <c r="L16" s="77">
        <v>100</v>
      </c>
      <c r="M16" s="78">
        <f t="shared" si="3"/>
        <v>55.623721881390594</v>
      </c>
      <c r="N16" s="79">
        <v>97.777777777777771</v>
      </c>
      <c r="O16" s="80">
        <v>98.63</v>
      </c>
      <c r="P16" s="81">
        <v>99.881516587677723</v>
      </c>
      <c r="Q16" s="82" t="s">
        <v>37</v>
      </c>
      <c r="R16" s="72">
        <f t="shared" si="4"/>
        <v>98.701371185492377</v>
      </c>
      <c r="S16" s="76">
        <v>100</v>
      </c>
      <c r="T16" s="80">
        <v>74.907407407407405</v>
      </c>
      <c r="U16" s="80">
        <v>100</v>
      </c>
      <c r="V16" s="80">
        <v>0</v>
      </c>
      <c r="W16" s="80">
        <v>15</v>
      </c>
      <c r="X16" s="78">
        <f t="shared" si="5"/>
        <v>70.601851851851848</v>
      </c>
      <c r="Y16" s="83">
        <f t="shared" si="6"/>
        <v>74.201571249250762</v>
      </c>
      <c r="Z16" s="84">
        <v>97.356321839080465</v>
      </c>
      <c r="AA16" s="84">
        <v>22.222222222222225</v>
      </c>
      <c r="AB16" s="84">
        <v>0</v>
      </c>
      <c r="AC16" s="84">
        <v>76</v>
      </c>
      <c r="AD16" s="84">
        <v>95.294117647058812</v>
      </c>
      <c r="AE16" s="72">
        <f t="shared" si="7"/>
        <v>60.623394185260317</v>
      </c>
      <c r="AF16" s="85">
        <v>52.631578947368418</v>
      </c>
      <c r="AG16" s="85">
        <v>75</v>
      </c>
      <c r="AH16" s="85">
        <v>41.17647058823529</v>
      </c>
      <c r="AI16" s="85">
        <v>65.420560747663544</v>
      </c>
      <c r="AJ16" s="86">
        <v>58.557152570816811</v>
      </c>
      <c r="AK16" s="87">
        <v>46.666666666666664</v>
      </c>
      <c r="AL16" s="72">
        <f t="shared" si="8"/>
        <v>46.666666666666664</v>
      </c>
      <c r="AM16" s="88">
        <v>57.281050917689988</v>
      </c>
      <c r="AN16" s="89">
        <f t="shared" si="9"/>
        <v>65.972665784858776</v>
      </c>
    </row>
    <row r="17" spans="1:42" ht="15.75" hidden="1" customHeight="1" thickTop="1" x14ac:dyDescent="0.3">
      <c r="A17" s="90">
        <v>5059</v>
      </c>
      <c r="B17" s="91" t="s">
        <v>271</v>
      </c>
      <c r="C17" s="91" t="s">
        <v>288</v>
      </c>
      <c r="D17" s="92">
        <v>6</v>
      </c>
      <c r="E17" s="70">
        <v>48.612691047723409</v>
      </c>
      <c r="F17" s="71">
        <v>85.022893772893781</v>
      </c>
      <c r="G17" s="72">
        <f t="shared" si="0"/>
        <v>60.749425289446862</v>
      </c>
      <c r="H17" s="73">
        <v>41.996000000000002</v>
      </c>
      <c r="I17" s="74">
        <f t="shared" si="1"/>
        <v>41.996000000000002</v>
      </c>
      <c r="J17" s="75">
        <f t="shared" si="2"/>
        <v>53.248055173668114</v>
      </c>
      <c r="K17" s="76">
        <v>89.320388349514573</v>
      </c>
      <c r="L17" s="77">
        <v>100</v>
      </c>
      <c r="M17" s="78">
        <f t="shared" si="3"/>
        <v>91.69363538295579</v>
      </c>
      <c r="N17" s="79">
        <v>100</v>
      </c>
      <c r="O17" s="80">
        <v>99.03</v>
      </c>
      <c r="P17" s="81">
        <v>99.323410013531799</v>
      </c>
      <c r="Q17" s="82">
        <v>100</v>
      </c>
      <c r="R17" s="72">
        <f t="shared" si="4"/>
        <v>99.58835250338295</v>
      </c>
      <c r="S17" s="76">
        <v>97.916666666666657</v>
      </c>
      <c r="T17" s="80">
        <v>46.475694444444443</v>
      </c>
      <c r="U17" s="80">
        <v>93.518500000000003</v>
      </c>
      <c r="V17" s="80">
        <v>93.242076749435668</v>
      </c>
      <c r="W17" s="80">
        <v>45</v>
      </c>
      <c r="X17" s="78">
        <f t="shared" si="5"/>
        <v>76.757974871457236</v>
      </c>
      <c r="Y17" s="83">
        <f t="shared" si="6"/>
        <v>89.440533497812936</v>
      </c>
      <c r="Z17" s="84">
        <v>5.6321839080459766</v>
      </c>
      <c r="AA17" s="84">
        <v>48.611111111111114</v>
      </c>
      <c r="AB17" s="84">
        <v>0</v>
      </c>
      <c r="AC17" s="84">
        <v>55.2</v>
      </c>
      <c r="AD17" s="84">
        <v>50.505050505050505</v>
      </c>
      <c r="AE17" s="72">
        <f t="shared" si="7"/>
        <v>30.342326280041796</v>
      </c>
      <c r="AF17" s="85">
        <v>42.105263157894733</v>
      </c>
      <c r="AG17" s="85">
        <v>75</v>
      </c>
      <c r="AH17" s="85">
        <v>64.705882352941174</v>
      </c>
      <c r="AI17" s="85">
        <v>0</v>
      </c>
      <c r="AJ17" s="86">
        <v>45.452786377708975</v>
      </c>
      <c r="AK17" s="87">
        <v>56.666666666666664</v>
      </c>
      <c r="AL17" s="72">
        <f t="shared" si="8"/>
        <v>56.666666666666664</v>
      </c>
      <c r="AM17" s="88">
        <v>39.63665038341135</v>
      </c>
      <c r="AN17" s="89">
        <f t="shared" si="9"/>
        <v>67.260872898663493</v>
      </c>
    </row>
    <row r="18" spans="1:42" ht="15.75" hidden="1" customHeight="1" thickTop="1" x14ac:dyDescent="0.3">
      <c r="A18" s="90">
        <v>5079</v>
      </c>
      <c r="B18" s="91" t="s">
        <v>271</v>
      </c>
      <c r="C18" s="91" t="s">
        <v>289</v>
      </c>
      <c r="D18" s="92">
        <v>3</v>
      </c>
      <c r="E18" s="70">
        <v>42.435495456272434</v>
      </c>
      <c r="F18" s="71">
        <v>70.491452991452988</v>
      </c>
      <c r="G18" s="72">
        <f t="shared" si="0"/>
        <v>51.787481301332619</v>
      </c>
      <c r="H18" s="73">
        <v>36.876000000000005</v>
      </c>
      <c r="I18" s="74">
        <f t="shared" si="1"/>
        <v>36.876000000000005</v>
      </c>
      <c r="J18" s="75">
        <f t="shared" si="2"/>
        <v>45.822888780799573</v>
      </c>
      <c r="K18" s="76">
        <v>98.563218390804593</v>
      </c>
      <c r="L18" s="77">
        <v>100</v>
      </c>
      <c r="M18" s="78">
        <f t="shared" si="3"/>
        <v>98.88250319284802</v>
      </c>
      <c r="N18" s="79">
        <v>100</v>
      </c>
      <c r="O18" s="80">
        <v>98.830000000000013</v>
      </c>
      <c r="P18" s="81">
        <v>99.216431200284944</v>
      </c>
      <c r="Q18" s="82">
        <v>100</v>
      </c>
      <c r="R18" s="72">
        <f t="shared" si="4"/>
        <v>99.511607800071232</v>
      </c>
      <c r="S18" s="76">
        <v>90.277777777777786</v>
      </c>
      <c r="T18" s="80">
        <v>0</v>
      </c>
      <c r="U18" s="80">
        <v>100</v>
      </c>
      <c r="V18" s="80">
        <v>0</v>
      </c>
      <c r="W18" s="80">
        <v>55.000000000000007</v>
      </c>
      <c r="X18" s="78">
        <f t="shared" si="5"/>
        <v>54.444444444444443</v>
      </c>
      <c r="Y18" s="83">
        <f t="shared" si="6"/>
        <v>84.863637867670292</v>
      </c>
      <c r="Z18" s="84">
        <v>6.1149425287356323</v>
      </c>
      <c r="AA18" s="84">
        <v>63.888888888888893</v>
      </c>
      <c r="AB18" s="84">
        <v>60</v>
      </c>
      <c r="AC18" s="84">
        <v>43.2</v>
      </c>
      <c r="AD18" s="84">
        <v>59.574468085106382</v>
      </c>
      <c r="AE18" s="72">
        <f t="shared" si="7"/>
        <v>44.02811506480802</v>
      </c>
      <c r="AF18" s="85">
        <v>89.473684210526315</v>
      </c>
      <c r="AG18" s="85">
        <v>87.5</v>
      </c>
      <c r="AH18" s="85">
        <v>76.470588235294116</v>
      </c>
      <c r="AI18" s="85">
        <v>56.074766355140184</v>
      </c>
      <c r="AJ18" s="86">
        <v>77.379759700240157</v>
      </c>
      <c r="AK18" s="87">
        <v>55.000000000000007</v>
      </c>
      <c r="AL18" s="72">
        <f t="shared" si="8"/>
        <v>55.000000000000007</v>
      </c>
      <c r="AM18" s="88">
        <v>55.116263954628323</v>
      </c>
      <c r="AN18" s="89">
        <f t="shared" si="9"/>
        <v>68.131275876383555</v>
      </c>
    </row>
    <row r="19" spans="1:42" ht="15.75" hidden="1" customHeight="1" thickTop="1" x14ac:dyDescent="0.3">
      <c r="A19" s="90">
        <v>5086</v>
      </c>
      <c r="B19" s="91" t="s">
        <v>271</v>
      </c>
      <c r="C19" s="91" t="s">
        <v>290</v>
      </c>
      <c r="D19" s="92">
        <v>6</v>
      </c>
      <c r="E19" s="70">
        <v>94.251555075471472</v>
      </c>
      <c r="F19" s="71">
        <v>82.464896214896214</v>
      </c>
      <c r="G19" s="72">
        <f t="shared" si="0"/>
        <v>90.322668788613043</v>
      </c>
      <c r="H19" s="73">
        <v>67.078000000000003</v>
      </c>
      <c r="I19" s="74">
        <f t="shared" si="1"/>
        <v>67.078000000000003</v>
      </c>
      <c r="J19" s="75">
        <f t="shared" si="2"/>
        <v>81.024801273167824</v>
      </c>
      <c r="K19" s="76">
        <v>96.534653465346537</v>
      </c>
      <c r="L19" s="77">
        <v>100</v>
      </c>
      <c r="M19" s="78">
        <f t="shared" si="3"/>
        <v>97.3047304730473</v>
      </c>
      <c r="N19" s="79">
        <v>70</v>
      </c>
      <c r="O19" s="80">
        <v>98.759999999999991</v>
      </c>
      <c r="P19" s="81">
        <v>98.3790523690773</v>
      </c>
      <c r="Q19" s="82">
        <v>100</v>
      </c>
      <c r="R19" s="72">
        <f t="shared" si="4"/>
        <v>91.784763092269316</v>
      </c>
      <c r="S19" s="76">
        <v>96.388888888888886</v>
      </c>
      <c r="T19" s="80">
        <v>85.208333333333329</v>
      </c>
      <c r="U19" s="80">
        <v>100</v>
      </c>
      <c r="V19" s="80">
        <v>92.512208355941411</v>
      </c>
      <c r="W19" s="80">
        <v>25</v>
      </c>
      <c r="X19" s="78">
        <f t="shared" si="5"/>
        <v>85.088331600048235</v>
      </c>
      <c r="Y19" s="83">
        <f t="shared" si="6"/>
        <v>91.629093271838641</v>
      </c>
      <c r="Z19" s="84">
        <v>65.057471264367805</v>
      </c>
      <c r="AA19" s="84">
        <v>75</v>
      </c>
      <c r="AB19" s="84">
        <v>0</v>
      </c>
      <c r="AC19" s="84">
        <v>62.4</v>
      </c>
      <c r="AD19" s="84">
        <v>5.5555555555555554</v>
      </c>
      <c r="AE19" s="72">
        <f t="shared" si="7"/>
        <v>43.068534482758615</v>
      </c>
      <c r="AF19" s="85">
        <v>31.578947368421051</v>
      </c>
      <c r="AG19" s="85">
        <v>50</v>
      </c>
      <c r="AH19" s="85">
        <v>29.411764705882355</v>
      </c>
      <c r="AI19" s="85">
        <v>48.598130841121495</v>
      </c>
      <c r="AJ19" s="86">
        <v>39.89721072885623</v>
      </c>
      <c r="AK19" s="87">
        <v>38.333333333333336</v>
      </c>
      <c r="AL19" s="72">
        <f t="shared" si="8"/>
        <v>38.333333333333336</v>
      </c>
      <c r="AM19" s="88">
        <v>41.275807918499595</v>
      </c>
      <c r="AN19" s="89">
        <f t="shared" si="9"/>
        <v>74.402249266102771</v>
      </c>
    </row>
    <row r="20" spans="1:42" ht="15.75" hidden="1" customHeight="1" thickTop="1" x14ac:dyDescent="0.3">
      <c r="A20" s="90">
        <v>5088</v>
      </c>
      <c r="B20" s="91" t="s">
        <v>271</v>
      </c>
      <c r="C20" s="91" t="s">
        <v>291</v>
      </c>
      <c r="D20" s="92">
        <v>1</v>
      </c>
      <c r="E20" s="70">
        <v>68.822874493927131</v>
      </c>
      <c r="F20" s="71">
        <v>95.339336589336583</v>
      </c>
      <c r="G20" s="72">
        <f t="shared" si="0"/>
        <v>77.661695192396934</v>
      </c>
      <c r="H20" s="73">
        <v>64.59</v>
      </c>
      <c r="I20" s="74">
        <f t="shared" si="1"/>
        <v>64.59</v>
      </c>
      <c r="J20" s="75">
        <f t="shared" si="2"/>
        <v>72.433017115438162</v>
      </c>
      <c r="K20" s="76">
        <v>52.054794520547951</v>
      </c>
      <c r="L20" s="77">
        <v>100</v>
      </c>
      <c r="M20" s="78">
        <f t="shared" si="3"/>
        <v>62.709284627092849</v>
      </c>
      <c r="N20" s="79">
        <v>68.888888888888886</v>
      </c>
      <c r="O20" s="80">
        <v>99.57</v>
      </c>
      <c r="P20" s="81">
        <v>97.618673709758014</v>
      </c>
      <c r="Q20" s="82">
        <v>50</v>
      </c>
      <c r="R20" s="72">
        <f t="shared" si="4"/>
        <v>79.019390649661716</v>
      </c>
      <c r="S20" s="76">
        <v>96.805555555555543</v>
      </c>
      <c r="T20" s="80">
        <v>0</v>
      </c>
      <c r="U20" s="80">
        <v>100</v>
      </c>
      <c r="V20" s="80">
        <v>0</v>
      </c>
      <c r="W20" s="80">
        <v>25</v>
      </c>
      <c r="X20" s="78">
        <f t="shared" si="5"/>
        <v>52.326388888888886</v>
      </c>
      <c r="Y20" s="83">
        <f t="shared" si="6"/>
        <v>64.605991918089615</v>
      </c>
      <c r="Z20" s="84">
        <v>84.735632183908038</v>
      </c>
      <c r="AA20" s="84">
        <v>54.861111111111114</v>
      </c>
      <c r="AB20" s="84">
        <v>0</v>
      </c>
      <c r="AC20" s="84">
        <v>84.8</v>
      </c>
      <c r="AD20" s="84">
        <v>43.421052631578952</v>
      </c>
      <c r="AE20" s="72">
        <f t="shared" si="7"/>
        <v>55.511813747731395</v>
      </c>
      <c r="AF20" s="85">
        <v>94.73684210526315</v>
      </c>
      <c r="AG20" s="85">
        <v>87.5</v>
      </c>
      <c r="AH20" s="85">
        <v>70.588235294117652</v>
      </c>
      <c r="AI20" s="85">
        <v>57.943925233644855</v>
      </c>
      <c r="AJ20" s="86">
        <v>77.692250658256413</v>
      </c>
      <c r="AK20" s="87">
        <v>53.333333333333336</v>
      </c>
      <c r="AL20" s="72">
        <f t="shared" si="8"/>
        <v>53.333333333333336</v>
      </c>
      <c r="AM20" s="88">
        <v>60.990900840991785</v>
      </c>
      <c r="AN20" s="89">
        <f t="shared" si="9"/>
        <v>65.086869634429974</v>
      </c>
    </row>
    <row r="21" spans="1:42" ht="15.75" hidden="1" customHeight="1" thickTop="1" x14ac:dyDescent="0.3">
      <c r="A21" s="90">
        <v>5091</v>
      </c>
      <c r="B21" s="91" t="s">
        <v>271</v>
      </c>
      <c r="C21" s="91" t="s">
        <v>292</v>
      </c>
      <c r="D21" s="92">
        <v>6</v>
      </c>
      <c r="E21" s="70">
        <v>65.113244643815122</v>
      </c>
      <c r="F21" s="71">
        <v>90.248778998779002</v>
      </c>
      <c r="G21" s="72">
        <f t="shared" si="0"/>
        <v>73.491756095469754</v>
      </c>
      <c r="H21" s="73">
        <v>73.358000000000004</v>
      </c>
      <c r="I21" s="74">
        <f t="shared" si="1"/>
        <v>73.358000000000004</v>
      </c>
      <c r="J21" s="75">
        <f t="shared" si="2"/>
        <v>73.438253657281848</v>
      </c>
      <c r="K21" s="76">
        <v>84</v>
      </c>
      <c r="L21" s="77">
        <v>100</v>
      </c>
      <c r="M21" s="78">
        <f t="shared" si="3"/>
        <v>87.555555555555543</v>
      </c>
      <c r="N21" s="79">
        <v>95.714285714285722</v>
      </c>
      <c r="O21" s="80">
        <v>99.54</v>
      </c>
      <c r="P21" s="81">
        <v>98.574338085539708</v>
      </c>
      <c r="Q21" s="82">
        <v>100</v>
      </c>
      <c r="R21" s="72">
        <f t="shared" si="4"/>
        <v>98.457155949956359</v>
      </c>
      <c r="S21" s="76">
        <v>97.222222222222214</v>
      </c>
      <c r="T21" s="80">
        <v>72.615740740740762</v>
      </c>
      <c r="U21" s="80">
        <v>97.222216666666668</v>
      </c>
      <c r="V21" s="80">
        <v>0</v>
      </c>
      <c r="W21" s="80">
        <v>25</v>
      </c>
      <c r="X21" s="78">
        <f t="shared" si="5"/>
        <v>69.890044907407415</v>
      </c>
      <c r="Y21" s="83">
        <f t="shared" si="6"/>
        <v>85.391104274356408</v>
      </c>
      <c r="Z21" s="84">
        <v>47.126436781609193</v>
      </c>
      <c r="AA21" s="84">
        <v>22.222222222222225</v>
      </c>
      <c r="AB21" s="84">
        <v>80</v>
      </c>
      <c r="AC21" s="84">
        <v>52.800000000000004</v>
      </c>
      <c r="AD21" s="84">
        <v>6.666666666666667</v>
      </c>
      <c r="AE21" s="72">
        <f t="shared" si="7"/>
        <v>42.098275862068967</v>
      </c>
      <c r="AF21" s="85">
        <v>36.84210526315789</v>
      </c>
      <c r="AG21" s="85">
        <v>56.25</v>
      </c>
      <c r="AH21" s="85">
        <v>52.941176470588239</v>
      </c>
      <c r="AI21" s="85">
        <v>0</v>
      </c>
      <c r="AJ21" s="86">
        <v>36.508320433436531</v>
      </c>
      <c r="AK21" s="87">
        <v>50</v>
      </c>
      <c r="AL21" s="72">
        <f t="shared" si="8"/>
        <v>50</v>
      </c>
      <c r="AM21" s="88">
        <v>42.187965908686522</v>
      </c>
      <c r="AN21" s="89">
        <f t="shared" si="9"/>
        <v>70.039592641240532</v>
      </c>
    </row>
    <row r="22" spans="1:42" ht="15.75" hidden="1" customHeight="1" thickTop="1" x14ac:dyDescent="0.3">
      <c r="A22" s="90">
        <v>5093</v>
      </c>
      <c r="B22" s="91" t="s">
        <v>271</v>
      </c>
      <c r="C22" s="91" t="s">
        <v>293</v>
      </c>
      <c r="D22" s="92">
        <v>6</v>
      </c>
      <c r="E22" s="70">
        <v>74.024557414757055</v>
      </c>
      <c r="F22" s="71">
        <v>70.112942612942604</v>
      </c>
      <c r="G22" s="72">
        <f t="shared" si="0"/>
        <v>72.720685814152233</v>
      </c>
      <c r="H22" s="73">
        <v>14.703999999999999</v>
      </c>
      <c r="I22" s="74">
        <f t="shared" si="1"/>
        <v>14.703999999999999</v>
      </c>
      <c r="J22" s="75">
        <f t="shared" si="2"/>
        <v>49.514011488491334</v>
      </c>
      <c r="K22" s="76">
        <v>58.800000000000011</v>
      </c>
      <c r="L22" s="77">
        <v>100</v>
      </c>
      <c r="M22" s="78">
        <f t="shared" si="3"/>
        <v>67.955555555555563</v>
      </c>
      <c r="N22" s="79">
        <v>98.888888888888886</v>
      </c>
      <c r="O22" s="80">
        <v>99.56</v>
      </c>
      <c r="P22" s="81">
        <v>85.603820786900158</v>
      </c>
      <c r="Q22" s="82">
        <v>100</v>
      </c>
      <c r="R22" s="72">
        <f t="shared" si="4"/>
        <v>96.013177418947265</v>
      </c>
      <c r="S22" s="76">
        <v>94.166666666666671</v>
      </c>
      <c r="T22" s="80">
        <v>62.925595238095241</v>
      </c>
      <c r="U22" s="80">
        <v>100</v>
      </c>
      <c r="V22" s="80">
        <v>0</v>
      </c>
      <c r="W22" s="80">
        <v>25</v>
      </c>
      <c r="X22" s="78">
        <f t="shared" si="5"/>
        <v>67.398065476190482</v>
      </c>
      <c r="Y22" s="83">
        <f t="shared" si="6"/>
        <v>76.75559772644408</v>
      </c>
      <c r="Z22" s="84">
        <v>53.333333333333336</v>
      </c>
      <c r="AA22" s="84">
        <v>36.111111111111107</v>
      </c>
      <c r="AB22" s="84">
        <v>0</v>
      </c>
      <c r="AC22" s="84">
        <v>40</v>
      </c>
      <c r="AD22" s="84">
        <v>6.666666666666667</v>
      </c>
      <c r="AE22" s="72">
        <f t="shared" si="7"/>
        <v>28.854166666666664</v>
      </c>
      <c r="AF22" s="85">
        <v>68.421052631578945</v>
      </c>
      <c r="AG22" s="85">
        <v>75</v>
      </c>
      <c r="AH22" s="85">
        <v>64.705882352941174</v>
      </c>
      <c r="AI22" s="85">
        <v>42.990654205607477</v>
      </c>
      <c r="AJ22" s="86">
        <v>62.779397297531901</v>
      </c>
      <c r="AK22" s="87">
        <v>38.333333333333336</v>
      </c>
      <c r="AL22" s="72">
        <f t="shared" si="8"/>
        <v>38.333333333333336</v>
      </c>
      <c r="AM22" s="88">
        <v>39.796728168230729</v>
      </c>
      <c r="AN22" s="89">
        <f t="shared" si="9"/>
        <v>60.219619611389525</v>
      </c>
    </row>
    <row r="23" spans="1:42" ht="15.75" hidden="1" customHeight="1" thickTop="1" x14ac:dyDescent="0.3">
      <c r="A23" s="90">
        <v>5101</v>
      </c>
      <c r="B23" s="91" t="s">
        <v>271</v>
      </c>
      <c r="C23" s="91" t="s">
        <v>294</v>
      </c>
      <c r="D23" s="92">
        <v>6</v>
      </c>
      <c r="E23" s="70">
        <v>54.100087156733743</v>
      </c>
      <c r="F23" s="71">
        <v>82.69841269841271</v>
      </c>
      <c r="G23" s="72">
        <f t="shared" si="0"/>
        <v>63.632862337293396</v>
      </c>
      <c r="H23" s="73">
        <v>49.8</v>
      </c>
      <c r="I23" s="74">
        <f t="shared" si="1"/>
        <v>49.8</v>
      </c>
      <c r="J23" s="75">
        <f t="shared" si="2"/>
        <v>58.099717402376037</v>
      </c>
      <c r="K23" s="76">
        <v>95.412844036697251</v>
      </c>
      <c r="L23" s="77">
        <v>100</v>
      </c>
      <c r="M23" s="78">
        <f t="shared" si="3"/>
        <v>96.432212028542295</v>
      </c>
      <c r="N23" s="79">
        <v>97.777777777777771</v>
      </c>
      <c r="O23" s="80">
        <v>99.339999999999989</v>
      </c>
      <c r="P23" s="81">
        <v>98.964922369177685</v>
      </c>
      <c r="Q23" s="82">
        <v>100</v>
      </c>
      <c r="R23" s="72">
        <f t="shared" si="4"/>
        <v>99.020675036738851</v>
      </c>
      <c r="S23" s="76">
        <v>89.305555555555557</v>
      </c>
      <c r="T23" s="80">
        <v>86.409722222222214</v>
      </c>
      <c r="U23" s="80">
        <v>100</v>
      </c>
      <c r="V23" s="80">
        <v>0</v>
      </c>
      <c r="W23" s="80">
        <v>25</v>
      </c>
      <c r="X23" s="78">
        <f t="shared" si="5"/>
        <v>72.053819444444443</v>
      </c>
      <c r="Y23" s="83">
        <f t="shared" si="6"/>
        <v>89.459434564253883</v>
      </c>
      <c r="Z23" s="84">
        <v>84.942528735632195</v>
      </c>
      <c r="AA23" s="84">
        <v>63.19444444444445</v>
      </c>
      <c r="AB23" s="84">
        <v>40</v>
      </c>
      <c r="AC23" s="84">
        <v>72.8</v>
      </c>
      <c r="AD23" s="84">
        <v>100</v>
      </c>
      <c r="AE23" s="72">
        <f t="shared" si="7"/>
        <v>72.984590517241372</v>
      </c>
      <c r="AF23" s="85">
        <v>78.94736842105263</v>
      </c>
      <c r="AG23" s="85">
        <v>81.25</v>
      </c>
      <c r="AH23" s="85">
        <v>58.82352941176471</v>
      </c>
      <c r="AI23" s="85">
        <v>53.271028037383175</v>
      </c>
      <c r="AJ23" s="86">
        <v>68.072981467550136</v>
      </c>
      <c r="AK23" s="87">
        <v>53.333333333333336</v>
      </c>
      <c r="AL23" s="72">
        <f t="shared" si="8"/>
        <v>53.333333333333336</v>
      </c>
      <c r="AM23" s="88">
        <v>67.744576667208761</v>
      </c>
      <c r="AN23" s="89">
        <f t="shared" si="9"/>
        <v>76.673033762764774</v>
      </c>
    </row>
    <row r="24" spans="1:42" ht="15.75" hidden="1" customHeight="1" thickTop="1" x14ac:dyDescent="0.3">
      <c r="A24" s="90">
        <v>5107</v>
      </c>
      <c r="B24" s="91" t="s">
        <v>271</v>
      </c>
      <c r="C24" s="91" t="s">
        <v>295</v>
      </c>
      <c r="D24" s="92">
        <v>6</v>
      </c>
      <c r="E24" s="70">
        <v>55.030867952374294</v>
      </c>
      <c r="F24" s="71">
        <v>87.257834757834758</v>
      </c>
      <c r="G24" s="72">
        <f t="shared" si="0"/>
        <v>65.77319022086111</v>
      </c>
      <c r="H24" s="73">
        <v>41.963999999999999</v>
      </c>
      <c r="I24" s="74">
        <f t="shared" si="1"/>
        <v>41.963999999999999</v>
      </c>
      <c r="J24" s="75">
        <f t="shared" si="2"/>
        <v>56.249514132516666</v>
      </c>
      <c r="K24" s="76">
        <v>93.247588424437296</v>
      </c>
      <c r="L24" s="77">
        <v>100</v>
      </c>
      <c r="M24" s="78">
        <f t="shared" si="3"/>
        <v>94.748124330117889</v>
      </c>
      <c r="N24" s="79">
        <v>98.888888888888886</v>
      </c>
      <c r="O24" s="80">
        <v>99.460000000000008</v>
      </c>
      <c r="P24" s="81">
        <v>96.780584447746406</v>
      </c>
      <c r="Q24" s="82">
        <v>100</v>
      </c>
      <c r="R24" s="72">
        <f t="shared" si="4"/>
        <v>98.782368334158832</v>
      </c>
      <c r="S24" s="76">
        <v>97.916666666666657</v>
      </c>
      <c r="T24" s="80">
        <v>61.597222222222221</v>
      </c>
      <c r="U24" s="80">
        <v>98.14813333333332</v>
      </c>
      <c r="V24" s="80">
        <v>0</v>
      </c>
      <c r="W24" s="80">
        <v>0</v>
      </c>
      <c r="X24" s="78">
        <f t="shared" si="5"/>
        <v>64.415505555555555</v>
      </c>
      <c r="Y24" s="83">
        <f t="shared" si="6"/>
        <v>86.332644403551029</v>
      </c>
      <c r="Z24" s="84">
        <v>46.436781609195407</v>
      </c>
      <c r="AA24" s="84">
        <v>33.333333333333336</v>
      </c>
      <c r="AB24" s="84">
        <v>0</v>
      </c>
      <c r="AC24" s="84">
        <v>68</v>
      </c>
      <c r="AD24" s="84">
        <v>61.797752808988761</v>
      </c>
      <c r="AE24" s="72">
        <f t="shared" si="7"/>
        <v>42.19627405398424</v>
      </c>
      <c r="AF24" s="85">
        <v>78.94736842105263</v>
      </c>
      <c r="AG24" s="85">
        <v>68.75</v>
      </c>
      <c r="AH24" s="85">
        <v>70.588235294117652</v>
      </c>
      <c r="AI24" s="85">
        <v>45.794392523364486</v>
      </c>
      <c r="AJ24" s="86">
        <v>66.01999905963369</v>
      </c>
      <c r="AK24" s="87">
        <v>51.666666666666671</v>
      </c>
      <c r="AL24" s="72">
        <f t="shared" si="8"/>
        <v>51.666666666666671</v>
      </c>
      <c r="AM24" s="88">
        <v>50.443345911360581</v>
      </c>
      <c r="AN24" s="89">
        <f t="shared" si="9"/>
        <v>69.549228801687022</v>
      </c>
    </row>
    <row r="25" spans="1:42" ht="15.75" hidden="1" customHeight="1" thickTop="1" x14ac:dyDescent="0.3">
      <c r="A25" s="90">
        <v>5113</v>
      </c>
      <c r="B25" s="91" t="s">
        <v>271</v>
      </c>
      <c r="C25" s="91" t="s">
        <v>296</v>
      </c>
      <c r="D25" s="92">
        <v>6</v>
      </c>
      <c r="E25" s="70">
        <v>43.031088995698795</v>
      </c>
      <c r="F25" s="71">
        <v>76.06481481481481</v>
      </c>
      <c r="G25" s="72">
        <f t="shared" si="0"/>
        <v>54.042330935404131</v>
      </c>
      <c r="H25" s="73">
        <v>18.670000000000002</v>
      </c>
      <c r="I25" s="74">
        <f t="shared" si="1"/>
        <v>18.670000000000002</v>
      </c>
      <c r="J25" s="75">
        <f t="shared" si="2"/>
        <v>39.893398561242478</v>
      </c>
      <c r="K25" s="76">
        <v>38.961038961038966</v>
      </c>
      <c r="L25" s="77">
        <v>100</v>
      </c>
      <c r="M25" s="78">
        <f t="shared" si="3"/>
        <v>52.525252525252526</v>
      </c>
      <c r="N25" s="79">
        <v>100</v>
      </c>
      <c r="O25" s="80">
        <v>99.59</v>
      </c>
      <c r="P25" s="81">
        <v>94.994179278230504</v>
      </c>
      <c r="Q25" s="82">
        <v>100</v>
      </c>
      <c r="R25" s="72">
        <f t="shared" si="4"/>
        <v>98.64604481955763</v>
      </c>
      <c r="S25" s="76">
        <v>88.472222222222214</v>
      </c>
      <c r="T25" s="80">
        <v>74.166666666666671</v>
      </c>
      <c r="U25" s="80">
        <v>100</v>
      </c>
      <c r="V25" s="80">
        <v>0</v>
      </c>
      <c r="W25" s="80">
        <v>0</v>
      </c>
      <c r="X25" s="78">
        <f t="shared" si="5"/>
        <v>65.659722222222229</v>
      </c>
      <c r="Y25" s="83">
        <f t="shared" si="6"/>
        <v>71.486936362460455</v>
      </c>
      <c r="Z25" s="84">
        <v>50.827586206896548</v>
      </c>
      <c r="AA25" s="84">
        <v>52.777777777777779</v>
      </c>
      <c r="AB25" s="84">
        <v>0</v>
      </c>
      <c r="AC25" s="84">
        <v>29.599999999999998</v>
      </c>
      <c r="AD25" s="84">
        <v>12.222222222222221</v>
      </c>
      <c r="AE25" s="72">
        <f t="shared" si="7"/>
        <v>30.444396551724139</v>
      </c>
      <c r="AF25" s="85">
        <v>42.105263157894733</v>
      </c>
      <c r="AG25" s="85">
        <v>75</v>
      </c>
      <c r="AH25" s="85">
        <v>41.17647058823529</v>
      </c>
      <c r="AI25" s="85">
        <v>19.626168224299064</v>
      </c>
      <c r="AJ25" s="86">
        <v>44.476975492607281</v>
      </c>
      <c r="AK25" s="87">
        <v>25</v>
      </c>
      <c r="AL25" s="72">
        <f t="shared" si="8"/>
        <v>25</v>
      </c>
      <c r="AM25" s="88">
        <v>33.097538292281484</v>
      </c>
      <c r="AN25" s="89">
        <f t="shared" si="9"/>
        <v>53.651409381163162</v>
      </c>
    </row>
    <row r="26" spans="1:42" ht="15.75" hidden="1" customHeight="1" thickTop="1" x14ac:dyDescent="0.3">
      <c r="A26" s="90">
        <v>5120</v>
      </c>
      <c r="B26" s="91" t="s">
        <v>271</v>
      </c>
      <c r="C26" s="91" t="s">
        <v>297</v>
      </c>
      <c r="D26" s="92">
        <v>6</v>
      </c>
      <c r="E26" s="70">
        <v>38.076548316138428</v>
      </c>
      <c r="F26" s="71">
        <v>81.405168905168921</v>
      </c>
      <c r="G26" s="72">
        <f t="shared" si="0"/>
        <v>52.519421845815259</v>
      </c>
      <c r="H26" s="73">
        <v>1.5</v>
      </c>
      <c r="I26" s="74">
        <f t="shared" si="1"/>
        <v>1.5</v>
      </c>
      <c r="J26" s="75">
        <f t="shared" si="2"/>
        <v>32.111653107489154</v>
      </c>
      <c r="K26" s="76">
        <v>88.613861386138609</v>
      </c>
      <c r="L26" s="77">
        <v>100</v>
      </c>
      <c r="M26" s="78">
        <f t="shared" si="3"/>
        <v>91.144114411441137</v>
      </c>
      <c r="N26" s="79">
        <v>97.777777777777771</v>
      </c>
      <c r="O26" s="80">
        <v>98.81</v>
      </c>
      <c r="P26" s="81">
        <v>94.881974248927037</v>
      </c>
      <c r="Q26" s="82" t="s">
        <v>37</v>
      </c>
      <c r="R26" s="72">
        <f t="shared" si="4"/>
        <v>97.09586114389603</v>
      </c>
      <c r="S26" s="76">
        <v>94.444444444444457</v>
      </c>
      <c r="T26" s="80">
        <v>64.976851851851848</v>
      </c>
      <c r="U26" s="80">
        <v>100</v>
      </c>
      <c r="V26" s="80">
        <v>0</v>
      </c>
      <c r="W26" s="80">
        <v>0</v>
      </c>
      <c r="X26" s="78">
        <f t="shared" si="5"/>
        <v>64.855324074074076</v>
      </c>
      <c r="Y26" s="83">
        <f t="shared" si="6"/>
        <v>84.636260457869241</v>
      </c>
      <c r="Z26" s="84">
        <v>49.816091954022987</v>
      </c>
      <c r="AA26" s="84">
        <v>22.222222222222225</v>
      </c>
      <c r="AB26" s="84">
        <v>0</v>
      </c>
      <c r="AC26" s="84">
        <v>51.2</v>
      </c>
      <c r="AD26" s="84">
        <v>16.666666666666664</v>
      </c>
      <c r="AE26" s="72">
        <f t="shared" si="7"/>
        <v>29.345689655172414</v>
      </c>
      <c r="AF26" s="85">
        <v>31.578947368421051</v>
      </c>
      <c r="AG26" s="85">
        <v>37.5</v>
      </c>
      <c r="AH26" s="85">
        <v>52.941176470588239</v>
      </c>
      <c r="AI26" s="85">
        <v>28.037383177570092</v>
      </c>
      <c r="AJ26" s="86">
        <v>37.514376754144848</v>
      </c>
      <c r="AK26" s="87">
        <v>40</v>
      </c>
      <c r="AL26" s="72">
        <f t="shared" si="8"/>
        <v>40</v>
      </c>
      <c r="AM26" s="88">
        <v>33.654868283863912</v>
      </c>
      <c r="AN26" s="89">
        <f t="shared" si="9"/>
        <v>58.836921335591626</v>
      </c>
    </row>
    <row r="27" spans="1:42" ht="15.75" hidden="1" customHeight="1" thickTop="1" x14ac:dyDescent="0.3">
      <c r="A27" s="90">
        <v>5125</v>
      </c>
      <c r="B27" s="91" t="s">
        <v>271</v>
      </c>
      <c r="C27" s="91" t="s">
        <v>298</v>
      </c>
      <c r="D27" s="92">
        <v>6</v>
      </c>
      <c r="E27" s="70">
        <v>36.557030996489281</v>
      </c>
      <c r="F27" s="71">
        <v>71.310541310541311</v>
      </c>
      <c r="G27" s="72">
        <f t="shared" si="0"/>
        <v>48.141534434506625</v>
      </c>
      <c r="H27" s="73">
        <v>69.486000000000004</v>
      </c>
      <c r="I27" s="74">
        <f t="shared" si="1"/>
        <v>69.486000000000004</v>
      </c>
      <c r="J27" s="75">
        <f t="shared" si="2"/>
        <v>56.679320660703979</v>
      </c>
      <c r="K27" s="76">
        <v>74.545454545454547</v>
      </c>
      <c r="L27" s="77">
        <v>100</v>
      </c>
      <c r="M27" s="78">
        <f t="shared" si="3"/>
        <v>80.202020202020208</v>
      </c>
      <c r="N27" s="79">
        <v>90.714285714285708</v>
      </c>
      <c r="O27" s="80">
        <v>99.830000000000013</v>
      </c>
      <c r="P27" s="81">
        <v>95.057263411693796</v>
      </c>
      <c r="Q27" s="82" t="s">
        <v>37</v>
      </c>
      <c r="R27" s="72">
        <f t="shared" si="4"/>
        <v>95.141016052591922</v>
      </c>
      <c r="S27" s="76">
        <v>85.138888888888886</v>
      </c>
      <c r="T27" s="80">
        <v>58.807870370370374</v>
      </c>
      <c r="U27" s="80">
        <v>100</v>
      </c>
      <c r="V27" s="80">
        <v>0</v>
      </c>
      <c r="W27" s="80">
        <v>25</v>
      </c>
      <c r="X27" s="78">
        <f t="shared" si="5"/>
        <v>64.11168981481481</v>
      </c>
      <c r="Y27" s="83">
        <f t="shared" si="6"/>
        <v>79.833593150297432</v>
      </c>
      <c r="Z27" s="84">
        <v>7.4942528735632186</v>
      </c>
      <c r="AA27" s="84">
        <v>44.44444444444445</v>
      </c>
      <c r="AB27" s="84">
        <v>0</v>
      </c>
      <c r="AC27" s="84">
        <v>79.2</v>
      </c>
      <c r="AD27" s="84">
        <v>95.238095238095227</v>
      </c>
      <c r="AE27" s="72">
        <f t="shared" si="7"/>
        <v>42.914039408866998</v>
      </c>
      <c r="AF27" s="85">
        <v>57.894736842105267</v>
      </c>
      <c r="AG27" s="85">
        <v>81.25</v>
      </c>
      <c r="AH27" s="85">
        <v>70.588235294117652</v>
      </c>
      <c r="AI27" s="85">
        <v>31.775700934579437</v>
      </c>
      <c r="AJ27" s="86">
        <v>60.37716826770059</v>
      </c>
      <c r="AK27" s="87">
        <v>61.666666666666671</v>
      </c>
      <c r="AL27" s="72">
        <f t="shared" si="8"/>
        <v>61.666666666666671</v>
      </c>
      <c r="AM27" s="88">
        <v>51.32139922278256</v>
      </c>
      <c r="AN27" s="89">
        <f t="shared" si="9"/>
        <v>66.649080474124275</v>
      </c>
    </row>
    <row r="28" spans="1:42" ht="15.75" hidden="1" customHeight="1" thickTop="1" x14ac:dyDescent="0.3">
      <c r="A28" s="90">
        <v>5129</v>
      </c>
      <c r="B28" s="91" t="s">
        <v>271</v>
      </c>
      <c r="C28" s="91" t="s">
        <v>299</v>
      </c>
      <c r="D28" s="92">
        <v>2</v>
      </c>
      <c r="E28" s="70">
        <v>42.757942350997858</v>
      </c>
      <c r="F28" s="71">
        <v>88.701159951159951</v>
      </c>
      <c r="G28" s="72">
        <f t="shared" si="0"/>
        <v>58.072348217718556</v>
      </c>
      <c r="H28" s="73">
        <v>43.978000000000002</v>
      </c>
      <c r="I28" s="74">
        <f t="shared" si="1"/>
        <v>43.978000000000002</v>
      </c>
      <c r="J28" s="75">
        <f t="shared" si="2"/>
        <v>52.434608930631136</v>
      </c>
      <c r="K28" s="76">
        <v>90.792838874680299</v>
      </c>
      <c r="L28" s="77">
        <v>100</v>
      </c>
      <c r="M28" s="78">
        <f t="shared" si="3"/>
        <v>92.838874680306901</v>
      </c>
      <c r="N28" s="79">
        <v>97.142857142857139</v>
      </c>
      <c r="O28" s="80">
        <v>99.31</v>
      </c>
      <c r="P28" s="81">
        <v>99.177026790404483</v>
      </c>
      <c r="Q28" s="82" t="s">
        <v>37</v>
      </c>
      <c r="R28" s="72">
        <f t="shared" si="4"/>
        <v>98.481705085267777</v>
      </c>
      <c r="S28" s="76">
        <v>87.361111111111128</v>
      </c>
      <c r="T28" s="80">
        <v>0</v>
      </c>
      <c r="U28" s="80">
        <v>100</v>
      </c>
      <c r="V28" s="80">
        <v>0</v>
      </c>
      <c r="W28" s="80">
        <v>35</v>
      </c>
      <c r="X28" s="78">
        <f t="shared" si="5"/>
        <v>51.215277777777786</v>
      </c>
      <c r="Y28" s="83">
        <f t="shared" si="6"/>
        <v>81.325029401085061</v>
      </c>
      <c r="Z28" s="84">
        <v>63.402298850574709</v>
      </c>
      <c r="AA28" s="84">
        <v>33.333333333333336</v>
      </c>
      <c r="AB28" s="84">
        <v>80</v>
      </c>
      <c r="AC28" s="84">
        <v>66.400000000000006</v>
      </c>
      <c r="AD28" s="84">
        <v>16.494845360824741</v>
      </c>
      <c r="AE28" s="72">
        <f t="shared" si="7"/>
        <v>52.643358217798323</v>
      </c>
      <c r="AF28" s="85">
        <v>94.73684210526315</v>
      </c>
      <c r="AG28" s="85">
        <v>68.75</v>
      </c>
      <c r="AH28" s="85">
        <v>58.82352941176471</v>
      </c>
      <c r="AI28" s="85">
        <v>33.644859813084111</v>
      </c>
      <c r="AJ28" s="86">
        <v>63.988807832527996</v>
      </c>
      <c r="AK28" s="87">
        <v>51.666666666666671</v>
      </c>
      <c r="AL28" s="72">
        <f t="shared" si="8"/>
        <v>51.666666666666671</v>
      </c>
      <c r="AM28" s="88">
        <v>55.473473138166575</v>
      </c>
      <c r="AN28" s="89">
        <f t="shared" si="9"/>
        <v>67.791478428118737</v>
      </c>
      <c r="AP28" s="93"/>
    </row>
    <row r="29" spans="1:42" ht="15.75" hidden="1" customHeight="1" thickTop="1" x14ac:dyDescent="0.3">
      <c r="A29" s="90">
        <v>5134</v>
      </c>
      <c r="B29" s="91" t="s">
        <v>271</v>
      </c>
      <c r="C29" s="91" t="s">
        <v>300</v>
      </c>
      <c r="D29" s="92">
        <v>6</v>
      </c>
      <c r="E29" s="70">
        <v>43.065094421153724</v>
      </c>
      <c r="F29" s="71">
        <v>0</v>
      </c>
      <c r="G29" s="72">
        <f t="shared" si="0"/>
        <v>28.710062947435816</v>
      </c>
      <c r="H29" s="73">
        <v>39.159999999999997</v>
      </c>
      <c r="I29" s="74">
        <f t="shared" si="1"/>
        <v>39.159999999999997</v>
      </c>
      <c r="J29" s="75">
        <f t="shared" si="2"/>
        <v>32.89003776846149</v>
      </c>
      <c r="K29" s="76">
        <v>81.818181818181813</v>
      </c>
      <c r="L29" s="77">
        <v>100</v>
      </c>
      <c r="M29" s="78">
        <f t="shared" si="3"/>
        <v>85.858585858585855</v>
      </c>
      <c r="N29" s="79">
        <v>87.142857142857153</v>
      </c>
      <c r="O29" s="80">
        <v>99.01</v>
      </c>
      <c r="P29" s="81">
        <v>84.752155172413794</v>
      </c>
      <c r="Q29" s="82">
        <v>100</v>
      </c>
      <c r="R29" s="72">
        <f t="shared" si="4"/>
        <v>92.726253078817734</v>
      </c>
      <c r="S29" s="76">
        <v>97.916666666666657</v>
      </c>
      <c r="T29" s="80">
        <v>70.613425925925924</v>
      </c>
      <c r="U29" s="80">
        <v>100</v>
      </c>
      <c r="V29" s="80">
        <v>0</v>
      </c>
      <c r="W29" s="80">
        <v>45</v>
      </c>
      <c r="X29" s="78">
        <f t="shared" si="5"/>
        <v>72.757523148148152</v>
      </c>
      <c r="Y29" s="83">
        <f t="shared" si="6"/>
        <v>83.863899301719982</v>
      </c>
      <c r="Z29" s="84">
        <v>9.4942528735632177</v>
      </c>
      <c r="AA29" s="84">
        <v>58.333333333333336</v>
      </c>
      <c r="AB29" s="84">
        <v>0</v>
      </c>
      <c r="AC29" s="84">
        <v>38.4</v>
      </c>
      <c r="AD29" s="84">
        <v>5.5555555555555554</v>
      </c>
      <c r="AE29" s="72">
        <f t="shared" si="7"/>
        <v>21.55272988505747</v>
      </c>
      <c r="AF29" s="85">
        <v>63.157894736842103</v>
      </c>
      <c r="AG29" s="85">
        <v>50</v>
      </c>
      <c r="AH29" s="85">
        <v>52.941176470588239</v>
      </c>
      <c r="AI29" s="85">
        <v>35.514018691588781</v>
      </c>
      <c r="AJ29" s="86">
        <v>50.403272474754779</v>
      </c>
      <c r="AK29" s="87">
        <v>36.666666666666664</v>
      </c>
      <c r="AL29" s="72">
        <f t="shared" si="8"/>
        <v>36.666666666666664</v>
      </c>
      <c r="AM29" s="88">
        <v>32.268995265298592</v>
      </c>
      <c r="AN29" s="89">
        <f t="shared" si="9"/>
        <v>58.190655784141867</v>
      </c>
    </row>
    <row r="30" spans="1:42" ht="15.75" hidden="1" customHeight="1" thickTop="1" x14ac:dyDescent="0.3">
      <c r="A30" s="90">
        <v>5138</v>
      </c>
      <c r="B30" s="91" t="s">
        <v>271</v>
      </c>
      <c r="C30" s="91" t="s">
        <v>301</v>
      </c>
      <c r="D30" s="92">
        <v>6</v>
      </c>
      <c r="E30" s="70">
        <v>67.060698264855361</v>
      </c>
      <c r="F30" s="71">
        <v>79.451058201058203</v>
      </c>
      <c r="G30" s="72">
        <f t="shared" si="0"/>
        <v>71.190818243589632</v>
      </c>
      <c r="H30" s="73">
        <v>48.536000000000001</v>
      </c>
      <c r="I30" s="74">
        <f t="shared" si="1"/>
        <v>48.536000000000001</v>
      </c>
      <c r="J30" s="75">
        <f t="shared" si="2"/>
        <v>62.128890946153781</v>
      </c>
      <c r="K30" s="76">
        <v>90.972222222222214</v>
      </c>
      <c r="L30" s="77">
        <v>100</v>
      </c>
      <c r="M30" s="78">
        <f t="shared" si="3"/>
        <v>92.978395061728378</v>
      </c>
      <c r="N30" s="79">
        <v>70</v>
      </c>
      <c r="O30" s="80">
        <v>99.42</v>
      </c>
      <c r="P30" s="81">
        <v>92.467332820907004</v>
      </c>
      <c r="Q30" s="82">
        <v>100</v>
      </c>
      <c r="R30" s="72">
        <f t="shared" si="4"/>
        <v>90.471833205226758</v>
      </c>
      <c r="S30" s="76">
        <v>98.611111111111114</v>
      </c>
      <c r="T30" s="80">
        <v>92.438271604938265</v>
      </c>
      <c r="U30" s="80">
        <v>100</v>
      </c>
      <c r="V30" s="80">
        <v>0</v>
      </c>
      <c r="W30" s="80">
        <v>15</v>
      </c>
      <c r="X30" s="78">
        <f t="shared" si="5"/>
        <v>74.637345679012341</v>
      </c>
      <c r="Y30" s="83">
        <f t="shared" si="6"/>
        <v>86.307159465178728</v>
      </c>
      <c r="Z30" s="84">
        <v>62.367816091954019</v>
      </c>
      <c r="AA30" s="84">
        <v>11.111111111111112</v>
      </c>
      <c r="AB30" s="84">
        <v>40</v>
      </c>
      <c r="AC30" s="84">
        <v>76</v>
      </c>
      <c r="AD30" s="84">
        <v>17.777777777777779</v>
      </c>
      <c r="AE30" s="72">
        <f t="shared" si="7"/>
        <v>42.758620689655174</v>
      </c>
      <c r="AF30" s="85">
        <v>73.68421052631578</v>
      </c>
      <c r="AG30" s="85">
        <v>81.25</v>
      </c>
      <c r="AH30" s="85">
        <v>64.705882352941174</v>
      </c>
      <c r="AI30" s="85">
        <v>53.271028037383175</v>
      </c>
      <c r="AJ30" s="86">
        <v>68.227780229160032</v>
      </c>
      <c r="AK30" s="87">
        <v>56.666666666666664</v>
      </c>
      <c r="AL30" s="72">
        <f t="shared" si="8"/>
        <v>56.666666666666664</v>
      </c>
      <c r="AM30" s="88">
        <v>52.332005762258767</v>
      </c>
      <c r="AN30" s="89">
        <f t="shared" si="9"/>
        <v>71.278959650497754</v>
      </c>
    </row>
    <row r="31" spans="1:42" ht="15.75" hidden="1" customHeight="1" thickTop="1" x14ac:dyDescent="0.3">
      <c r="A31" s="90">
        <v>5142</v>
      </c>
      <c r="B31" s="91" t="s">
        <v>271</v>
      </c>
      <c r="C31" s="91" t="s">
        <v>302</v>
      </c>
      <c r="D31" s="92">
        <v>6</v>
      </c>
      <c r="E31" s="70">
        <v>44.074930739340211</v>
      </c>
      <c r="F31" s="71">
        <v>80.370370370370352</v>
      </c>
      <c r="G31" s="72">
        <f t="shared" si="0"/>
        <v>56.173410616350253</v>
      </c>
      <c r="H31" s="73">
        <v>38.622</v>
      </c>
      <c r="I31" s="74">
        <f t="shared" si="1"/>
        <v>38.622</v>
      </c>
      <c r="J31" s="75">
        <f t="shared" si="2"/>
        <v>49.152846369810149</v>
      </c>
      <c r="K31" s="76">
        <v>35.454545454545453</v>
      </c>
      <c r="L31" s="77">
        <v>100</v>
      </c>
      <c r="M31" s="78">
        <f t="shared" si="3"/>
        <v>49.797979797979792</v>
      </c>
      <c r="N31" s="79">
        <v>94.444444444444457</v>
      </c>
      <c r="O31" s="80">
        <v>98.25</v>
      </c>
      <c r="P31" s="81">
        <v>93.674293405114412</v>
      </c>
      <c r="Q31" s="82">
        <v>100</v>
      </c>
      <c r="R31" s="72">
        <f t="shared" si="4"/>
        <v>96.592184462389724</v>
      </c>
      <c r="S31" s="76">
        <v>97.638888888888886</v>
      </c>
      <c r="T31" s="80">
        <v>68.464506172839506</v>
      </c>
      <c r="U31" s="80">
        <v>100</v>
      </c>
      <c r="V31" s="80">
        <v>97.424892703862668</v>
      </c>
      <c r="W31" s="80">
        <v>25</v>
      </c>
      <c r="X31" s="78">
        <f t="shared" si="5"/>
        <v>81.828960353414942</v>
      </c>
      <c r="Y31" s="83">
        <f t="shared" si="6"/>
        <v>75.022039068330216</v>
      </c>
      <c r="Z31" s="84">
        <v>38.068965517241381</v>
      </c>
      <c r="AA31" s="84">
        <v>0</v>
      </c>
      <c r="AB31" s="84">
        <v>0</v>
      </c>
      <c r="AC31" s="84">
        <v>56.000000000000007</v>
      </c>
      <c r="AD31" s="84">
        <v>16.666666666666664</v>
      </c>
      <c r="AE31" s="72">
        <f t="shared" si="7"/>
        <v>23.142241379310349</v>
      </c>
      <c r="AF31" s="85">
        <v>89.473684210526315</v>
      </c>
      <c r="AG31" s="85">
        <v>75</v>
      </c>
      <c r="AH31" s="85">
        <v>58.82352941176471</v>
      </c>
      <c r="AI31" s="85">
        <v>40.186915887850468</v>
      </c>
      <c r="AJ31" s="86">
        <v>65.871032377535371</v>
      </c>
      <c r="AK31" s="87">
        <v>36.666666666666664</v>
      </c>
      <c r="AL31" s="72">
        <f t="shared" si="8"/>
        <v>36.666666666666664</v>
      </c>
      <c r="AM31" s="88">
        <v>37.241470702974951</v>
      </c>
      <c r="AN31" s="89">
        <f t="shared" si="9"/>
        <v>58.514030019019629</v>
      </c>
    </row>
    <row r="32" spans="1:42" ht="15.75" hidden="1" customHeight="1" thickTop="1" x14ac:dyDescent="0.3">
      <c r="A32" s="90">
        <v>5145</v>
      </c>
      <c r="B32" s="91" t="s">
        <v>271</v>
      </c>
      <c r="C32" s="91" t="s">
        <v>303</v>
      </c>
      <c r="D32" s="92">
        <v>6</v>
      </c>
      <c r="E32" s="70">
        <v>0</v>
      </c>
      <c r="F32" s="71">
        <v>60.677655677655686</v>
      </c>
      <c r="G32" s="72">
        <f t="shared" si="0"/>
        <v>20.225885225885229</v>
      </c>
      <c r="H32" s="73">
        <v>53.644000000000005</v>
      </c>
      <c r="I32" s="74">
        <f t="shared" si="1"/>
        <v>53.644000000000005</v>
      </c>
      <c r="J32" s="75">
        <f t="shared" si="2"/>
        <v>33.593131135531138</v>
      </c>
      <c r="K32" s="76">
        <v>79.464285714285722</v>
      </c>
      <c r="L32" s="77">
        <v>100</v>
      </c>
      <c r="M32" s="78">
        <f t="shared" si="3"/>
        <v>84.027777777777786</v>
      </c>
      <c r="N32" s="79">
        <v>100</v>
      </c>
      <c r="O32" s="80">
        <v>99.82</v>
      </c>
      <c r="P32" s="81">
        <v>97.552447552447546</v>
      </c>
      <c r="Q32" s="82">
        <v>100</v>
      </c>
      <c r="R32" s="72">
        <f t="shared" si="4"/>
        <v>99.343111888111878</v>
      </c>
      <c r="S32" s="76">
        <v>87.638888888888872</v>
      </c>
      <c r="T32" s="80">
        <v>70.506944444444457</v>
      </c>
      <c r="U32" s="80">
        <v>100</v>
      </c>
      <c r="V32" s="80">
        <v>0</v>
      </c>
      <c r="W32" s="80">
        <v>0</v>
      </c>
      <c r="X32" s="78">
        <f t="shared" si="5"/>
        <v>64.536458333333329</v>
      </c>
      <c r="Y32" s="83">
        <f t="shared" si="6"/>
        <v>82.691462470862476</v>
      </c>
      <c r="Z32" s="84">
        <v>45.655172413793103</v>
      </c>
      <c r="AA32" s="84">
        <v>22.222222222222225</v>
      </c>
      <c r="AB32" s="84">
        <v>0</v>
      </c>
      <c r="AC32" s="84">
        <v>53.6</v>
      </c>
      <c r="AD32" s="84">
        <v>75.555555555555557</v>
      </c>
      <c r="AE32" s="72">
        <f t="shared" si="7"/>
        <v>39.79712643678161</v>
      </c>
      <c r="AF32" s="85">
        <v>31.578947368421051</v>
      </c>
      <c r="AG32" s="85">
        <v>68.75</v>
      </c>
      <c r="AH32" s="85">
        <v>23.52941176470588</v>
      </c>
      <c r="AI32" s="85">
        <v>33.644859813084111</v>
      </c>
      <c r="AJ32" s="86">
        <v>39.375804736552766</v>
      </c>
      <c r="AK32" s="87">
        <v>48.333333333333336</v>
      </c>
      <c r="AL32" s="72">
        <f t="shared" si="8"/>
        <v>48.333333333333336</v>
      </c>
      <c r="AM32" s="88">
        <v>41.392015362697599</v>
      </c>
      <c r="AN32" s="89">
        <f t="shared" si="9"/>
        <v>60.481962071346743</v>
      </c>
    </row>
    <row r="33" spans="1:40" ht="15.75" hidden="1" customHeight="1" thickTop="1" x14ac:dyDescent="0.3">
      <c r="A33" s="90">
        <v>5147</v>
      </c>
      <c r="B33" s="91" t="s">
        <v>271</v>
      </c>
      <c r="C33" s="91" t="s">
        <v>304</v>
      </c>
      <c r="D33" s="92">
        <v>6</v>
      </c>
      <c r="E33" s="70">
        <v>54.061240446594681</v>
      </c>
      <c r="F33" s="71">
        <v>76.339031339031351</v>
      </c>
      <c r="G33" s="72">
        <f t="shared" si="0"/>
        <v>61.487170744073566</v>
      </c>
      <c r="H33" s="73">
        <v>5.46</v>
      </c>
      <c r="I33" s="74">
        <f t="shared" si="1"/>
        <v>5.46</v>
      </c>
      <c r="J33" s="75">
        <f t="shared" si="2"/>
        <v>39.076302446444139</v>
      </c>
      <c r="K33" s="76">
        <v>91.891891891891888</v>
      </c>
      <c r="L33" s="77">
        <v>0</v>
      </c>
      <c r="M33" s="78">
        <f t="shared" si="3"/>
        <v>71.471471471471475</v>
      </c>
      <c r="N33" s="79">
        <v>94.920634920634924</v>
      </c>
      <c r="O33" s="80">
        <v>98.78</v>
      </c>
      <c r="P33" s="81">
        <v>89.425724400157335</v>
      </c>
      <c r="Q33" s="82">
        <v>100</v>
      </c>
      <c r="R33" s="72">
        <f t="shared" si="4"/>
        <v>95.781589830198058</v>
      </c>
      <c r="S33" s="76">
        <v>100</v>
      </c>
      <c r="T33" s="80">
        <v>75.060763888888886</v>
      </c>
      <c r="U33" s="80">
        <v>100</v>
      </c>
      <c r="V33" s="80">
        <v>94.868139700641478</v>
      </c>
      <c r="W33" s="80">
        <v>0</v>
      </c>
      <c r="X33" s="78">
        <f t="shared" si="5"/>
        <v>80.62370843480241</v>
      </c>
      <c r="Y33" s="83">
        <f t="shared" si="6"/>
        <v>82.179425174529882</v>
      </c>
      <c r="Z33" s="84">
        <v>46.96551724137931</v>
      </c>
      <c r="AA33" s="84">
        <v>91.666666666666671</v>
      </c>
      <c r="AB33" s="84">
        <v>0</v>
      </c>
      <c r="AC33" s="84">
        <v>66.400000000000006</v>
      </c>
      <c r="AD33" s="84">
        <v>77.272727272727266</v>
      </c>
      <c r="AE33" s="72">
        <f t="shared" si="7"/>
        <v>55.867515673981188</v>
      </c>
      <c r="AF33" s="85">
        <v>68.421052631578945</v>
      </c>
      <c r="AG33" s="85">
        <v>81.25</v>
      </c>
      <c r="AH33" s="85">
        <v>64.705882352941174</v>
      </c>
      <c r="AI33" s="85">
        <v>58.878504672897193</v>
      </c>
      <c r="AJ33" s="86">
        <v>68.313859914354325</v>
      </c>
      <c r="AK33" s="87">
        <v>63.333333333333329</v>
      </c>
      <c r="AL33" s="72">
        <f t="shared" si="8"/>
        <v>63.333333333333329</v>
      </c>
      <c r="AM33" s="88">
        <v>60.679704336617782</v>
      </c>
      <c r="AN33" s="89">
        <f t="shared" si="9"/>
        <v>67.108884377539113</v>
      </c>
    </row>
    <row r="34" spans="1:40" ht="15.75" hidden="1" customHeight="1" thickTop="1" x14ac:dyDescent="0.3">
      <c r="A34" s="90">
        <v>5148</v>
      </c>
      <c r="B34" s="91" t="s">
        <v>271</v>
      </c>
      <c r="C34" s="91" t="s">
        <v>305</v>
      </c>
      <c r="D34" s="92">
        <v>6</v>
      </c>
      <c r="E34" s="70">
        <v>71.908593458271568</v>
      </c>
      <c r="F34" s="71">
        <v>96.075498575498571</v>
      </c>
      <c r="G34" s="72">
        <f t="shared" si="0"/>
        <v>79.964228497347221</v>
      </c>
      <c r="H34" s="73">
        <v>62.260000000000005</v>
      </c>
      <c r="I34" s="74">
        <f t="shared" si="1"/>
        <v>62.260000000000005</v>
      </c>
      <c r="J34" s="75">
        <f t="shared" si="2"/>
        <v>72.882537098408335</v>
      </c>
      <c r="K34" s="76">
        <v>55.721393034825873</v>
      </c>
      <c r="L34" s="77">
        <v>100</v>
      </c>
      <c r="M34" s="78">
        <f t="shared" si="3"/>
        <v>65.561083471531234</v>
      </c>
      <c r="N34" s="79">
        <v>100</v>
      </c>
      <c r="O34" s="80">
        <v>99.87</v>
      </c>
      <c r="P34" s="81">
        <v>97.6138147566719</v>
      </c>
      <c r="Q34" s="82">
        <v>100</v>
      </c>
      <c r="R34" s="72">
        <f t="shared" si="4"/>
        <v>99.370953689167976</v>
      </c>
      <c r="S34" s="76">
        <v>97.222222222222214</v>
      </c>
      <c r="T34" s="80">
        <v>63.62268518518519</v>
      </c>
      <c r="U34" s="80">
        <v>100</v>
      </c>
      <c r="V34" s="80">
        <v>0</v>
      </c>
      <c r="W34" s="80">
        <v>25</v>
      </c>
      <c r="X34" s="78">
        <f t="shared" si="5"/>
        <v>68.336226851851848</v>
      </c>
      <c r="Y34" s="83">
        <f t="shared" si="6"/>
        <v>77.268287822877582</v>
      </c>
      <c r="Z34" s="84">
        <v>48.505747126436781</v>
      </c>
      <c r="AA34" s="84">
        <v>75.000000000000014</v>
      </c>
      <c r="AB34" s="84">
        <v>60</v>
      </c>
      <c r="AC34" s="84">
        <v>39.200000000000003</v>
      </c>
      <c r="AD34" s="84">
        <v>77.38095238095238</v>
      </c>
      <c r="AE34" s="72">
        <f t="shared" si="7"/>
        <v>59.297865353037771</v>
      </c>
      <c r="AF34" s="85">
        <v>73.68421052631578</v>
      </c>
      <c r="AG34" s="85">
        <v>81.25</v>
      </c>
      <c r="AH34" s="85">
        <v>47.058823529411761</v>
      </c>
      <c r="AI34" s="85">
        <v>42.056074766355138</v>
      </c>
      <c r="AJ34" s="86">
        <v>61.012277205520675</v>
      </c>
      <c r="AK34" s="87">
        <v>40</v>
      </c>
      <c r="AL34" s="72">
        <f t="shared" si="8"/>
        <v>40</v>
      </c>
      <c r="AM34" s="88">
        <v>55.895468776425659</v>
      </c>
      <c r="AN34" s="89">
        <f t="shared" si="9"/>
        <v>69.979291964048159</v>
      </c>
    </row>
    <row r="35" spans="1:40" ht="15.75" hidden="1" customHeight="1" thickTop="1" x14ac:dyDescent="0.3">
      <c r="A35" s="90">
        <v>5150</v>
      </c>
      <c r="B35" s="91" t="s">
        <v>271</v>
      </c>
      <c r="C35" s="91" t="s">
        <v>306</v>
      </c>
      <c r="D35" s="92">
        <v>6</v>
      </c>
      <c r="E35" s="70">
        <v>85.503277424330065</v>
      </c>
      <c r="F35" s="71">
        <v>86.625457875457869</v>
      </c>
      <c r="G35" s="72">
        <f t="shared" si="0"/>
        <v>85.87733757470599</v>
      </c>
      <c r="H35" s="73">
        <v>38.036000000000001</v>
      </c>
      <c r="I35" s="74">
        <f t="shared" si="1"/>
        <v>38.036000000000001</v>
      </c>
      <c r="J35" s="75">
        <f t="shared" si="2"/>
        <v>66.740802544823595</v>
      </c>
      <c r="K35" s="76">
        <v>72.608695652173921</v>
      </c>
      <c r="L35" s="77">
        <v>100</v>
      </c>
      <c r="M35" s="78">
        <f t="shared" si="3"/>
        <v>78.695652173913047</v>
      </c>
      <c r="N35" s="79">
        <v>97.857142857142847</v>
      </c>
      <c r="O35" s="80">
        <v>99.74</v>
      </c>
      <c r="P35" s="81">
        <v>97.345132743362825</v>
      </c>
      <c r="Q35" s="82">
        <v>100</v>
      </c>
      <c r="R35" s="72">
        <f t="shared" si="4"/>
        <v>98.735568900126424</v>
      </c>
      <c r="S35" s="76">
        <v>93.75</v>
      </c>
      <c r="T35" s="80">
        <v>63.56481481481481</v>
      </c>
      <c r="U35" s="80">
        <v>100</v>
      </c>
      <c r="V35" s="80">
        <v>0</v>
      </c>
      <c r="W35" s="80">
        <v>15</v>
      </c>
      <c r="X35" s="78">
        <f t="shared" si="5"/>
        <v>66.203703703703695</v>
      </c>
      <c r="Y35" s="83">
        <f t="shared" si="6"/>
        <v>81.111002015834345</v>
      </c>
      <c r="Z35" s="84">
        <v>49.931034482758626</v>
      </c>
      <c r="AA35" s="84">
        <v>69.444444444444443</v>
      </c>
      <c r="AB35" s="84">
        <v>0</v>
      </c>
      <c r="AC35" s="84">
        <v>37.6</v>
      </c>
      <c r="AD35" s="84">
        <v>50</v>
      </c>
      <c r="AE35" s="72">
        <f t="shared" si="7"/>
        <v>41.928591954022991</v>
      </c>
      <c r="AF35" s="85">
        <v>73.68421052631578</v>
      </c>
      <c r="AG35" s="85">
        <v>6.25</v>
      </c>
      <c r="AH35" s="85">
        <v>5.8823529411764701</v>
      </c>
      <c r="AI35" s="85">
        <v>39.252336448598129</v>
      </c>
      <c r="AJ35" s="86">
        <v>31.267224979022593</v>
      </c>
      <c r="AK35" s="87">
        <v>38.333333333333336</v>
      </c>
      <c r="AL35" s="72">
        <f t="shared" si="8"/>
        <v>38.333333333333336</v>
      </c>
      <c r="AM35" s="88">
        <v>38.366509036551619</v>
      </c>
      <c r="AN35" s="89">
        <f t="shared" si="9"/>
        <v>65.413614227847376</v>
      </c>
    </row>
    <row r="36" spans="1:40" ht="15.75" hidden="1" customHeight="1" thickTop="1" x14ac:dyDescent="0.3">
      <c r="A36" s="90">
        <v>5154</v>
      </c>
      <c r="B36" s="91" t="s">
        <v>271</v>
      </c>
      <c r="C36" s="91" t="s">
        <v>307</v>
      </c>
      <c r="D36" s="92">
        <v>5</v>
      </c>
      <c r="E36" s="70">
        <v>91.264652014652043</v>
      </c>
      <c r="F36" s="71">
        <v>87.310744810744808</v>
      </c>
      <c r="G36" s="72">
        <f t="shared" si="0"/>
        <v>89.946682946682955</v>
      </c>
      <c r="H36" s="73">
        <v>81.355999999999995</v>
      </c>
      <c r="I36" s="74">
        <f t="shared" si="1"/>
        <v>81.355999999999995</v>
      </c>
      <c r="J36" s="75">
        <f t="shared" si="2"/>
        <v>86.510409768009765</v>
      </c>
      <c r="K36" s="76">
        <v>93.421052631578945</v>
      </c>
      <c r="L36" s="77">
        <v>100</v>
      </c>
      <c r="M36" s="78">
        <f t="shared" si="3"/>
        <v>94.883040935672511</v>
      </c>
      <c r="N36" s="79">
        <v>98.888888888888886</v>
      </c>
      <c r="O36" s="80">
        <v>99.32</v>
      </c>
      <c r="P36" s="81">
        <v>85.66082407301333</v>
      </c>
      <c r="Q36" s="82" t="s">
        <v>37</v>
      </c>
      <c r="R36" s="72">
        <f t="shared" si="4"/>
        <v>94.564098130433678</v>
      </c>
      <c r="S36" s="76">
        <v>100</v>
      </c>
      <c r="T36" s="80">
        <v>82.719246031746025</v>
      </c>
      <c r="U36" s="80">
        <v>100</v>
      </c>
      <c r="V36" s="80">
        <v>0</v>
      </c>
      <c r="W36" s="80">
        <v>25</v>
      </c>
      <c r="X36" s="78">
        <f t="shared" si="5"/>
        <v>73.804811507936506</v>
      </c>
      <c r="Y36" s="83">
        <f t="shared" si="6"/>
        <v>88.035945821120563</v>
      </c>
      <c r="Z36" s="84">
        <v>46.413793103448278</v>
      </c>
      <c r="AA36" s="84">
        <v>22.222222222222225</v>
      </c>
      <c r="AB36" s="84">
        <v>0</v>
      </c>
      <c r="AC36" s="84">
        <v>66.400000000000006</v>
      </c>
      <c r="AD36" s="84">
        <v>19.35483870967742</v>
      </c>
      <c r="AE36" s="72">
        <f t="shared" si="7"/>
        <v>31.849147200593254</v>
      </c>
      <c r="AF36" s="85">
        <v>100</v>
      </c>
      <c r="AG36" s="85">
        <v>75</v>
      </c>
      <c r="AH36" s="85">
        <v>52.941176470588239</v>
      </c>
      <c r="AI36" s="85">
        <v>56.074766355140184</v>
      </c>
      <c r="AJ36" s="86">
        <v>71.003985706432104</v>
      </c>
      <c r="AK36" s="87">
        <v>66.666666666666657</v>
      </c>
      <c r="AL36" s="72">
        <f t="shared" si="8"/>
        <v>66.666666666666657</v>
      </c>
      <c r="AM36" s="88">
        <v>49.253941362031625</v>
      </c>
      <c r="AN36" s="89">
        <f t="shared" si="9"/>
        <v>76.096237272771717</v>
      </c>
    </row>
    <row r="37" spans="1:40" ht="15.75" hidden="1" customHeight="1" thickTop="1" x14ac:dyDescent="0.3">
      <c r="A37" s="90">
        <v>5172</v>
      </c>
      <c r="B37" s="91" t="s">
        <v>271</v>
      </c>
      <c r="C37" s="91" t="s">
        <v>308</v>
      </c>
      <c r="D37" s="92">
        <v>6</v>
      </c>
      <c r="E37" s="70">
        <v>50.529273329713355</v>
      </c>
      <c r="F37" s="71">
        <v>85.578958078958081</v>
      </c>
      <c r="G37" s="72">
        <f t="shared" si="0"/>
        <v>62.212501579461588</v>
      </c>
      <c r="H37" s="73">
        <v>2.8</v>
      </c>
      <c r="I37" s="74">
        <f t="shared" si="1"/>
        <v>2.8</v>
      </c>
      <c r="J37" s="75">
        <f t="shared" si="2"/>
        <v>38.44750094767695</v>
      </c>
      <c r="K37" s="76">
        <v>89.137380191693296</v>
      </c>
      <c r="L37" s="77">
        <v>100</v>
      </c>
      <c r="M37" s="78">
        <f t="shared" si="3"/>
        <v>91.551295704650329</v>
      </c>
      <c r="N37" s="79">
        <v>70</v>
      </c>
      <c r="O37" s="80">
        <v>99.15</v>
      </c>
      <c r="P37" s="81">
        <v>93.89061959155417</v>
      </c>
      <c r="Q37" s="82">
        <v>100</v>
      </c>
      <c r="R37" s="72">
        <f t="shared" si="4"/>
        <v>90.76015489788854</v>
      </c>
      <c r="S37" s="76">
        <v>100</v>
      </c>
      <c r="T37" s="80">
        <v>69.125</v>
      </c>
      <c r="U37" s="80">
        <v>100</v>
      </c>
      <c r="V37" s="80">
        <v>0</v>
      </c>
      <c r="W37" s="80">
        <v>0</v>
      </c>
      <c r="X37" s="78">
        <f t="shared" si="5"/>
        <v>67.28125</v>
      </c>
      <c r="Y37" s="83">
        <f t="shared" si="6"/>
        <v>83.531716020998459</v>
      </c>
      <c r="Z37" s="84">
        <v>63.931034482758626</v>
      </c>
      <c r="AA37" s="84">
        <v>97.222222222222229</v>
      </c>
      <c r="AB37" s="84">
        <v>0</v>
      </c>
      <c r="AC37" s="84">
        <v>80.800000000000011</v>
      </c>
      <c r="AD37" s="84">
        <v>5.5555555555555554</v>
      </c>
      <c r="AE37" s="72">
        <f t="shared" si="7"/>
        <v>50.403591954022993</v>
      </c>
      <c r="AF37" s="85">
        <v>78.94736842105263</v>
      </c>
      <c r="AG37" s="85">
        <v>75</v>
      </c>
      <c r="AH37" s="85">
        <v>82.35294117647058</v>
      </c>
      <c r="AI37" s="85">
        <v>68.224299065420553</v>
      </c>
      <c r="AJ37" s="86">
        <v>76.131152165735941</v>
      </c>
      <c r="AK37" s="87">
        <v>70</v>
      </c>
      <c r="AL37" s="72">
        <f t="shared" si="8"/>
        <v>70</v>
      </c>
      <c r="AM37" s="88">
        <v>61.18355628634184</v>
      </c>
      <c r="AN37" s="89">
        <f t="shared" si="9"/>
        <v>67.810425085937169</v>
      </c>
    </row>
    <row r="38" spans="1:40" ht="15.75" hidden="1" customHeight="1" thickTop="1" x14ac:dyDescent="0.3">
      <c r="A38" s="90">
        <v>5190</v>
      </c>
      <c r="B38" s="91" t="s">
        <v>271</v>
      </c>
      <c r="C38" s="91" t="s">
        <v>309</v>
      </c>
      <c r="D38" s="92">
        <v>6</v>
      </c>
      <c r="E38" s="70">
        <v>62.646129800754323</v>
      </c>
      <c r="F38" s="71">
        <v>75.471611721611723</v>
      </c>
      <c r="G38" s="72">
        <f t="shared" si="0"/>
        <v>66.921290441040128</v>
      </c>
      <c r="H38" s="73">
        <v>6.75</v>
      </c>
      <c r="I38" s="74">
        <f t="shared" si="1"/>
        <v>6.75</v>
      </c>
      <c r="J38" s="75">
        <f t="shared" si="2"/>
        <v>42.852774264624081</v>
      </c>
      <c r="K38" s="76">
        <v>86.666666666666671</v>
      </c>
      <c r="L38" s="77">
        <v>100</v>
      </c>
      <c r="M38" s="78">
        <f t="shared" si="3"/>
        <v>89.629629629629648</v>
      </c>
      <c r="N38" s="79">
        <v>100</v>
      </c>
      <c r="O38" s="80">
        <v>99.64</v>
      </c>
      <c r="P38" s="81">
        <v>97.96156086196855</v>
      </c>
      <c r="Q38" s="82">
        <v>100</v>
      </c>
      <c r="R38" s="72">
        <f t="shared" si="4"/>
        <v>99.400390215492138</v>
      </c>
      <c r="S38" s="76">
        <v>98.333333333333343</v>
      </c>
      <c r="T38" s="80">
        <v>67.083333333333329</v>
      </c>
      <c r="U38" s="80">
        <v>100</v>
      </c>
      <c r="V38" s="80">
        <v>0</v>
      </c>
      <c r="W38" s="80">
        <v>25</v>
      </c>
      <c r="X38" s="78">
        <f t="shared" si="5"/>
        <v>69.479166666666671</v>
      </c>
      <c r="Y38" s="83">
        <f t="shared" si="6"/>
        <v>86.308124868957492</v>
      </c>
      <c r="Z38" s="84">
        <v>15.195402298850574</v>
      </c>
      <c r="AA38" s="84">
        <v>22.222222222222225</v>
      </c>
      <c r="AB38" s="84">
        <v>0</v>
      </c>
      <c r="AC38" s="84">
        <v>37.6</v>
      </c>
      <c r="AD38" s="84">
        <v>65.168539325842701</v>
      </c>
      <c r="AE38" s="72">
        <f t="shared" si="7"/>
        <v>27.234618364974818</v>
      </c>
      <c r="AF38" s="85">
        <v>89.473684210526315</v>
      </c>
      <c r="AG38" s="85">
        <v>81.25</v>
      </c>
      <c r="AH38" s="85">
        <v>47.058823529411761</v>
      </c>
      <c r="AI38" s="85">
        <v>42.990654205607477</v>
      </c>
      <c r="AJ38" s="86">
        <v>65.193290486386388</v>
      </c>
      <c r="AK38" s="87">
        <v>45</v>
      </c>
      <c r="AL38" s="72">
        <f t="shared" si="8"/>
        <v>45</v>
      </c>
      <c r="AM38" s="88">
        <v>40.910007257689607</v>
      </c>
      <c r="AN38" s="89">
        <f t="shared" si="9"/>
        <v>63.997619464710439</v>
      </c>
    </row>
    <row r="39" spans="1:40" ht="15.75" hidden="1" customHeight="1" thickTop="1" x14ac:dyDescent="0.3">
      <c r="A39" s="90">
        <v>5197</v>
      </c>
      <c r="B39" s="91" t="s">
        <v>271</v>
      </c>
      <c r="C39" s="91" t="s">
        <v>310</v>
      </c>
      <c r="D39" s="92">
        <v>6</v>
      </c>
      <c r="E39" s="70">
        <v>65.959827594360007</v>
      </c>
      <c r="F39" s="71">
        <v>74.43070818070818</v>
      </c>
      <c r="G39" s="72">
        <f t="shared" si="0"/>
        <v>68.783454456476051</v>
      </c>
      <c r="H39" s="73">
        <v>55.080000000000005</v>
      </c>
      <c r="I39" s="74">
        <f t="shared" si="1"/>
        <v>55.080000000000005</v>
      </c>
      <c r="J39" s="75">
        <f t="shared" si="2"/>
        <v>63.302072673885633</v>
      </c>
      <c r="K39" s="76">
        <v>87.113402061855666</v>
      </c>
      <c r="L39" s="77">
        <v>100</v>
      </c>
      <c r="M39" s="78">
        <f t="shared" si="3"/>
        <v>89.977090492554396</v>
      </c>
      <c r="N39" s="79">
        <v>100</v>
      </c>
      <c r="O39" s="80">
        <v>99.93</v>
      </c>
      <c r="P39" s="81">
        <v>96.018957345971572</v>
      </c>
      <c r="Q39" s="82">
        <v>100</v>
      </c>
      <c r="R39" s="72">
        <f t="shared" si="4"/>
        <v>98.987239336492891</v>
      </c>
      <c r="S39" s="76">
        <v>96.111111111111114</v>
      </c>
      <c r="T39" s="80">
        <v>83.145517676767682</v>
      </c>
      <c r="U39" s="80">
        <v>100</v>
      </c>
      <c r="V39" s="80">
        <v>0</v>
      </c>
      <c r="W39" s="80">
        <v>100</v>
      </c>
      <c r="X39" s="78">
        <f t="shared" si="5"/>
        <v>82.314157196969703</v>
      </c>
      <c r="Y39" s="83">
        <f t="shared" si="6"/>
        <v>90.408199468027618</v>
      </c>
      <c r="Z39" s="84">
        <v>99.425287356321846</v>
      </c>
      <c r="AA39" s="84">
        <v>79.166666666666671</v>
      </c>
      <c r="AB39" s="84">
        <v>0</v>
      </c>
      <c r="AC39" s="84">
        <v>60.8</v>
      </c>
      <c r="AD39" s="84">
        <v>94.382022471910105</v>
      </c>
      <c r="AE39" s="72">
        <f t="shared" si="7"/>
        <v>68.796701052563606</v>
      </c>
      <c r="AF39" s="85">
        <v>78.94736842105263</v>
      </c>
      <c r="AG39" s="85">
        <v>75</v>
      </c>
      <c r="AH39" s="85">
        <v>52.941176470588239</v>
      </c>
      <c r="AI39" s="85">
        <v>49.532710280373834</v>
      </c>
      <c r="AJ39" s="86">
        <v>64.105313793003674</v>
      </c>
      <c r="AK39" s="87">
        <v>55.000000000000007</v>
      </c>
      <c r="AL39" s="72">
        <f t="shared" si="8"/>
        <v>55.000000000000007</v>
      </c>
      <c r="AM39" s="88">
        <v>64.786324239501567</v>
      </c>
      <c r="AN39" s="89">
        <f t="shared" si="9"/>
        <v>77.300411540641406</v>
      </c>
    </row>
    <row r="40" spans="1:40" ht="15.75" hidden="1" customHeight="1" thickTop="1" x14ac:dyDescent="0.3">
      <c r="A40" s="90">
        <v>5206</v>
      </c>
      <c r="B40" s="91" t="s">
        <v>271</v>
      </c>
      <c r="C40" s="91" t="s">
        <v>311</v>
      </c>
      <c r="D40" s="92">
        <v>6</v>
      </c>
      <c r="E40" s="70">
        <v>0</v>
      </c>
      <c r="F40" s="71">
        <v>93.646723646723643</v>
      </c>
      <c r="G40" s="72">
        <f t="shared" si="0"/>
        <v>31.215574548907881</v>
      </c>
      <c r="H40" s="73">
        <v>19.669999999999998</v>
      </c>
      <c r="I40" s="74">
        <f t="shared" si="1"/>
        <v>19.669999999999998</v>
      </c>
      <c r="J40" s="75">
        <f t="shared" si="2"/>
        <v>26.597344729344726</v>
      </c>
      <c r="K40" s="76">
        <v>94.979079497907946</v>
      </c>
      <c r="L40" s="77">
        <v>100</v>
      </c>
      <c r="M40" s="78">
        <f t="shared" si="3"/>
        <v>96.094839609483955</v>
      </c>
      <c r="N40" s="79">
        <v>97.142857142857139</v>
      </c>
      <c r="O40" s="80">
        <v>99.73</v>
      </c>
      <c r="P40" s="81">
        <v>95.706618962432927</v>
      </c>
      <c r="Q40" s="82">
        <v>100</v>
      </c>
      <c r="R40" s="72">
        <f t="shared" si="4"/>
        <v>98.14486902632251</v>
      </c>
      <c r="S40" s="76">
        <v>92.361111111111114</v>
      </c>
      <c r="T40" s="80">
        <v>84.652777777777771</v>
      </c>
      <c r="U40" s="80">
        <v>100</v>
      </c>
      <c r="V40" s="80">
        <v>0</v>
      </c>
      <c r="W40" s="80">
        <v>0</v>
      </c>
      <c r="X40" s="78">
        <f t="shared" si="5"/>
        <v>69.253472222222229</v>
      </c>
      <c r="Y40" s="83">
        <f t="shared" si="6"/>
        <v>88.161611458948542</v>
      </c>
      <c r="Z40" s="84">
        <v>12.206896551724137</v>
      </c>
      <c r="AA40" s="84">
        <v>30.555555555555557</v>
      </c>
      <c r="AB40" s="84">
        <v>0</v>
      </c>
      <c r="AC40" s="84">
        <v>52.800000000000004</v>
      </c>
      <c r="AD40" s="84">
        <v>11.111111111111111</v>
      </c>
      <c r="AE40" s="72">
        <f t="shared" si="7"/>
        <v>20.764224137931034</v>
      </c>
      <c r="AF40" s="85">
        <v>78.94736842105263</v>
      </c>
      <c r="AG40" s="85">
        <v>81.25</v>
      </c>
      <c r="AH40" s="85">
        <v>29.411764705882355</v>
      </c>
      <c r="AI40" s="85">
        <v>19.626168224299064</v>
      </c>
      <c r="AJ40" s="86">
        <v>52.308825337808514</v>
      </c>
      <c r="AK40" s="87">
        <v>23.333333333333332</v>
      </c>
      <c r="AL40" s="72">
        <f t="shared" si="8"/>
        <v>23.333333333333332</v>
      </c>
      <c r="AM40" s="88">
        <v>29.689939630312157</v>
      </c>
      <c r="AN40" s="89">
        <f t="shared" si="9"/>
        <v>58.307256564436869</v>
      </c>
    </row>
    <row r="41" spans="1:40" ht="15.75" hidden="1" customHeight="1" thickTop="1" x14ac:dyDescent="0.3">
      <c r="A41" s="90">
        <v>5209</v>
      </c>
      <c r="B41" s="91" t="s">
        <v>271</v>
      </c>
      <c r="C41" s="91" t="s">
        <v>312</v>
      </c>
      <c r="D41" s="92">
        <v>6</v>
      </c>
      <c r="E41" s="70">
        <v>57.759281906783876</v>
      </c>
      <c r="F41" s="71">
        <v>75.569800569800563</v>
      </c>
      <c r="G41" s="72">
        <f t="shared" si="0"/>
        <v>63.696121461122765</v>
      </c>
      <c r="H41" s="73">
        <v>55.39</v>
      </c>
      <c r="I41" s="74">
        <f t="shared" si="1"/>
        <v>55.39</v>
      </c>
      <c r="J41" s="75">
        <f t="shared" si="2"/>
        <v>60.373672876673666</v>
      </c>
      <c r="K41" s="76">
        <v>93.888888888888886</v>
      </c>
      <c r="L41" s="77">
        <v>100</v>
      </c>
      <c r="M41" s="78">
        <f t="shared" si="3"/>
        <v>95.246913580246911</v>
      </c>
      <c r="N41" s="79">
        <v>98.888888888888886</v>
      </c>
      <c r="O41" s="80">
        <v>99.46</v>
      </c>
      <c r="P41" s="81">
        <v>99.36095650381364</v>
      </c>
      <c r="Q41" s="82">
        <v>100</v>
      </c>
      <c r="R41" s="72">
        <f t="shared" si="4"/>
        <v>99.427461348175626</v>
      </c>
      <c r="S41" s="76">
        <v>97.916666666666657</v>
      </c>
      <c r="T41" s="80">
        <v>98.333333333333343</v>
      </c>
      <c r="U41" s="80">
        <v>93.055549999999997</v>
      </c>
      <c r="V41" s="80">
        <v>0</v>
      </c>
      <c r="W41" s="80">
        <v>45</v>
      </c>
      <c r="X41" s="78">
        <f t="shared" si="5"/>
        <v>77.951387499999996</v>
      </c>
      <c r="Y41" s="83">
        <f t="shared" si="6"/>
        <v>91.050120520305086</v>
      </c>
      <c r="Z41" s="84">
        <v>0</v>
      </c>
      <c r="AA41" s="84">
        <v>0</v>
      </c>
      <c r="AB41" s="84">
        <v>100</v>
      </c>
      <c r="AC41" s="84">
        <v>74.400000000000006</v>
      </c>
      <c r="AD41" s="84">
        <v>8.8888888888888893</v>
      </c>
      <c r="AE41" s="72">
        <f t="shared" si="7"/>
        <v>34.366666666666667</v>
      </c>
      <c r="AF41" s="85">
        <v>0</v>
      </c>
      <c r="AG41" s="85">
        <v>6.25</v>
      </c>
      <c r="AH41" s="85">
        <v>5.8823529411764701</v>
      </c>
      <c r="AI41" s="85">
        <v>35.514018691588781</v>
      </c>
      <c r="AJ41" s="86">
        <v>11.911592908191313</v>
      </c>
      <c r="AK41" s="87">
        <v>53.333333333333336</v>
      </c>
      <c r="AL41" s="72">
        <f t="shared" si="8"/>
        <v>53.333333333333336</v>
      </c>
      <c r="AM41" s="88">
        <v>32.171980331073243</v>
      </c>
      <c r="AN41" s="89">
        <f t="shared" si="9"/>
        <v>67.251388934809242</v>
      </c>
    </row>
    <row r="42" spans="1:40" ht="15.75" hidden="1" customHeight="1" thickTop="1" x14ac:dyDescent="0.3">
      <c r="A42" s="90">
        <v>5212</v>
      </c>
      <c r="B42" s="91" t="s">
        <v>271</v>
      </c>
      <c r="C42" s="91" t="s">
        <v>313</v>
      </c>
      <c r="D42" s="92">
        <v>2</v>
      </c>
      <c r="E42" s="70">
        <v>74.467357053110234</v>
      </c>
      <c r="F42" s="71">
        <v>94.102564102564102</v>
      </c>
      <c r="G42" s="72">
        <f t="shared" si="0"/>
        <v>81.012426069594852</v>
      </c>
      <c r="H42" s="73">
        <v>38.747999999999998</v>
      </c>
      <c r="I42" s="74">
        <f t="shared" si="1"/>
        <v>38.747999999999998</v>
      </c>
      <c r="J42" s="75">
        <f t="shared" si="2"/>
        <v>64.106655641756902</v>
      </c>
      <c r="K42" s="76">
        <v>94.21052631578948</v>
      </c>
      <c r="L42" s="77">
        <v>100</v>
      </c>
      <c r="M42" s="78">
        <f t="shared" si="3"/>
        <v>95.497076023391827</v>
      </c>
      <c r="N42" s="79">
        <v>100</v>
      </c>
      <c r="O42" s="80">
        <v>99.490000000000009</v>
      </c>
      <c r="P42" s="81">
        <v>99.412721358872432</v>
      </c>
      <c r="Q42" s="82">
        <v>100</v>
      </c>
      <c r="R42" s="72">
        <f t="shared" si="4"/>
        <v>99.72568033971811</v>
      </c>
      <c r="S42" s="76">
        <v>97.5</v>
      </c>
      <c r="T42" s="80">
        <v>0</v>
      </c>
      <c r="U42" s="80">
        <v>100</v>
      </c>
      <c r="V42" s="80">
        <v>0</v>
      </c>
      <c r="W42" s="80">
        <v>100</v>
      </c>
      <c r="X42" s="78">
        <f t="shared" si="5"/>
        <v>61.875</v>
      </c>
      <c r="Y42" s="83">
        <f t="shared" si="6"/>
        <v>86.091165077130853</v>
      </c>
      <c r="Z42" s="84">
        <v>98.965517241379303</v>
      </c>
      <c r="AA42" s="84">
        <v>87.5</v>
      </c>
      <c r="AB42" s="84">
        <v>100</v>
      </c>
      <c r="AC42" s="84">
        <v>72</v>
      </c>
      <c r="AD42" s="84">
        <v>97.087378640776706</v>
      </c>
      <c r="AE42" s="72">
        <f t="shared" si="7"/>
        <v>91.601512805490458</v>
      </c>
      <c r="AF42" s="85">
        <v>78.94736842105263</v>
      </c>
      <c r="AG42" s="85">
        <v>81.25</v>
      </c>
      <c r="AH42" s="85">
        <v>64.705882352941174</v>
      </c>
      <c r="AI42" s="85">
        <v>48.598130841121495</v>
      </c>
      <c r="AJ42" s="86">
        <v>68.375345403778823</v>
      </c>
      <c r="AK42" s="87">
        <v>53.333333333333336</v>
      </c>
      <c r="AL42" s="72">
        <f t="shared" si="8"/>
        <v>53.333333333333336</v>
      </c>
      <c r="AM42" s="88">
        <v>77.7542322706026</v>
      </c>
      <c r="AN42" s="89">
        <f t="shared" si="9"/>
        <v>79.193183348097591</v>
      </c>
    </row>
    <row r="43" spans="1:40" ht="15.75" hidden="1" customHeight="1" thickTop="1" x14ac:dyDescent="0.3">
      <c r="A43" s="90">
        <v>5234</v>
      </c>
      <c r="B43" s="91" t="s">
        <v>271</v>
      </c>
      <c r="C43" s="91" t="s">
        <v>314</v>
      </c>
      <c r="D43" s="92">
        <v>6</v>
      </c>
      <c r="E43" s="70">
        <v>84.607089673786589</v>
      </c>
      <c r="F43" s="71">
        <v>76.06481481481481</v>
      </c>
      <c r="G43" s="72">
        <f t="shared" si="0"/>
        <v>81.759664720795996</v>
      </c>
      <c r="H43" s="73">
        <v>79.471999999999994</v>
      </c>
      <c r="I43" s="74">
        <f t="shared" si="1"/>
        <v>79.471999999999994</v>
      </c>
      <c r="J43" s="75">
        <f t="shared" si="2"/>
        <v>80.844598832477601</v>
      </c>
      <c r="K43" s="76">
        <v>91.078066914498152</v>
      </c>
      <c r="L43" s="77">
        <v>100</v>
      </c>
      <c r="M43" s="78">
        <f t="shared" si="3"/>
        <v>93.060718711276337</v>
      </c>
      <c r="N43" s="79">
        <v>47.460317460317455</v>
      </c>
      <c r="O43" s="80">
        <v>98.88</v>
      </c>
      <c r="P43" s="81">
        <v>91.542750929368026</v>
      </c>
      <c r="Q43" s="82">
        <v>100</v>
      </c>
      <c r="R43" s="72">
        <f t="shared" si="4"/>
        <v>84.470767097421373</v>
      </c>
      <c r="S43" s="76">
        <v>95.694444444444443</v>
      </c>
      <c r="T43" s="80">
        <v>58.489583333333343</v>
      </c>
      <c r="U43" s="80">
        <v>98.14813333333332</v>
      </c>
      <c r="V43" s="80">
        <v>0</v>
      </c>
      <c r="W43" s="80">
        <v>0</v>
      </c>
      <c r="X43" s="78">
        <f t="shared" si="5"/>
        <v>63.083040277777769</v>
      </c>
      <c r="Y43" s="83">
        <f t="shared" si="6"/>
        <v>80.719077096123215</v>
      </c>
      <c r="Z43" s="84">
        <v>56.620689655172413</v>
      </c>
      <c r="AA43" s="84">
        <v>44.44444444444445</v>
      </c>
      <c r="AB43" s="84">
        <v>20</v>
      </c>
      <c r="AC43" s="84">
        <v>70.399999999999991</v>
      </c>
      <c r="AD43" s="84">
        <v>20</v>
      </c>
      <c r="AE43" s="72">
        <f t="shared" si="7"/>
        <v>43.188505747126442</v>
      </c>
      <c r="AF43" s="85">
        <v>73.68421052631578</v>
      </c>
      <c r="AG43" s="85">
        <v>75</v>
      </c>
      <c r="AH43" s="85">
        <v>58.82352941176471</v>
      </c>
      <c r="AI43" s="85">
        <v>46.728971962616825</v>
      </c>
      <c r="AJ43" s="86">
        <v>63.559177975174322</v>
      </c>
      <c r="AK43" s="87">
        <v>53.333333333333336</v>
      </c>
      <c r="AL43" s="72">
        <f t="shared" si="8"/>
        <v>53.333333333333336</v>
      </c>
      <c r="AM43" s="88">
        <v>50.64965052518059</v>
      </c>
      <c r="AN43" s="89">
        <f t="shared" si="9"/>
        <v>71.723353472111299</v>
      </c>
    </row>
    <row r="44" spans="1:40" ht="15.75" hidden="1" customHeight="1" thickTop="1" x14ac:dyDescent="0.3">
      <c r="A44" s="90">
        <v>5237</v>
      </c>
      <c r="B44" s="91" t="s">
        <v>271</v>
      </c>
      <c r="C44" s="91" t="s">
        <v>315</v>
      </c>
      <c r="D44" s="92">
        <v>6</v>
      </c>
      <c r="E44" s="70">
        <v>44.60162646368687</v>
      </c>
      <c r="F44" s="71">
        <v>74.850427350427353</v>
      </c>
      <c r="G44" s="72">
        <f t="shared" si="0"/>
        <v>54.684560092600364</v>
      </c>
      <c r="H44" s="73">
        <v>15.682000000000002</v>
      </c>
      <c r="I44" s="74">
        <f t="shared" si="1"/>
        <v>15.682000000000002</v>
      </c>
      <c r="J44" s="75">
        <f t="shared" si="2"/>
        <v>39.083536055560224</v>
      </c>
      <c r="K44" s="76">
        <v>90.441176470588232</v>
      </c>
      <c r="L44" s="77">
        <v>0</v>
      </c>
      <c r="M44" s="78">
        <f t="shared" si="3"/>
        <v>70.343137254901961</v>
      </c>
      <c r="N44" s="79">
        <v>98.571428571428569</v>
      </c>
      <c r="O44" s="80">
        <v>99.499999999999986</v>
      </c>
      <c r="P44" s="81">
        <v>92.862724667882262</v>
      </c>
      <c r="Q44" s="82">
        <v>100</v>
      </c>
      <c r="R44" s="72">
        <f t="shared" si="4"/>
        <v>97.733538309827708</v>
      </c>
      <c r="S44" s="76">
        <v>91.666666666666657</v>
      </c>
      <c r="T44" s="80">
        <v>65.940972222222229</v>
      </c>
      <c r="U44" s="80">
        <v>100</v>
      </c>
      <c r="V44" s="80">
        <v>0</v>
      </c>
      <c r="W44" s="80">
        <v>25</v>
      </c>
      <c r="X44" s="78">
        <f t="shared" si="5"/>
        <v>67.526909722222229</v>
      </c>
      <c r="Y44" s="83">
        <f t="shared" si="6"/>
        <v>78.206872782020682</v>
      </c>
      <c r="Z44" s="84">
        <v>95.425287356321846</v>
      </c>
      <c r="AA44" s="84">
        <v>52.777777777777779</v>
      </c>
      <c r="AB44" s="84">
        <v>100</v>
      </c>
      <c r="AC44" s="84">
        <v>48</v>
      </c>
      <c r="AD44" s="84">
        <v>21.348314606741571</v>
      </c>
      <c r="AE44" s="72">
        <f t="shared" si="7"/>
        <v>65.504964161177838</v>
      </c>
      <c r="AF44" s="85">
        <v>26.315789473684209</v>
      </c>
      <c r="AG44" s="85">
        <v>43.75</v>
      </c>
      <c r="AH44" s="85">
        <v>41.17647058823529</v>
      </c>
      <c r="AI44" s="85">
        <v>57.009345794392516</v>
      </c>
      <c r="AJ44" s="86">
        <v>42.062901464078003</v>
      </c>
      <c r="AK44" s="87">
        <v>46.666666666666664</v>
      </c>
      <c r="AL44" s="72">
        <f t="shared" si="8"/>
        <v>46.666666666666664</v>
      </c>
      <c r="AM44" s="88">
        <v>55.486087943048979</v>
      </c>
      <c r="AN44" s="89">
        <f t="shared" si="9"/>
        <v>63.565969985037079</v>
      </c>
    </row>
    <row r="45" spans="1:40" ht="15.75" hidden="1" customHeight="1" thickTop="1" x14ac:dyDescent="0.3">
      <c r="A45" s="90">
        <v>5240</v>
      </c>
      <c r="B45" s="91" t="s">
        <v>271</v>
      </c>
      <c r="C45" s="91" t="s">
        <v>316</v>
      </c>
      <c r="D45" s="92">
        <v>6</v>
      </c>
      <c r="E45" s="70">
        <v>46.118661569342997</v>
      </c>
      <c r="F45" s="71">
        <v>90.195868945868938</v>
      </c>
      <c r="G45" s="72">
        <f t="shared" si="0"/>
        <v>60.811064028184973</v>
      </c>
      <c r="H45" s="73">
        <v>31.045999999999996</v>
      </c>
      <c r="I45" s="74">
        <f t="shared" si="1"/>
        <v>31.045999999999996</v>
      </c>
      <c r="J45" s="75">
        <f t="shared" si="2"/>
        <v>48.905038416910983</v>
      </c>
      <c r="K45" s="76">
        <v>99.01477832512316</v>
      </c>
      <c r="L45" s="77">
        <v>100</v>
      </c>
      <c r="M45" s="78">
        <f t="shared" si="3"/>
        <v>99.233716475095804</v>
      </c>
      <c r="N45" s="79">
        <v>90.317460317460316</v>
      </c>
      <c r="O45" s="80">
        <v>99.13000000000001</v>
      </c>
      <c r="P45" s="81">
        <v>97.770004372540441</v>
      </c>
      <c r="Q45" s="82">
        <v>100</v>
      </c>
      <c r="R45" s="72">
        <f t="shared" si="4"/>
        <v>96.804366172500195</v>
      </c>
      <c r="S45" s="76">
        <v>90.972222222222214</v>
      </c>
      <c r="T45" s="80">
        <v>84.488425925925924</v>
      </c>
      <c r="U45" s="80">
        <v>100</v>
      </c>
      <c r="V45" s="80">
        <v>0</v>
      </c>
      <c r="W45" s="80">
        <v>0</v>
      </c>
      <c r="X45" s="78">
        <f t="shared" si="5"/>
        <v>68.865162037037038</v>
      </c>
      <c r="Y45" s="83">
        <f t="shared" si="6"/>
        <v>88.738386958086409</v>
      </c>
      <c r="Z45" s="84">
        <v>49.609195402298859</v>
      </c>
      <c r="AA45" s="84">
        <v>72.222222222222229</v>
      </c>
      <c r="AB45" s="84">
        <v>0</v>
      </c>
      <c r="AC45" s="84">
        <v>44</v>
      </c>
      <c r="AD45" s="84">
        <v>5.5555555555555554</v>
      </c>
      <c r="AE45" s="72">
        <f t="shared" si="7"/>
        <v>35.235632183908045</v>
      </c>
      <c r="AF45" s="85">
        <v>47.368421052631575</v>
      </c>
      <c r="AG45" s="85">
        <v>68.75</v>
      </c>
      <c r="AH45" s="85">
        <v>41.17647058823529</v>
      </c>
      <c r="AI45" s="85">
        <v>40.186915887850468</v>
      </c>
      <c r="AJ45" s="86">
        <v>49.370451882179331</v>
      </c>
      <c r="AK45" s="87">
        <v>43.333333333333336</v>
      </c>
      <c r="AL45" s="72">
        <f t="shared" si="8"/>
        <v>43.333333333333336</v>
      </c>
      <c r="AM45" s="88">
        <v>40.62445766666545</v>
      </c>
      <c r="AN45" s="89">
        <f t="shared" si="9"/>
        <v>66.337538462425044</v>
      </c>
    </row>
    <row r="46" spans="1:40" ht="15.75" hidden="1" customHeight="1" thickTop="1" x14ac:dyDescent="0.3">
      <c r="A46" s="90">
        <v>5250</v>
      </c>
      <c r="B46" s="91" t="s">
        <v>271</v>
      </c>
      <c r="C46" s="91" t="s">
        <v>317</v>
      </c>
      <c r="D46" s="92">
        <v>5</v>
      </c>
      <c r="E46" s="70">
        <v>72.325344196033853</v>
      </c>
      <c r="F46" s="71">
        <v>75.054945054945065</v>
      </c>
      <c r="G46" s="72">
        <f t="shared" si="0"/>
        <v>73.235211149004257</v>
      </c>
      <c r="H46" s="73">
        <v>23.436</v>
      </c>
      <c r="I46" s="74">
        <f t="shared" si="1"/>
        <v>23.436</v>
      </c>
      <c r="J46" s="75">
        <f t="shared" si="2"/>
        <v>53.315526689402553</v>
      </c>
      <c r="K46" s="76">
        <v>73.491379310344826</v>
      </c>
      <c r="L46" s="77">
        <v>100</v>
      </c>
      <c r="M46" s="78">
        <f t="shared" si="3"/>
        <v>79.382183908045974</v>
      </c>
      <c r="N46" s="79">
        <v>90.317460317460316</v>
      </c>
      <c r="O46" s="80">
        <v>99.080000000000013</v>
      </c>
      <c r="P46" s="81">
        <v>96.598595632287569</v>
      </c>
      <c r="Q46" s="82">
        <v>100</v>
      </c>
      <c r="R46" s="72">
        <f t="shared" si="4"/>
        <v>96.499013987436982</v>
      </c>
      <c r="S46" s="76">
        <v>97.222222222222214</v>
      </c>
      <c r="T46" s="80">
        <v>75.853280592863925</v>
      </c>
      <c r="U46" s="80">
        <v>100</v>
      </c>
      <c r="V46" s="80">
        <v>0</v>
      </c>
      <c r="W46" s="80">
        <v>15</v>
      </c>
      <c r="X46" s="78">
        <f t="shared" si="5"/>
        <v>70.143875703771528</v>
      </c>
      <c r="Y46" s="83">
        <f t="shared" si="6"/>
        <v>81.90331090808327</v>
      </c>
      <c r="Z46" s="84">
        <v>19.885057471264368</v>
      </c>
      <c r="AA46" s="84">
        <v>33.333333333333336</v>
      </c>
      <c r="AB46" s="84">
        <v>20</v>
      </c>
      <c r="AC46" s="84">
        <v>73.599999999999994</v>
      </c>
      <c r="AD46" s="84">
        <v>27.368421052631582</v>
      </c>
      <c r="AE46" s="72">
        <f t="shared" si="7"/>
        <v>33.902843315184512</v>
      </c>
      <c r="AF46" s="85">
        <v>47.368421052631575</v>
      </c>
      <c r="AG46" s="85">
        <v>75</v>
      </c>
      <c r="AH46" s="85">
        <v>64.705882352941174</v>
      </c>
      <c r="AI46" s="85">
        <v>52.336448598130836</v>
      </c>
      <c r="AJ46" s="86">
        <v>59.852688000925895</v>
      </c>
      <c r="AK46" s="87">
        <v>65</v>
      </c>
      <c r="AL46" s="72">
        <f t="shared" si="8"/>
        <v>65</v>
      </c>
      <c r="AM46" s="88">
        <v>47.042233235011977</v>
      </c>
      <c r="AN46" s="89">
        <f t="shared" si="9"/>
        <v>65.72743076242574</v>
      </c>
    </row>
    <row r="47" spans="1:40" ht="15.75" hidden="1" customHeight="1" thickTop="1" x14ac:dyDescent="0.3">
      <c r="A47" s="90">
        <v>5264</v>
      </c>
      <c r="B47" s="91" t="s">
        <v>271</v>
      </c>
      <c r="C47" s="91" t="s">
        <v>318</v>
      </c>
      <c r="D47" s="92">
        <v>6</v>
      </c>
      <c r="E47" s="70">
        <v>55.232514027423797</v>
      </c>
      <c r="F47" s="71">
        <v>79.885531135531139</v>
      </c>
      <c r="G47" s="72">
        <f t="shared" si="0"/>
        <v>63.450186396792908</v>
      </c>
      <c r="H47" s="73">
        <v>43.51</v>
      </c>
      <c r="I47" s="74">
        <f t="shared" si="1"/>
        <v>43.51</v>
      </c>
      <c r="J47" s="75">
        <f t="shared" si="2"/>
        <v>55.474111838075743</v>
      </c>
      <c r="K47" s="76">
        <v>80.124223602484477</v>
      </c>
      <c r="L47" s="77">
        <v>100</v>
      </c>
      <c r="M47" s="78">
        <f t="shared" si="3"/>
        <v>84.54106280193237</v>
      </c>
      <c r="N47" s="79">
        <v>100</v>
      </c>
      <c r="O47" s="80">
        <v>99.610000000000014</v>
      </c>
      <c r="P47" s="81">
        <v>96.16279069767441</v>
      </c>
      <c r="Q47" s="82">
        <v>100</v>
      </c>
      <c r="R47" s="72">
        <f t="shared" si="4"/>
        <v>98.943197674418599</v>
      </c>
      <c r="S47" s="76">
        <v>97.222222222222214</v>
      </c>
      <c r="T47" s="80">
        <v>81.782407407407405</v>
      </c>
      <c r="U47" s="80">
        <v>98.14813333333332</v>
      </c>
      <c r="V47" s="80">
        <v>0</v>
      </c>
      <c r="W47" s="80">
        <v>15</v>
      </c>
      <c r="X47" s="78">
        <f t="shared" si="5"/>
        <v>71.163190740740731</v>
      </c>
      <c r="Y47" s="83">
        <f t="shared" si="6"/>
        <v>84.86882690154664</v>
      </c>
      <c r="Z47" s="84">
        <v>82.919540229885058</v>
      </c>
      <c r="AA47" s="84">
        <v>68.75</v>
      </c>
      <c r="AB47" s="84">
        <v>0</v>
      </c>
      <c r="AC47" s="84">
        <v>63.2</v>
      </c>
      <c r="AD47" s="84">
        <v>17.777777777777779</v>
      </c>
      <c r="AE47" s="72">
        <f t="shared" si="7"/>
        <v>48.803843390804602</v>
      </c>
      <c r="AF47" s="85">
        <v>63.157894736842103</v>
      </c>
      <c r="AG47" s="85">
        <v>81.25</v>
      </c>
      <c r="AH47" s="85">
        <v>58.82352941176471</v>
      </c>
      <c r="AI47" s="85">
        <v>53.271028037383175</v>
      </c>
      <c r="AJ47" s="86">
        <v>64.125613046497506</v>
      </c>
      <c r="AK47" s="87">
        <v>48.333333333333336</v>
      </c>
      <c r="AL47" s="72">
        <f t="shared" si="8"/>
        <v>48.333333333333336</v>
      </c>
      <c r="AM47" s="88">
        <v>52.795546620828461</v>
      </c>
      <c r="AN47" s="89">
        <f t="shared" si="9"/>
        <v>69.367899804637005</v>
      </c>
    </row>
    <row r="48" spans="1:40" ht="15.75" hidden="1" customHeight="1" thickTop="1" x14ac:dyDescent="0.3">
      <c r="A48" s="90">
        <v>5266</v>
      </c>
      <c r="B48" s="91" t="s">
        <v>271</v>
      </c>
      <c r="C48" s="91" t="s">
        <v>319</v>
      </c>
      <c r="D48" s="92">
        <v>1</v>
      </c>
      <c r="E48" s="70">
        <v>89.439319452477363</v>
      </c>
      <c r="F48" s="71">
        <v>97.699430199430211</v>
      </c>
      <c r="G48" s="72">
        <f t="shared" si="0"/>
        <v>92.192689701461646</v>
      </c>
      <c r="H48" s="73">
        <v>70.274000000000001</v>
      </c>
      <c r="I48" s="74">
        <f t="shared" si="1"/>
        <v>70.274000000000001</v>
      </c>
      <c r="J48" s="75">
        <f t="shared" si="2"/>
        <v>83.425213820876991</v>
      </c>
      <c r="K48" s="76">
        <v>76.980198019801975</v>
      </c>
      <c r="L48" s="77">
        <v>100</v>
      </c>
      <c r="M48" s="78">
        <f t="shared" si="3"/>
        <v>82.095709570957098</v>
      </c>
      <c r="N48" s="79">
        <v>95.555555555555557</v>
      </c>
      <c r="O48" s="80">
        <v>99.71</v>
      </c>
      <c r="P48" s="81">
        <v>99.659762430609447</v>
      </c>
      <c r="Q48" s="82">
        <v>100</v>
      </c>
      <c r="R48" s="72">
        <f t="shared" si="4"/>
        <v>98.73132949654125</v>
      </c>
      <c r="S48" s="76">
        <v>100</v>
      </c>
      <c r="T48" s="80">
        <v>0</v>
      </c>
      <c r="U48" s="80">
        <v>100</v>
      </c>
      <c r="V48" s="80">
        <v>97.630245815247577</v>
      </c>
      <c r="W48" s="80">
        <v>55.000000000000007</v>
      </c>
      <c r="X48" s="78">
        <f t="shared" si="5"/>
        <v>69.078780726905947</v>
      </c>
      <c r="Y48" s="83">
        <f t="shared" si="6"/>
        <v>83.253690717047661</v>
      </c>
      <c r="Z48" s="84">
        <v>97.862068965517253</v>
      </c>
      <c r="AA48" s="84">
        <v>89.583333333333329</v>
      </c>
      <c r="AB48" s="84">
        <v>60</v>
      </c>
      <c r="AC48" s="84">
        <v>76.8</v>
      </c>
      <c r="AD48" s="84">
        <v>100</v>
      </c>
      <c r="AE48" s="72">
        <f t="shared" si="7"/>
        <v>85.662392241379308</v>
      </c>
      <c r="AF48" s="85">
        <v>94.73684210526315</v>
      </c>
      <c r="AG48" s="85">
        <v>75</v>
      </c>
      <c r="AH48" s="85">
        <v>70.588235294117652</v>
      </c>
      <c r="AI48" s="85">
        <v>55.140186915887845</v>
      </c>
      <c r="AJ48" s="86">
        <v>73.866316078817164</v>
      </c>
      <c r="AK48" s="87">
        <v>56.666666666666664</v>
      </c>
      <c r="AL48" s="72">
        <f t="shared" si="8"/>
        <v>56.666666666666664</v>
      </c>
      <c r="AM48" s="88">
        <v>76.717626816420207</v>
      </c>
      <c r="AN48" s="89">
        <f t="shared" si="9"/>
        <v>81.327176167625296</v>
      </c>
    </row>
    <row r="49" spans="1:40" ht="15.75" hidden="1" customHeight="1" thickTop="1" x14ac:dyDescent="0.3">
      <c r="A49" s="90">
        <v>5282</v>
      </c>
      <c r="B49" s="91" t="s">
        <v>271</v>
      </c>
      <c r="C49" s="91" t="s">
        <v>320</v>
      </c>
      <c r="D49" s="92">
        <v>6</v>
      </c>
      <c r="E49" s="70">
        <v>72.30775010069091</v>
      </c>
      <c r="F49" s="71">
        <v>71.310541310541311</v>
      </c>
      <c r="G49" s="72">
        <f t="shared" si="0"/>
        <v>71.975347170641044</v>
      </c>
      <c r="H49" s="73">
        <v>14.68</v>
      </c>
      <c r="I49" s="74">
        <f t="shared" si="1"/>
        <v>14.68</v>
      </c>
      <c r="J49" s="75">
        <f t="shared" si="2"/>
        <v>49.057208302384623</v>
      </c>
      <c r="K49" s="76">
        <v>30.851063829787229</v>
      </c>
      <c r="L49" s="77">
        <v>100</v>
      </c>
      <c r="M49" s="78">
        <f t="shared" si="3"/>
        <v>46.21749408983451</v>
      </c>
      <c r="N49" s="79">
        <v>95.403726708074544</v>
      </c>
      <c r="O49" s="80">
        <v>99.4</v>
      </c>
      <c r="P49" s="81">
        <v>99.032790752535973</v>
      </c>
      <c r="Q49" s="82">
        <v>100</v>
      </c>
      <c r="R49" s="72">
        <f t="shared" si="4"/>
        <v>98.459129365152634</v>
      </c>
      <c r="S49" s="76">
        <v>91.805555555555557</v>
      </c>
      <c r="T49" s="80">
        <v>78.981481481481481</v>
      </c>
      <c r="U49" s="80">
        <v>100</v>
      </c>
      <c r="V49" s="80">
        <v>0</v>
      </c>
      <c r="W49" s="80">
        <v>0</v>
      </c>
      <c r="X49" s="78">
        <f t="shared" si="5"/>
        <v>67.696759259259267</v>
      </c>
      <c r="Y49" s="83">
        <f t="shared" si="6"/>
        <v>69.808182232152234</v>
      </c>
      <c r="Z49" s="84">
        <v>7.2183908045977008</v>
      </c>
      <c r="AA49" s="84">
        <v>0</v>
      </c>
      <c r="AB49" s="84">
        <v>60</v>
      </c>
      <c r="AC49" s="84">
        <v>59.199999999999996</v>
      </c>
      <c r="AD49" s="84">
        <v>47.252747252747248</v>
      </c>
      <c r="AE49" s="72">
        <f t="shared" si="7"/>
        <v>33.014487811039537</v>
      </c>
      <c r="AF49" s="85">
        <v>42.105263157894733</v>
      </c>
      <c r="AG49" s="85">
        <v>68.75</v>
      </c>
      <c r="AH49" s="85">
        <v>52.941176470588239</v>
      </c>
      <c r="AI49" s="85">
        <v>57.943925233644855</v>
      </c>
      <c r="AJ49" s="86">
        <v>55.435091215531955</v>
      </c>
      <c r="AK49" s="87">
        <v>45</v>
      </c>
      <c r="AL49" s="72">
        <f t="shared" si="8"/>
        <v>45</v>
      </c>
      <c r="AM49" s="88">
        <v>41.390417823362938</v>
      </c>
      <c r="AN49" s="89">
        <f t="shared" si="9"/>
        <v>57.132658123561924</v>
      </c>
    </row>
    <row r="50" spans="1:40" ht="15.75" hidden="1" customHeight="1" thickTop="1" x14ac:dyDescent="0.3">
      <c r="A50" s="90">
        <v>5284</v>
      </c>
      <c r="B50" s="91" t="s">
        <v>271</v>
      </c>
      <c r="C50" s="91" t="s">
        <v>321</v>
      </c>
      <c r="D50" s="92">
        <v>6</v>
      </c>
      <c r="E50" s="70">
        <v>48.226399195777333</v>
      </c>
      <c r="F50" s="71">
        <v>99.056267806267812</v>
      </c>
      <c r="G50" s="72">
        <f t="shared" si="0"/>
        <v>65.169688732607483</v>
      </c>
      <c r="H50" s="73">
        <v>67.876000000000005</v>
      </c>
      <c r="I50" s="74">
        <f t="shared" si="1"/>
        <v>67.876000000000005</v>
      </c>
      <c r="J50" s="75">
        <f t="shared" si="2"/>
        <v>66.252213239564497</v>
      </c>
      <c r="K50" s="76">
        <v>95.454545454545453</v>
      </c>
      <c r="L50" s="77">
        <v>100</v>
      </c>
      <c r="M50" s="78">
        <f t="shared" si="3"/>
        <v>96.464646464646478</v>
      </c>
      <c r="N50" s="79">
        <v>100</v>
      </c>
      <c r="O50" s="80">
        <v>99.28</v>
      </c>
      <c r="P50" s="81">
        <v>96.602608098833215</v>
      </c>
      <c r="Q50" s="82">
        <v>100</v>
      </c>
      <c r="R50" s="72">
        <f t="shared" si="4"/>
        <v>98.970652024708301</v>
      </c>
      <c r="S50" s="76">
        <v>100</v>
      </c>
      <c r="T50" s="77">
        <v>93.674768518518505</v>
      </c>
      <c r="U50" s="80">
        <v>100</v>
      </c>
      <c r="V50" s="80">
        <v>97.430217102348252</v>
      </c>
      <c r="W50" s="80">
        <v>0</v>
      </c>
      <c r="X50" s="78">
        <f t="shared" si="5"/>
        <v>85.597469267423151</v>
      </c>
      <c r="Y50" s="83">
        <f t="shared" si="6"/>
        <v>93.789071540754804</v>
      </c>
      <c r="Z50" s="84">
        <v>52.643678160919542</v>
      </c>
      <c r="AA50" s="84">
        <v>33.333333333333336</v>
      </c>
      <c r="AB50" s="84">
        <v>100</v>
      </c>
      <c r="AC50" s="84">
        <v>58.4</v>
      </c>
      <c r="AD50" s="84">
        <v>14.444444444444443</v>
      </c>
      <c r="AE50" s="72">
        <f t="shared" si="7"/>
        <v>51.819252873563222</v>
      </c>
      <c r="AF50" s="85">
        <v>26.315789473684209</v>
      </c>
      <c r="AG50" s="85">
        <v>75</v>
      </c>
      <c r="AH50" s="85">
        <v>58.82352941176471</v>
      </c>
      <c r="AI50" s="85">
        <v>48.598130841121495</v>
      </c>
      <c r="AJ50" s="86">
        <v>52.184362431642604</v>
      </c>
      <c r="AK50" s="87">
        <v>33.333333333333329</v>
      </c>
      <c r="AL50" s="72">
        <f t="shared" si="8"/>
        <v>33.333333333333329</v>
      </c>
      <c r="AM50" s="88">
        <v>48.21943151433841</v>
      </c>
      <c r="AN50" s="89">
        <f t="shared" si="9"/>
        <v>74.61080787259182</v>
      </c>
    </row>
    <row r="51" spans="1:40" ht="15.75" hidden="1" customHeight="1" thickTop="1" x14ac:dyDescent="0.3">
      <c r="A51" s="90">
        <v>5306</v>
      </c>
      <c r="B51" s="91" t="s">
        <v>271</v>
      </c>
      <c r="C51" s="91" t="s">
        <v>322</v>
      </c>
      <c r="D51" s="92">
        <v>6</v>
      </c>
      <c r="E51" s="70">
        <v>66.279011207263437</v>
      </c>
      <c r="F51" s="71">
        <v>82.127594627594618</v>
      </c>
      <c r="G51" s="72">
        <f t="shared" si="0"/>
        <v>71.561872347373821</v>
      </c>
      <c r="H51" s="73">
        <v>7.2460000000000004</v>
      </c>
      <c r="I51" s="74">
        <f t="shared" si="1"/>
        <v>7.2460000000000004</v>
      </c>
      <c r="J51" s="75">
        <f t="shared" si="2"/>
        <v>45.835523408424294</v>
      </c>
      <c r="K51" s="76">
        <v>46.98795180722891</v>
      </c>
      <c r="L51" s="77">
        <v>0</v>
      </c>
      <c r="M51" s="78">
        <f t="shared" si="3"/>
        <v>36.546184738955823</v>
      </c>
      <c r="N51" s="79">
        <v>98.888888888888886</v>
      </c>
      <c r="O51" s="80">
        <v>99.02</v>
      </c>
      <c r="P51" s="81">
        <v>90.341655716162933</v>
      </c>
      <c r="Q51" s="82">
        <v>100</v>
      </c>
      <c r="R51" s="72">
        <f t="shared" si="4"/>
        <v>97.06263615126295</v>
      </c>
      <c r="S51" s="76">
        <v>96.527777777777786</v>
      </c>
      <c r="T51" s="80">
        <v>66.435185185185162</v>
      </c>
      <c r="U51" s="80">
        <v>100</v>
      </c>
      <c r="V51" s="80">
        <v>0</v>
      </c>
      <c r="W51" s="80">
        <v>25</v>
      </c>
      <c r="X51" s="78">
        <f t="shared" si="5"/>
        <v>68.865740740740733</v>
      </c>
      <c r="Y51" s="83">
        <f t="shared" si="6"/>
        <v>66.253707111465275</v>
      </c>
      <c r="Z51" s="84">
        <v>45.90804597701149</v>
      </c>
      <c r="AA51" s="84">
        <v>33.333333333333336</v>
      </c>
      <c r="AB51" s="84">
        <v>0</v>
      </c>
      <c r="AC51" s="84">
        <v>72.8</v>
      </c>
      <c r="AD51" s="84">
        <v>100</v>
      </c>
      <c r="AE51" s="72">
        <f t="shared" si="7"/>
        <v>50.127011494252869</v>
      </c>
      <c r="AF51" s="85">
        <v>68.421052631578945</v>
      </c>
      <c r="AG51" s="85">
        <v>81.25</v>
      </c>
      <c r="AH51" s="85">
        <v>47.058823529411761</v>
      </c>
      <c r="AI51" s="85">
        <v>32.710280373831772</v>
      </c>
      <c r="AJ51" s="86">
        <v>57.360039133705627</v>
      </c>
      <c r="AK51" s="87">
        <v>45</v>
      </c>
      <c r="AL51" s="72">
        <f t="shared" si="8"/>
        <v>45</v>
      </c>
      <c r="AM51" s="88">
        <v>51.030416565923034</v>
      </c>
      <c r="AN51" s="89">
        <f t="shared" si="9"/>
        <v>57.603083207194409</v>
      </c>
    </row>
    <row r="52" spans="1:40" ht="15.75" hidden="1" customHeight="1" thickTop="1" x14ac:dyDescent="0.3">
      <c r="A52" s="90">
        <v>5308</v>
      </c>
      <c r="B52" s="91" t="s">
        <v>271</v>
      </c>
      <c r="C52" s="91" t="s">
        <v>323</v>
      </c>
      <c r="D52" s="92">
        <v>3</v>
      </c>
      <c r="E52" s="70">
        <v>42.659721033227186</v>
      </c>
      <c r="F52" s="71">
        <v>72.436914936914945</v>
      </c>
      <c r="G52" s="72">
        <f t="shared" si="0"/>
        <v>52.585452334456434</v>
      </c>
      <c r="H52" s="73">
        <v>47.018000000000001</v>
      </c>
      <c r="I52" s="74">
        <f t="shared" si="1"/>
        <v>47.018000000000001</v>
      </c>
      <c r="J52" s="75">
        <f t="shared" si="2"/>
        <v>50.358471400673864</v>
      </c>
      <c r="K52" s="76">
        <v>83.524904214559385</v>
      </c>
      <c r="L52" s="77">
        <v>100</v>
      </c>
      <c r="M52" s="78">
        <f t="shared" si="3"/>
        <v>87.186036611323971</v>
      </c>
      <c r="N52" s="79">
        <v>100</v>
      </c>
      <c r="O52" s="80">
        <v>99.65</v>
      </c>
      <c r="P52" s="81">
        <v>99.365884590995563</v>
      </c>
      <c r="Q52" s="82">
        <v>100</v>
      </c>
      <c r="R52" s="72">
        <f t="shared" si="4"/>
        <v>99.753971147748899</v>
      </c>
      <c r="S52" s="76">
        <v>96.388888888888886</v>
      </c>
      <c r="T52" s="80">
        <v>0</v>
      </c>
      <c r="U52" s="80">
        <v>96.759233333333327</v>
      </c>
      <c r="V52" s="80">
        <v>0</v>
      </c>
      <c r="W52" s="80">
        <v>100</v>
      </c>
      <c r="X52" s="78">
        <f t="shared" si="5"/>
        <v>60.787030555555553</v>
      </c>
      <c r="Y52" s="83">
        <f t="shared" si="6"/>
        <v>82.760093725134055</v>
      </c>
      <c r="Z52" s="84">
        <v>52.643678160919542</v>
      </c>
      <c r="AA52" s="84">
        <v>78.472222222222229</v>
      </c>
      <c r="AB52" s="84">
        <v>60</v>
      </c>
      <c r="AC52" s="84">
        <v>63.2</v>
      </c>
      <c r="AD52" s="84">
        <v>98.095238095238088</v>
      </c>
      <c r="AE52" s="72">
        <f t="shared" si="7"/>
        <v>69.367318349753702</v>
      </c>
      <c r="AF52" s="85">
        <v>63.157894736842103</v>
      </c>
      <c r="AG52" s="85">
        <v>75</v>
      </c>
      <c r="AH52" s="85">
        <v>52.941176470588239</v>
      </c>
      <c r="AI52" s="85">
        <v>52.336448598130836</v>
      </c>
      <c r="AJ52" s="86">
        <v>60.858879951390293</v>
      </c>
      <c r="AK52" s="87">
        <v>58.333333333333336</v>
      </c>
      <c r="AL52" s="72">
        <f t="shared" si="8"/>
        <v>58.333333333333336</v>
      </c>
      <c r="AM52" s="88">
        <v>64.891604440239391</v>
      </c>
      <c r="AN52" s="89">
        <f t="shared" si="9"/>
        <v>70.919222474773619</v>
      </c>
    </row>
    <row r="53" spans="1:40" ht="15.75" hidden="1" customHeight="1" thickTop="1" x14ac:dyDescent="0.3">
      <c r="A53" s="90">
        <v>5310</v>
      </c>
      <c r="B53" s="91" t="s">
        <v>271</v>
      </c>
      <c r="C53" s="91" t="s">
        <v>324</v>
      </c>
      <c r="D53" s="92">
        <v>6</v>
      </c>
      <c r="E53" s="70">
        <v>47.252024009274983</v>
      </c>
      <c r="F53" s="71">
        <v>76.172161172161168</v>
      </c>
      <c r="G53" s="72">
        <f t="shared" si="0"/>
        <v>56.89206973023704</v>
      </c>
      <c r="H53" s="73">
        <v>10.614000000000001</v>
      </c>
      <c r="I53" s="74">
        <f t="shared" si="1"/>
        <v>10.614000000000001</v>
      </c>
      <c r="J53" s="75">
        <f t="shared" si="2"/>
        <v>38.380841838142224</v>
      </c>
      <c r="K53" s="76">
        <v>99.253731343283576</v>
      </c>
      <c r="L53" s="77">
        <v>100</v>
      </c>
      <c r="M53" s="78">
        <f t="shared" si="3"/>
        <v>99.419568822553885</v>
      </c>
      <c r="N53" s="79">
        <v>97.037037037037038</v>
      </c>
      <c r="O53" s="80">
        <v>99.68</v>
      </c>
      <c r="P53" s="81">
        <v>98.817966903073284</v>
      </c>
      <c r="Q53" s="82" t="s">
        <v>37</v>
      </c>
      <c r="R53" s="72">
        <f t="shared" si="4"/>
        <v>98.450098187549244</v>
      </c>
      <c r="S53" s="76">
        <v>92.222222222222214</v>
      </c>
      <c r="T53" s="80">
        <v>86.7361111111111</v>
      </c>
      <c r="U53" s="80">
        <v>100</v>
      </c>
      <c r="V53" s="80">
        <v>0</v>
      </c>
      <c r="W53" s="80">
        <v>25</v>
      </c>
      <c r="X53" s="78">
        <f t="shared" si="5"/>
        <v>72.864583333333329</v>
      </c>
      <c r="Y53" s="83">
        <f t="shared" si="6"/>
        <v>90.611742862801819</v>
      </c>
      <c r="Z53" s="84">
        <v>66.666666666666671</v>
      </c>
      <c r="AA53" s="84">
        <v>80.555555555555557</v>
      </c>
      <c r="AB53" s="84">
        <v>80</v>
      </c>
      <c r="AC53" s="84">
        <v>52.800000000000004</v>
      </c>
      <c r="AD53" s="84">
        <v>12.222222222222221</v>
      </c>
      <c r="AE53" s="72">
        <f t="shared" si="7"/>
        <v>58.962499999999999</v>
      </c>
      <c r="AF53" s="85">
        <v>63.157894736842103</v>
      </c>
      <c r="AG53" s="85">
        <v>75</v>
      </c>
      <c r="AH53" s="85">
        <v>76.470588235294116</v>
      </c>
      <c r="AI53" s="85">
        <v>46.728971962616825</v>
      </c>
      <c r="AJ53" s="86">
        <v>65.339363733688259</v>
      </c>
      <c r="AK53" s="87">
        <v>50</v>
      </c>
      <c r="AL53" s="72">
        <f t="shared" si="8"/>
        <v>50</v>
      </c>
      <c r="AM53" s="88">
        <v>58.8704969956502</v>
      </c>
      <c r="AN53" s="89">
        <f t="shared" si="9"/>
        <v>70.643188897724414</v>
      </c>
    </row>
    <row r="54" spans="1:40" ht="15.75" hidden="1" customHeight="1" thickTop="1" x14ac:dyDescent="0.3">
      <c r="A54" s="90">
        <v>5313</v>
      </c>
      <c r="B54" s="91" t="s">
        <v>271</v>
      </c>
      <c r="C54" s="91" t="s">
        <v>325</v>
      </c>
      <c r="D54" s="92">
        <v>6</v>
      </c>
      <c r="E54" s="70">
        <v>55.270187912853054</v>
      </c>
      <c r="F54" s="71">
        <v>74.46174196174195</v>
      </c>
      <c r="G54" s="72">
        <f t="shared" si="0"/>
        <v>61.667372595816019</v>
      </c>
      <c r="H54" s="73">
        <v>47.82</v>
      </c>
      <c r="I54" s="74">
        <f t="shared" si="1"/>
        <v>47.82</v>
      </c>
      <c r="J54" s="75">
        <f t="shared" si="2"/>
        <v>56.128423557489612</v>
      </c>
      <c r="K54" s="76">
        <v>86.574074074074076</v>
      </c>
      <c r="L54" s="77">
        <v>100</v>
      </c>
      <c r="M54" s="78">
        <f t="shared" si="3"/>
        <v>89.557613168724288</v>
      </c>
      <c r="N54" s="79">
        <v>96.666666666666671</v>
      </c>
      <c r="O54" s="80">
        <v>99.830000000000013</v>
      </c>
      <c r="P54" s="81">
        <v>86.946599726152442</v>
      </c>
      <c r="Q54" s="82">
        <v>100</v>
      </c>
      <c r="R54" s="72">
        <f t="shared" si="4"/>
        <v>95.860816598204778</v>
      </c>
      <c r="S54" s="76">
        <v>93.333333333333329</v>
      </c>
      <c r="T54" s="80">
        <v>94.004629629629633</v>
      </c>
      <c r="U54" s="80">
        <v>100</v>
      </c>
      <c r="V54" s="80">
        <v>0</v>
      </c>
      <c r="W54" s="80">
        <v>25</v>
      </c>
      <c r="X54" s="78">
        <f t="shared" si="5"/>
        <v>74.959490740740733</v>
      </c>
      <c r="Y54" s="83">
        <f t="shared" si="6"/>
        <v>86.903239089203311</v>
      </c>
      <c r="Z54" s="84">
        <v>48.873563218390807</v>
      </c>
      <c r="AA54" s="84">
        <v>33.333333333333336</v>
      </c>
      <c r="AB54" s="84">
        <v>0</v>
      </c>
      <c r="AC54" s="84">
        <v>53.6</v>
      </c>
      <c r="AD54" s="84">
        <v>76.623376623376629</v>
      </c>
      <c r="AE54" s="72">
        <f t="shared" si="7"/>
        <v>42.885273921480824</v>
      </c>
      <c r="AF54" s="85">
        <v>68.421052631578945</v>
      </c>
      <c r="AG54" s="85">
        <v>75</v>
      </c>
      <c r="AH54" s="85">
        <v>76.470588235294116</v>
      </c>
      <c r="AI54" s="85">
        <v>47.663551401869157</v>
      </c>
      <c r="AJ54" s="86">
        <v>66.888798067185562</v>
      </c>
      <c r="AK54" s="87">
        <v>48.333333333333336</v>
      </c>
      <c r="AL54" s="72">
        <f t="shared" si="8"/>
        <v>48.333333333333336</v>
      </c>
      <c r="AM54" s="88">
        <v>50.375825576039261</v>
      </c>
      <c r="AN54" s="89">
        <f t="shared" si="9"/>
        <v>69.790051928911353</v>
      </c>
    </row>
    <row r="55" spans="1:40" ht="15.75" hidden="1" customHeight="1" thickTop="1" x14ac:dyDescent="0.3">
      <c r="A55" s="90">
        <v>5315</v>
      </c>
      <c r="B55" s="91" t="s">
        <v>271</v>
      </c>
      <c r="C55" s="91" t="s">
        <v>326</v>
      </c>
      <c r="D55" s="92">
        <v>6</v>
      </c>
      <c r="E55" s="70">
        <v>47.354843272788351</v>
      </c>
      <c r="F55" s="71">
        <v>90.077838827838832</v>
      </c>
      <c r="G55" s="72">
        <f t="shared" si="0"/>
        <v>61.595841791138511</v>
      </c>
      <c r="H55" s="73">
        <v>49.89</v>
      </c>
      <c r="I55" s="74">
        <f t="shared" si="1"/>
        <v>49.89</v>
      </c>
      <c r="J55" s="75">
        <f t="shared" si="2"/>
        <v>56.913505074683108</v>
      </c>
      <c r="K55" s="76">
        <v>86.705202312138724</v>
      </c>
      <c r="L55" s="77">
        <v>100</v>
      </c>
      <c r="M55" s="78">
        <f t="shared" si="3"/>
        <v>89.659601798330129</v>
      </c>
      <c r="N55" s="79">
        <v>100</v>
      </c>
      <c r="O55" s="80">
        <v>99.44</v>
      </c>
      <c r="P55" s="81">
        <v>93.792581377744128</v>
      </c>
      <c r="Q55" s="82">
        <v>100</v>
      </c>
      <c r="R55" s="72">
        <f t="shared" si="4"/>
        <v>98.308145344436028</v>
      </c>
      <c r="S55" s="76">
        <v>97.916666666666657</v>
      </c>
      <c r="T55" s="80">
        <v>79.791666666666671</v>
      </c>
      <c r="U55" s="80">
        <v>100</v>
      </c>
      <c r="V55" s="80">
        <v>0</v>
      </c>
      <c r="W55" s="80">
        <v>0</v>
      </c>
      <c r="X55" s="78">
        <f t="shared" si="5"/>
        <v>69.427083333333329</v>
      </c>
      <c r="Y55" s="83">
        <f t="shared" si="6"/>
        <v>85.952729824285043</v>
      </c>
      <c r="Z55" s="84">
        <v>85.448275862068954</v>
      </c>
      <c r="AA55" s="84">
        <v>54.166666666666664</v>
      </c>
      <c r="AB55" s="84">
        <v>0</v>
      </c>
      <c r="AC55" s="84">
        <v>57.599999999999994</v>
      </c>
      <c r="AD55" s="84">
        <v>6.593406593406594</v>
      </c>
      <c r="AE55" s="72">
        <f t="shared" si="7"/>
        <v>43.554582701780973</v>
      </c>
      <c r="AF55" s="85">
        <v>57.894736842105267</v>
      </c>
      <c r="AG55" s="85">
        <v>75</v>
      </c>
      <c r="AH55" s="85">
        <v>52.941176470588239</v>
      </c>
      <c r="AI55" s="85">
        <v>59.813084112149525</v>
      </c>
      <c r="AJ55" s="86">
        <v>61.412249356210751</v>
      </c>
      <c r="AK55" s="87">
        <v>66.666666666666657</v>
      </c>
      <c r="AL55" s="72">
        <f t="shared" si="8"/>
        <v>66.666666666666657</v>
      </c>
      <c r="AM55" s="88">
        <v>52.939043935939381</v>
      </c>
      <c r="AN55" s="89">
        <f t="shared" si="9"/>
        <v>70.240779107860959</v>
      </c>
    </row>
    <row r="56" spans="1:40" ht="15.75" hidden="1" customHeight="1" thickTop="1" x14ac:dyDescent="0.3">
      <c r="A56" s="90">
        <v>5318</v>
      </c>
      <c r="B56" s="91" t="s">
        <v>271</v>
      </c>
      <c r="C56" s="91" t="s">
        <v>327</v>
      </c>
      <c r="D56" s="92">
        <v>5</v>
      </c>
      <c r="E56" s="70">
        <v>84.037523052915304</v>
      </c>
      <c r="F56" s="71">
        <v>97.978225478225482</v>
      </c>
      <c r="G56" s="72">
        <f t="shared" si="0"/>
        <v>88.68442386135203</v>
      </c>
      <c r="H56" s="73">
        <v>81.400000000000006</v>
      </c>
      <c r="I56" s="74">
        <f t="shared" si="1"/>
        <v>81.400000000000006</v>
      </c>
      <c r="J56" s="75">
        <f t="shared" si="2"/>
        <v>85.770654316811218</v>
      </c>
      <c r="K56" s="76">
        <v>96.683673469387756</v>
      </c>
      <c r="L56" s="77">
        <v>100</v>
      </c>
      <c r="M56" s="78">
        <f t="shared" si="3"/>
        <v>97.42063492063491</v>
      </c>
      <c r="N56" s="79">
        <v>97.142857142857139</v>
      </c>
      <c r="O56" s="80">
        <v>99.13</v>
      </c>
      <c r="P56" s="81">
        <v>99.080078419544563</v>
      </c>
      <c r="Q56" s="82">
        <v>100</v>
      </c>
      <c r="R56" s="72">
        <f t="shared" si="4"/>
        <v>98.838233890600421</v>
      </c>
      <c r="S56" s="76">
        <v>100</v>
      </c>
      <c r="T56" s="80">
        <v>80.127314814814824</v>
      </c>
      <c r="U56" s="80">
        <v>100</v>
      </c>
      <c r="V56" s="80">
        <v>0</v>
      </c>
      <c r="W56" s="80">
        <v>45</v>
      </c>
      <c r="X56" s="78">
        <f t="shared" si="5"/>
        <v>75.656828703703709</v>
      </c>
      <c r="Y56" s="83">
        <f t="shared" si="6"/>
        <v>90.909848601605887</v>
      </c>
      <c r="Z56" s="84">
        <v>99.540229885057485</v>
      </c>
      <c r="AA56" s="84">
        <v>80.555555555555557</v>
      </c>
      <c r="AB56" s="84">
        <v>80</v>
      </c>
      <c r="AC56" s="84">
        <v>65.600000000000009</v>
      </c>
      <c r="AD56" s="84">
        <v>9.5744680851063837</v>
      </c>
      <c r="AE56" s="72">
        <f t="shared" si="7"/>
        <v>69.084436903888488</v>
      </c>
      <c r="AF56" s="85">
        <v>100</v>
      </c>
      <c r="AG56" s="85">
        <v>81.25</v>
      </c>
      <c r="AH56" s="85">
        <v>76.470588235294116</v>
      </c>
      <c r="AI56" s="85">
        <v>54.205607476635507</v>
      </c>
      <c r="AJ56" s="86">
        <v>77.981548927982416</v>
      </c>
      <c r="AK56" s="87">
        <v>56.666666666666664</v>
      </c>
      <c r="AL56" s="72">
        <f t="shared" si="8"/>
        <v>56.666666666666664</v>
      </c>
      <c r="AM56" s="88">
        <v>68.973446062869172</v>
      </c>
      <c r="AN56" s="89">
        <f t="shared" si="9"/>
        <v>83.301088983025934</v>
      </c>
    </row>
    <row r="57" spans="1:40" ht="15.75" hidden="1" customHeight="1" thickTop="1" x14ac:dyDescent="0.3">
      <c r="A57" s="90">
        <v>5321</v>
      </c>
      <c r="B57" s="91" t="s">
        <v>271</v>
      </c>
      <c r="C57" s="91" t="s">
        <v>328</v>
      </c>
      <c r="D57" s="92">
        <v>6</v>
      </c>
      <c r="E57" s="70">
        <v>75.322233283273249</v>
      </c>
      <c r="F57" s="71">
        <v>78.762210012210005</v>
      </c>
      <c r="G57" s="72">
        <f t="shared" si="0"/>
        <v>76.46889219291883</v>
      </c>
      <c r="H57" s="73">
        <v>70.527999999999992</v>
      </c>
      <c r="I57" s="74">
        <f t="shared" si="1"/>
        <v>70.527999999999992</v>
      </c>
      <c r="J57" s="75">
        <f t="shared" si="2"/>
        <v>74.092535315751292</v>
      </c>
      <c r="K57" s="76">
        <v>10.377358490566035</v>
      </c>
      <c r="L57" s="77">
        <v>100</v>
      </c>
      <c r="M57" s="78">
        <f t="shared" si="3"/>
        <v>30.293501048218026</v>
      </c>
      <c r="N57" s="79">
        <v>100</v>
      </c>
      <c r="O57" s="80">
        <v>99.63</v>
      </c>
      <c r="P57" s="81">
        <v>98.943661971830991</v>
      </c>
      <c r="Q57" s="82">
        <v>100</v>
      </c>
      <c r="R57" s="72">
        <f t="shared" si="4"/>
        <v>99.643415492957743</v>
      </c>
      <c r="S57" s="76">
        <v>91.25</v>
      </c>
      <c r="T57" s="80">
        <v>45.138888888888886</v>
      </c>
      <c r="U57" s="80">
        <v>100</v>
      </c>
      <c r="V57" s="80">
        <v>94.516327788046823</v>
      </c>
      <c r="W57" s="80">
        <v>25</v>
      </c>
      <c r="X57" s="78">
        <f t="shared" si="5"/>
        <v>74.036763195728071</v>
      </c>
      <c r="Y57" s="83">
        <f t="shared" si="6"/>
        <v>66.483317557737948</v>
      </c>
      <c r="Z57" s="84">
        <v>52.666666666666664</v>
      </c>
      <c r="AA57" s="84">
        <v>33.333333333333336</v>
      </c>
      <c r="AB57" s="84">
        <v>0</v>
      </c>
      <c r="AC57" s="84">
        <v>50.4</v>
      </c>
      <c r="AD57" s="84">
        <v>92.857142857142861</v>
      </c>
      <c r="AE57" s="72">
        <f t="shared" si="7"/>
        <v>46.277380952380952</v>
      </c>
      <c r="AF57" s="85">
        <v>68.421052631578945</v>
      </c>
      <c r="AG57" s="85">
        <v>81.25</v>
      </c>
      <c r="AH57" s="85">
        <v>47.058823529411761</v>
      </c>
      <c r="AI57" s="85">
        <v>35.514018691588781</v>
      </c>
      <c r="AJ57" s="86">
        <v>58.060973713144875</v>
      </c>
      <c r="AK57" s="87">
        <v>48.333333333333336</v>
      </c>
      <c r="AL57" s="72">
        <f t="shared" si="8"/>
        <v>48.333333333333336</v>
      </c>
      <c r="AM57" s="88">
        <v>49.830862831441806</v>
      </c>
      <c r="AN57" s="89">
        <f t="shared" si="9"/>
        <v>63.00942469145177</v>
      </c>
    </row>
    <row r="58" spans="1:40" ht="15.75" hidden="1" customHeight="1" thickTop="1" x14ac:dyDescent="0.3">
      <c r="A58" s="90">
        <v>5347</v>
      </c>
      <c r="B58" s="91" t="s">
        <v>271</v>
      </c>
      <c r="C58" s="91" t="s">
        <v>329</v>
      </c>
      <c r="D58" s="92">
        <v>6</v>
      </c>
      <c r="E58" s="70">
        <v>52.224376409468697</v>
      </c>
      <c r="F58" s="71">
        <v>93.937220187220177</v>
      </c>
      <c r="G58" s="72">
        <f t="shared" si="0"/>
        <v>66.128657668719185</v>
      </c>
      <c r="H58" s="73">
        <v>31.754000000000005</v>
      </c>
      <c r="I58" s="74">
        <f t="shared" si="1"/>
        <v>31.754000000000005</v>
      </c>
      <c r="J58" s="75">
        <f t="shared" si="2"/>
        <v>52.378794601231519</v>
      </c>
      <c r="K58" s="76">
        <v>99</v>
      </c>
      <c r="L58" s="77">
        <v>100</v>
      </c>
      <c r="M58" s="78">
        <f t="shared" si="3"/>
        <v>99.222222222222229</v>
      </c>
      <c r="N58" s="79">
        <v>100</v>
      </c>
      <c r="O58" s="80">
        <v>99.84</v>
      </c>
      <c r="P58" s="81">
        <v>99.47598253275109</v>
      </c>
      <c r="Q58" s="82">
        <v>100</v>
      </c>
      <c r="R58" s="72">
        <f t="shared" si="4"/>
        <v>99.828995633187773</v>
      </c>
      <c r="S58" s="76">
        <v>95.833333333333343</v>
      </c>
      <c r="T58" s="80">
        <v>94.958333333333329</v>
      </c>
      <c r="U58" s="80">
        <v>100</v>
      </c>
      <c r="V58" s="80">
        <v>0</v>
      </c>
      <c r="W58" s="80">
        <v>25</v>
      </c>
      <c r="X58" s="78">
        <f t="shared" si="5"/>
        <v>75.822916666666671</v>
      </c>
      <c r="Y58" s="83">
        <f t="shared" si="6"/>
        <v>91.928611935953427</v>
      </c>
      <c r="Z58" s="84">
        <v>50.919540229885058</v>
      </c>
      <c r="AA58" s="84">
        <v>38.888888888888893</v>
      </c>
      <c r="AB58" s="84">
        <v>0</v>
      </c>
      <c r="AC58" s="84">
        <v>68</v>
      </c>
      <c r="AD58" s="84">
        <v>100</v>
      </c>
      <c r="AE58" s="72">
        <f t="shared" si="7"/>
        <v>51.521551724137936</v>
      </c>
      <c r="AF58" s="85">
        <v>52.631578947368418</v>
      </c>
      <c r="AG58" s="85">
        <v>62.5</v>
      </c>
      <c r="AH58" s="85">
        <v>35.294117647058826</v>
      </c>
      <c r="AI58" s="85">
        <v>49.532710280373834</v>
      </c>
      <c r="AJ58" s="86">
        <v>49.989601718700264</v>
      </c>
      <c r="AK58" s="87">
        <v>40</v>
      </c>
      <c r="AL58" s="72">
        <f t="shared" si="8"/>
        <v>40</v>
      </c>
      <c r="AM58" s="88">
        <v>48.808721377860302</v>
      </c>
      <c r="AN58" s="89">
        <f t="shared" si="9"/>
        <v>71.082681301581104</v>
      </c>
    </row>
    <row r="59" spans="1:40" ht="15.75" hidden="1" customHeight="1" thickTop="1" x14ac:dyDescent="0.3">
      <c r="A59" s="90">
        <v>5353</v>
      </c>
      <c r="B59" s="91" t="s">
        <v>271</v>
      </c>
      <c r="C59" s="91" t="s">
        <v>330</v>
      </c>
      <c r="D59" s="92">
        <v>6</v>
      </c>
      <c r="E59" s="70">
        <v>39.8349587496593</v>
      </c>
      <c r="F59" s="71">
        <v>83.915343915343911</v>
      </c>
      <c r="G59" s="72">
        <f t="shared" si="0"/>
        <v>54.52842047155417</v>
      </c>
      <c r="H59" s="73">
        <v>28.57</v>
      </c>
      <c r="I59" s="74">
        <f t="shared" si="1"/>
        <v>28.57</v>
      </c>
      <c r="J59" s="75">
        <f t="shared" si="2"/>
        <v>44.145052282932497</v>
      </c>
      <c r="K59" s="76">
        <v>92.25352112676056</v>
      </c>
      <c r="L59" s="77">
        <v>100</v>
      </c>
      <c r="M59" s="78">
        <f t="shared" si="3"/>
        <v>93.974960876369323</v>
      </c>
      <c r="N59" s="79">
        <v>100</v>
      </c>
      <c r="O59" s="80">
        <v>99.179999999999993</v>
      </c>
      <c r="P59" s="81">
        <v>90.485252140818275</v>
      </c>
      <c r="Q59" s="82">
        <v>100</v>
      </c>
      <c r="R59" s="72">
        <f t="shared" si="4"/>
        <v>97.416313035204567</v>
      </c>
      <c r="S59" s="76">
        <v>99.305555555555543</v>
      </c>
      <c r="T59" s="77">
        <v>70.277777777777786</v>
      </c>
      <c r="U59" s="80">
        <v>96.759233333333327</v>
      </c>
      <c r="V59" s="80">
        <v>0</v>
      </c>
      <c r="W59" s="80">
        <v>25</v>
      </c>
      <c r="X59" s="78">
        <f t="shared" si="5"/>
        <v>69.71064166666666</v>
      </c>
      <c r="Y59" s="83">
        <f t="shared" si="6"/>
        <v>87.311611420091751</v>
      </c>
      <c r="Z59" s="84">
        <v>61.241379310344826</v>
      </c>
      <c r="AA59" s="84">
        <v>36.111111111111107</v>
      </c>
      <c r="AB59" s="84">
        <v>0</v>
      </c>
      <c r="AC59" s="84">
        <v>12.8</v>
      </c>
      <c r="AD59" s="84">
        <v>9.8901098901098905</v>
      </c>
      <c r="AE59" s="72">
        <f t="shared" si="7"/>
        <v>26.335573765315146</v>
      </c>
      <c r="AF59" s="85">
        <v>21.052631578947366</v>
      </c>
      <c r="AG59" s="85">
        <v>81.25</v>
      </c>
      <c r="AH59" s="85">
        <v>23.52941176470588</v>
      </c>
      <c r="AI59" s="85">
        <v>25.233644859813083</v>
      </c>
      <c r="AJ59" s="86">
        <v>37.766422050866581</v>
      </c>
      <c r="AK59" s="87">
        <v>25</v>
      </c>
      <c r="AL59" s="72">
        <f t="shared" si="8"/>
        <v>25</v>
      </c>
      <c r="AM59" s="88">
        <v>29.116685221732499</v>
      </c>
      <c r="AN59" s="89">
        <f t="shared" si="9"/>
        <v>61.219821733152131</v>
      </c>
    </row>
    <row r="60" spans="1:40" ht="15.75" hidden="1" customHeight="1" thickTop="1" x14ac:dyDescent="0.3">
      <c r="A60" s="90">
        <v>5360</v>
      </c>
      <c r="B60" s="91" t="s">
        <v>271</v>
      </c>
      <c r="C60" s="91" t="s">
        <v>331</v>
      </c>
      <c r="D60" s="92">
        <v>1</v>
      </c>
      <c r="E60" s="70">
        <v>89.391387121650268</v>
      </c>
      <c r="F60" s="71">
        <v>96.310541310541325</v>
      </c>
      <c r="G60" s="72">
        <f t="shared" si="0"/>
        <v>91.697771851280621</v>
      </c>
      <c r="H60" s="73">
        <v>59.74</v>
      </c>
      <c r="I60" s="74">
        <f t="shared" si="1"/>
        <v>59.74</v>
      </c>
      <c r="J60" s="75">
        <f t="shared" si="2"/>
        <v>78.914663110768373</v>
      </c>
      <c r="K60" s="76">
        <v>95.98393574297188</v>
      </c>
      <c r="L60" s="77">
        <v>100</v>
      </c>
      <c r="M60" s="78">
        <f t="shared" si="3"/>
        <v>96.876394466755897</v>
      </c>
      <c r="N60" s="79">
        <v>100</v>
      </c>
      <c r="O60" s="80">
        <v>99.490000000000009</v>
      </c>
      <c r="P60" s="81">
        <v>99.756145972155281</v>
      </c>
      <c r="Q60" s="82">
        <v>100</v>
      </c>
      <c r="R60" s="72">
        <f t="shared" si="4"/>
        <v>99.81153649303883</v>
      </c>
      <c r="S60" s="76">
        <v>100</v>
      </c>
      <c r="T60" s="80">
        <v>0</v>
      </c>
      <c r="U60" s="80">
        <v>100</v>
      </c>
      <c r="V60" s="80">
        <v>0</v>
      </c>
      <c r="W60" s="80">
        <v>45</v>
      </c>
      <c r="X60" s="78">
        <f t="shared" si="5"/>
        <v>55.625</v>
      </c>
      <c r="Y60" s="83">
        <f t="shared" si="6"/>
        <v>84.615193685804542</v>
      </c>
      <c r="Z60" s="84">
        <v>100</v>
      </c>
      <c r="AA60" s="84">
        <v>91.666666666666671</v>
      </c>
      <c r="AB60" s="84">
        <v>100</v>
      </c>
      <c r="AC60" s="84">
        <v>86.4</v>
      </c>
      <c r="AD60" s="84">
        <v>81.599999999999994</v>
      </c>
      <c r="AE60" s="72">
        <f t="shared" si="7"/>
        <v>92.4375</v>
      </c>
      <c r="AF60" s="85">
        <v>89.473684210526315</v>
      </c>
      <c r="AG60" s="85">
        <v>81.25</v>
      </c>
      <c r="AH60" s="85">
        <v>76.470588235294116</v>
      </c>
      <c r="AI60" s="85">
        <v>79.43925233644859</v>
      </c>
      <c r="AJ60" s="86">
        <v>81.658381195567245</v>
      </c>
      <c r="AK60" s="87">
        <v>83.333333333333343</v>
      </c>
      <c r="AL60" s="72">
        <f t="shared" si="8"/>
        <v>83.333333333333343</v>
      </c>
      <c r="AM60" s="88">
        <v>87.7422349854846</v>
      </c>
      <c r="AN60" s="89">
        <f t="shared" si="9"/>
        <v>84.41319996070132</v>
      </c>
    </row>
    <row r="61" spans="1:40" ht="15.75" hidden="1" customHeight="1" thickTop="1" x14ac:dyDescent="0.3">
      <c r="A61" s="90">
        <v>5361</v>
      </c>
      <c r="B61" s="91" t="s">
        <v>271</v>
      </c>
      <c r="C61" s="91" t="s">
        <v>332</v>
      </c>
      <c r="D61" s="92">
        <v>6</v>
      </c>
      <c r="E61" s="70">
        <v>45.834532247991476</v>
      </c>
      <c r="F61" s="71">
        <v>78.542938542938543</v>
      </c>
      <c r="G61" s="72">
        <f t="shared" si="0"/>
        <v>56.737334346307165</v>
      </c>
      <c r="H61" s="73">
        <v>6.49</v>
      </c>
      <c r="I61" s="74">
        <f t="shared" si="1"/>
        <v>6.49</v>
      </c>
      <c r="J61" s="75">
        <f t="shared" si="2"/>
        <v>36.638400607784291</v>
      </c>
      <c r="K61" s="76">
        <v>48.750000000000007</v>
      </c>
      <c r="L61" s="77">
        <v>100</v>
      </c>
      <c r="M61" s="78">
        <f t="shared" si="3"/>
        <v>60.138888888888893</v>
      </c>
      <c r="N61" s="79">
        <v>98.888888888888886</v>
      </c>
      <c r="O61" s="80">
        <v>99.43</v>
      </c>
      <c r="P61" s="81">
        <v>99.704604691572541</v>
      </c>
      <c r="Q61" s="82">
        <v>100</v>
      </c>
      <c r="R61" s="72">
        <f t="shared" si="4"/>
        <v>99.505873395115358</v>
      </c>
      <c r="S61" s="76">
        <v>89.861111111111114</v>
      </c>
      <c r="T61" s="80">
        <v>79.733796296296291</v>
      </c>
      <c r="U61" s="80">
        <v>100</v>
      </c>
      <c r="V61" s="80">
        <v>0</v>
      </c>
      <c r="W61" s="80">
        <v>0</v>
      </c>
      <c r="X61" s="78">
        <f t="shared" si="5"/>
        <v>67.398726851851848</v>
      </c>
      <c r="Y61" s="83">
        <f t="shared" si="6"/>
        <v>75.059472079029504</v>
      </c>
      <c r="Z61" s="84">
        <v>50.229885057471257</v>
      </c>
      <c r="AA61" s="84">
        <v>37.5</v>
      </c>
      <c r="AB61" s="84">
        <v>0</v>
      </c>
      <c r="AC61" s="84">
        <v>50.4</v>
      </c>
      <c r="AD61" s="84">
        <v>14.444444444444443</v>
      </c>
      <c r="AE61" s="72">
        <f t="shared" si="7"/>
        <v>31.747054597701144</v>
      </c>
      <c r="AF61" s="85">
        <v>63.157894736842103</v>
      </c>
      <c r="AG61" s="85">
        <v>68.75</v>
      </c>
      <c r="AH61" s="85">
        <v>52.941176470588239</v>
      </c>
      <c r="AI61" s="85">
        <v>32.710280373831772</v>
      </c>
      <c r="AJ61" s="86">
        <v>54.38983789531553</v>
      </c>
      <c r="AK61" s="87">
        <v>41.666666666666671</v>
      </c>
      <c r="AL61" s="72">
        <f t="shared" si="8"/>
        <v>41.666666666666671</v>
      </c>
      <c r="AM61" s="88">
        <v>39.769052557524752</v>
      </c>
      <c r="AN61" s="89">
        <f t="shared" si="9"/>
        <v>56.788131928329037</v>
      </c>
    </row>
    <row r="62" spans="1:40" ht="15.75" hidden="1" customHeight="1" thickTop="1" x14ac:dyDescent="0.3">
      <c r="A62" s="90">
        <v>5364</v>
      </c>
      <c r="B62" s="91" t="s">
        <v>271</v>
      </c>
      <c r="C62" s="91" t="s">
        <v>333</v>
      </c>
      <c r="D62" s="92">
        <v>6</v>
      </c>
      <c r="E62" s="70">
        <v>56.816217919554887</v>
      </c>
      <c r="F62" s="71">
        <v>79.138685388685388</v>
      </c>
      <c r="G62" s="72">
        <f t="shared" si="0"/>
        <v>64.257040409265045</v>
      </c>
      <c r="H62" s="73">
        <v>54.419999999999995</v>
      </c>
      <c r="I62" s="74">
        <f t="shared" si="1"/>
        <v>54.419999999999995</v>
      </c>
      <c r="J62" s="75">
        <f t="shared" si="2"/>
        <v>60.322224245559028</v>
      </c>
      <c r="K62" s="76">
        <v>99.557522123893804</v>
      </c>
      <c r="L62" s="77">
        <v>100</v>
      </c>
      <c r="M62" s="78">
        <f t="shared" si="3"/>
        <v>99.655850540806284</v>
      </c>
      <c r="N62" s="79">
        <v>100</v>
      </c>
      <c r="O62" s="80">
        <v>99.72999999999999</v>
      </c>
      <c r="P62" s="81">
        <v>100</v>
      </c>
      <c r="Q62" s="82">
        <v>100</v>
      </c>
      <c r="R62" s="72">
        <f t="shared" si="4"/>
        <v>99.932500000000005</v>
      </c>
      <c r="S62" s="76">
        <v>97.916666666666657</v>
      </c>
      <c r="T62" s="80">
        <v>68.2986111111111</v>
      </c>
      <c r="U62" s="80">
        <v>100</v>
      </c>
      <c r="V62" s="80">
        <v>0</v>
      </c>
      <c r="W62" s="80">
        <v>15</v>
      </c>
      <c r="X62" s="78">
        <f t="shared" si="5"/>
        <v>68.428819444444443</v>
      </c>
      <c r="Y62" s="83">
        <f t="shared" si="6"/>
        <v>89.751728416912485</v>
      </c>
      <c r="Z62" s="84">
        <v>41.655172413793103</v>
      </c>
      <c r="AA62" s="84">
        <v>22.222222222222225</v>
      </c>
      <c r="AB62" s="84">
        <v>0</v>
      </c>
      <c r="AC62" s="84">
        <v>46.400000000000006</v>
      </c>
      <c r="AD62" s="84">
        <v>83.75</v>
      </c>
      <c r="AE62" s="72">
        <f t="shared" si="7"/>
        <v>38.983584770114945</v>
      </c>
      <c r="AF62" s="85">
        <v>36.84210526315789</v>
      </c>
      <c r="AG62" s="85">
        <v>75</v>
      </c>
      <c r="AH62" s="85">
        <v>41.17647058823529</v>
      </c>
      <c r="AI62" s="85">
        <v>39.252336448598129</v>
      </c>
      <c r="AJ62" s="86">
        <v>48.067728074997824</v>
      </c>
      <c r="AK62" s="87">
        <v>46.666666666666664</v>
      </c>
      <c r="AL62" s="72">
        <f t="shared" si="8"/>
        <v>46.666666666666664</v>
      </c>
      <c r="AM62" s="88">
        <v>42.942639364060732</v>
      </c>
      <c r="AN62" s="89">
        <f t="shared" si="9"/>
        <v>69.823100866786262</v>
      </c>
    </row>
    <row r="63" spans="1:40" ht="15.75" hidden="1" customHeight="1" thickTop="1" x14ac:dyDescent="0.3">
      <c r="A63" s="90">
        <v>5368</v>
      </c>
      <c r="B63" s="91" t="s">
        <v>271</v>
      </c>
      <c r="C63" s="91" t="s">
        <v>334</v>
      </c>
      <c r="D63" s="92">
        <v>6</v>
      </c>
      <c r="E63" s="70">
        <v>28.72287338384999</v>
      </c>
      <c r="F63" s="71">
        <v>75.239621489621484</v>
      </c>
      <c r="G63" s="72">
        <f t="shared" si="0"/>
        <v>44.228456085773814</v>
      </c>
      <c r="H63" s="73">
        <v>40.671999999999997</v>
      </c>
      <c r="I63" s="74">
        <f t="shared" si="1"/>
        <v>40.671999999999997</v>
      </c>
      <c r="J63" s="75">
        <f t="shared" si="2"/>
        <v>42.805873651464282</v>
      </c>
      <c r="K63" s="76">
        <v>92.924528301886795</v>
      </c>
      <c r="L63" s="77">
        <v>100</v>
      </c>
      <c r="M63" s="78">
        <f t="shared" si="3"/>
        <v>94.496855345911939</v>
      </c>
      <c r="N63" s="79">
        <v>89.285714285714292</v>
      </c>
      <c r="O63" s="80">
        <v>99.78</v>
      </c>
      <c r="P63" s="81">
        <v>98.814061838204154</v>
      </c>
      <c r="Q63" s="82" t="s">
        <v>37</v>
      </c>
      <c r="R63" s="72">
        <f t="shared" si="4"/>
        <v>95.899950421280337</v>
      </c>
      <c r="S63" s="76">
        <v>100</v>
      </c>
      <c r="T63" s="80">
        <v>70.347222222222229</v>
      </c>
      <c r="U63" s="80">
        <v>83.333333333333329</v>
      </c>
      <c r="V63" s="80">
        <v>95.534591194968556</v>
      </c>
      <c r="W63" s="80">
        <v>25</v>
      </c>
      <c r="X63" s="78">
        <f t="shared" si="5"/>
        <v>78.486962788259959</v>
      </c>
      <c r="Y63" s="83">
        <f t="shared" si="6"/>
        <v>89.822680151581196</v>
      </c>
      <c r="Z63" s="84">
        <v>44</v>
      </c>
      <c r="AA63" s="84">
        <v>22.222222222222225</v>
      </c>
      <c r="AB63" s="84">
        <v>0</v>
      </c>
      <c r="AC63" s="84">
        <v>42.4</v>
      </c>
      <c r="AD63" s="84">
        <v>29.670329670329672</v>
      </c>
      <c r="AE63" s="72">
        <f t="shared" si="7"/>
        <v>28.679853479853481</v>
      </c>
      <c r="AF63" s="85">
        <v>52.631578947368418</v>
      </c>
      <c r="AG63" s="85">
        <v>81.25</v>
      </c>
      <c r="AH63" s="85">
        <v>52.941176470588239</v>
      </c>
      <c r="AI63" s="85">
        <v>28.971962616822427</v>
      </c>
      <c r="AJ63" s="86">
        <v>53.948679508694767</v>
      </c>
      <c r="AK63" s="87">
        <v>23.333333333333332</v>
      </c>
      <c r="AL63" s="72">
        <f t="shared" si="8"/>
        <v>23.333333333333332</v>
      </c>
      <c r="AM63" s="88">
        <v>34.34890305824046</v>
      </c>
      <c r="AN63" s="89">
        <f t="shared" si="9"/>
        <v>63.77718572355559</v>
      </c>
    </row>
    <row r="64" spans="1:40" ht="15.75" hidden="1" customHeight="1" thickTop="1" x14ac:dyDescent="0.3">
      <c r="A64" s="90">
        <v>5376</v>
      </c>
      <c r="B64" s="91" t="s">
        <v>271</v>
      </c>
      <c r="C64" s="91" t="s">
        <v>335</v>
      </c>
      <c r="D64" s="92">
        <v>5</v>
      </c>
      <c r="E64" s="70">
        <v>69.303306342780019</v>
      </c>
      <c r="F64" s="71">
        <v>98.20512820512819</v>
      </c>
      <c r="G64" s="72">
        <f t="shared" si="0"/>
        <v>78.937246963562728</v>
      </c>
      <c r="H64" s="73">
        <v>60.876000000000005</v>
      </c>
      <c r="I64" s="74">
        <f t="shared" si="1"/>
        <v>60.876000000000005</v>
      </c>
      <c r="J64" s="75">
        <f t="shared" si="2"/>
        <v>71.712748178137645</v>
      </c>
      <c r="K64" s="76">
        <v>97.892271662763463</v>
      </c>
      <c r="L64" s="77">
        <v>100</v>
      </c>
      <c r="M64" s="78">
        <f t="shared" si="3"/>
        <v>98.360655737704917</v>
      </c>
      <c r="N64" s="79">
        <v>98.888888888888886</v>
      </c>
      <c r="O64" s="80">
        <v>99.960000000000008</v>
      </c>
      <c r="P64" s="81">
        <v>97.754250882258589</v>
      </c>
      <c r="Q64" s="82">
        <v>100</v>
      </c>
      <c r="R64" s="72">
        <f t="shared" si="4"/>
        <v>99.150784942786871</v>
      </c>
      <c r="S64" s="76">
        <v>99.305555555555543</v>
      </c>
      <c r="T64" s="77">
        <v>79.791666666666657</v>
      </c>
      <c r="U64" s="80">
        <v>100</v>
      </c>
      <c r="V64" s="80">
        <v>0</v>
      </c>
      <c r="W64" s="80">
        <v>25</v>
      </c>
      <c r="X64" s="78">
        <f t="shared" si="5"/>
        <v>72.899305555555543</v>
      </c>
      <c r="Y64" s="83">
        <f t="shared" si="6"/>
        <v>90.465865025043342</v>
      </c>
      <c r="Z64" s="84">
        <v>98.988505747126439</v>
      </c>
      <c r="AA64" s="84">
        <v>69.444444444444457</v>
      </c>
      <c r="AB64" s="84">
        <v>80</v>
      </c>
      <c r="AC64" s="84">
        <v>78.400000000000006</v>
      </c>
      <c r="AD64" s="84">
        <v>100</v>
      </c>
      <c r="AE64" s="72">
        <f t="shared" si="7"/>
        <v>86.217959770114945</v>
      </c>
      <c r="AF64" s="85">
        <v>84.210526315789465</v>
      </c>
      <c r="AG64" s="85">
        <v>81.25</v>
      </c>
      <c r="AH64" s="85">
        <v>58.82352941176471</v>
      </c>
      <c r="AI64" s="85">
        <v>64.485981308411212</v>
      </c>
      <c r="AJ64" s="86">
        <v>72.19250925899135</v>
      </c>
      <c r="AK64" s="87">
        <v>65</v>
      </c>
      <c r="AL64" s="72">
        <f t="shared" si="8"/>
        <v>65</v>
      </c>
      <c r="AM64" s="88">
        <v>78.234247679792333</v>
      </c>
      <c r="AN64" s="89">
        <f t="shared" si="9"/>
        <v>83.045756452086891</v>
      </c>
    </row>
    <row r="65" spans="1:40" ht="15.75" hidden="1" customHeight="1" thickTop="1" x14ac:dyDescent="0.3">
      <c r="A65" s="90">
        <v>5380</v>
      </c>
      <c r="B65" s="91" t="s">
        <v>271</v>
      </c>
      <c r="C65" s="91" t="s">
        <v>336</v>
      </c>
      <c r="D65" s="92">
        <v>2</v>
      </c>
      <c r="E65" s="70">
        <v>80.583044148833636</v>
      </c>
      <c r="F65" s="71">
        <v>63.484432234432234</v>
      </c>
      <c r="G65" s="72">
        <f t="shared" si="0"/>
        <v>74.883506844033164</v>
      </c>
      <c r="H65" s="73">
        <v>65.463999999999999</v>
      </c>
      <c r="I65" s="74">
        <f t="shared" si="1"/>
        <v>65.463999999999999</v>
      </c>
      <c r="J65" s="75">
        <f t="shared" si="2"/>
        <v>71.115704106419898</v>
      </c>
      <c r="K65" s="76">
        <v>96.119016817593788</v>
      </c>
      <c r="L65" s="77">
        <v>100</v>
      </c>
      <c r="M65" s="78">
        <f t="shared" si="3"/>
        <v>96.981457524795161</v>
      </c>
      <c r="N65" s="79">
        <v>100</v>
      </c>
      <c r="O65" s="80">
        <v>97.4</v>
      </c>
      <c r="P65" s="81">
        <v>96.820095832728327</v>
      </c>
      <c r="Q65" s="82">
        <v>100</v>
      </c>
      <c r="R65" s="72">
        <f t="shared" si="4"/>
        <v>98.55502395818209</v>
      </c>
      <c r="S65" s="76">
        <v>98.472222222222214</v>
      </c>
      <c r="T65" s="80">
        <v>0</v>
      </c>
      <c r="U65" s="80">
        <v>100</v>
      </c>
      <c r="V65" s="80">
        <v>0</v>
      </c>
      <c r="W65" s="80">
        <v>100</v>
      </c>
      <c r="X65" s="78">
        <f t="shared" si="5"/>
        <v>62.118055555555557</v>
      </c>
      <c r="Y65" s="83">
        <f t="shared" si="6"/>
        <v>86.328710153322305</v>
      </c>
      <c r="Z65" s="84">
        <v>99.770114942528735</v>
      </c>
      <c r="AA65" s="84">
        <v>83.333333333333329</v>
      </c>
      <c r="AB65" s="84">
        <v>100</v>
      </c>
      <c r="AC65" s="84">
        <v>81.599999999999994</v>
      </c>
      <c r="AD65" s="84">
        <v>91.025641025641022</v>
      </c>
      <c r="AE65" s="72">
        <f t="shared" si="7"/>
        <v>91.684836427939871</v>
      </c>
      <c r="AF65" s="85">
        <v>100</v>
      </c>
      <c r="AG65" s="85">
        <v>75</v>
      </c>
      <c r="AH65" s="85">
        <v>76.470588235294116</v>
      </c>
      <c r="AI65" s="85">
        <v>62.616822429906534</v>
      </c>
      <c r="AJ65" s="86">
        <v>78.521852666300163</v>
      </c>
      <c r="AK65" s="87">
        <v>56.666666666666664</v>
      </c>
      <c r="AL65" s="72">
        <f t="shared" si="8"/>
        <v>56.666666666666664</v>
      </c>
      <c r="AM65" s="88">
        <v>81.171073472581298</v>
      </c>
      <c r="AN65" s="89">
        <f t="shared" si="9"/>
        <v>81.738817939719524</v>
      </c>
    </row>
    <row r="66" spans="1:40" ht="15.75" hidden="1" customHeight="1" thickTop="1" x14ac:dyDescent="0.3">
      <c r="A66" s="90">
        <v>5390</v>
      </c>
      <c r="B66" s="91" t="s">
        <v>271</v>
      </c>
      <c r="C66" s="91" t="s">
        <v>337</v>
      </c>
      <c r="D66" s="92">
        <v>6</v>
      </c>
      <c r="E66" s="70">
        <v>49.90978218154364</v>
      </c>
      <c r="F66" s="71">
        <v>76.075498575498585</v>
      </c>
      <c r="G66" s="72">
        <f t="shared" ref="G66:G129" si="10">(E66*(8/12))+(F66*(4/12))</f>
        <v>58.631687646195289</v>
      </c>
      <c r="H66" s="73">
        <v>30.617999999999999</v>
      </c>
      <c r="I66" s="74">
        <f t="shared" ref="I66:I129" si="11">H66</f>
        <v>30.617999999999999</v>
      </c>
      <c r="J66" s="75">
        <f t="shared" ref="J66:J129" si="12">(G66*(12/20))+(I66*(8/20))</f>
        <v>47.426212587717174</v>
      </c>
      <c r="K66" s="76">
        <v>85.492227979274617</v>
      </c>
      <c r="L66" s="77">
        <v>0</v>
      </c>
      <c r="M66" s="78">
        <f t="shared" ref="M66:M129" si="13">(K66*(14/18))+(L66*(4/18))</f>
        <v>66.493955094991364</v>
      </c>
      <c r="N66" s="79">
        <v>83.333333333333343</v>
      </c>
      <c r="O66" s="80">
        <v>99.57</v>
      </c>
      <c r="P66" s="81">
        <v>99.025578562728384</v>
      </c>
      <c r="Q66" s="82" t="s">
        <v>37</v>
      </c>
      <c r="R66" s="72">
        <f t="shared" ref="R66:R129" si="14">IF((Q66=("N/A")),((N66*(5.33/16))+(O66*(5.33/16))+(P66*(5.33/16))),((N66*(4/16))+(O66*(4/16))+(P66*(4/16))+(Q66*(4/16))))</f>
        <v>93.917568775375571</v>
      </c>
      <c r="S66" s="76">
        <v>98.611111111111114</v>
      </c>
      <c r="T66" s="80">
        <v>70.208333333333329</v>
      </c>
      <c r="U66" s="80">
        <v>97.222216666666668</v>
      </c>
      <c r="V66" s="80">
        <v>0</v>
      </c>
      <c r="W66" s="80">
        <v>15</v>
      </c>
      <c r="X66" s="78">
        <f t="shared" ref="X66:X129" si="15">(S66*(4/16))+(T66*(4/16))+(U66*(4/16))+(V66*(2/16))+(W66*(2/16))</f>
        <v>68.385415277777781</v>
      </c>
      <c r="Y66" s="83">
        <f t="shared" ref="Y66:Y129" si="16">(M66*(18/50))+(R66*(16/50))+(X66*(16/50))</f>
        <v>75.874778731205964</v>
      </c>
      <c r="Z66" s="84">
        <v>4.3678160919540234</v>
      </c>
      <c r="AA66" s="84">
        <v>33.333333333333336</v>
      </c>
      <c r="AB66" s="84">
        <v>0</v>
      </c>
      <c r="AC66" s="84">
        <v>44.800000000000004</v>
      </c>
      <c r="AD66" s="84">
        <v>92.941176470588232</v>
      </c>
      <c r="AE66" s="72">
        <f t="shared" ref="AE66:AE129" si="17">((Z66*(4/16))+(AA66*(3/16))+(AB66*(3/16))+(AC66*(3/16))+(AD66*(3/16)))</f>
        <v>33.168424611223799</v>
      </c>
      <c r="AF66" s="85">
        <v>68.421052631578945</v>
      </c>
      <c r="AG66" s="85">
        <v>62.5</v>
      </c>
      <c r="AH66" s="85">
        <v>52.941176470588239</v>
      </c>
      <c r="AI66" s="85">
        <v>48.598130841121495</v>
      </c>
      <c r="AJ66" s="86">
        <v>58.115089985822173</v>
      </c>
      <c r="AK66" s="87">
        <v>31.666666666666664</v>
      </c>
      <c r="AL66" s="72">
        <f t="shared" ref="AL66:AL129" si="18">AK66</f>
        <v>31.666666666666664</v>
      </c>
      <c r="AM66" s="88">
        <v>39.520517122205277</v>
      </c>
      <c r="AN66" s="89">
        <f t="shared" ref="AN66:AN129" si="19">(J66*(20/100))+(Y66*(50/100))+(AM66*(30/100))</f>
        <v>59.278787019808</v>
      </c>
    </row>
    <row r="67" spans="1:40" ht="15.75" hidden="1" customHeight="1" thickTop="1" x14ac:dyDescent="0.3">
      <c r="A67" s="90">
        <v>5400</v>
      </c>
      <c r="B67" s="91" t="s">
        <v>271</v>
      </c>
      <c r="C67" s="91" t="s">
        <v>338</v>
      </c>
      <c r="D67" s="92">
        <v>6</v>
      </c>
      <c r="E67" s="70">
        <v>66.709840231678754</v>
      </c>
      <c r="F67" s="71">
        <v>75.750407000406994</v>
      </c>
      <c r="G67" s="72">
        <f t="shared" si="10"/>
        <v>69.723362487921491</v>
      </c>
      <c r="H67" s="73">
        <v>36.338000000000001</v>
      </c>
      <c r="I67" s="74">
        <f t="shared" si="11"/>
        <v>36.338000000000001</v>
      </c>
      <c r="J67" s="75">
        <f t="shared" si="12"/>
        <v>56.369217492752895</v>
      </c>
      <c r="K67" s="76">
        <v>88.837209302325576</v>
      </c>
      <c r="L67" s="77">
        <v>100</v>
      </c>
      <c r="M67" s="78">
        <f t="shared" si="13"/>
        <v>91.317829457364326</v>
      </c>
      <c r="N67" s="79">
        <v>100</v>
      </c>
      <c r="O67" s="80">
        <v>99.66</v>
      </c>
      <c r="P67" s="81">
        <v>96.541353383458656</v>
      </c>
      <c r="Q67" s="82">
        <v>100</v>
      </c>
      <c r="R67" s="72">
        <f t="shared" si="14"/>
        <v>99.05033834586466</v>
      </c>
      <c r="S67" s="76">
        <v>96.805555555555557</v>
      </c>
      <c r="T67" s="80">
        <v>70.150462962962962</v>
      </c>
      <c r="U67" s="80">
        <v>100</v>
      </c>
      <c r="V67" s="80">
        <v>0</v>
      </c>
      <c r="W67" s="80">
        <v>25</v>
      </c>
      <c r="X67" s="78">
        <f t="shared" si="15"/>
        <v>69.864004629629633</v>
      </c>
      <c r="Y67" s="83">
        <f t="shared" si="16"/>
        <v>86.927008356809324</v>
      </c>
      <c r="Z67" s="84">
        <v>96.827586206896555</v>
      </c>
      <c r="AA67" s="84">
        <v>22.222222222222225</v>
      </c>
      <c r="AB67" s="84">
        <v>40</v>
      </c>
      <c r="AC67" s="84">
        <v>53.6</v>
      </c>
      <c r="AD67" s="84">
        <v>100</v>
      </c>
      <c r="AE67" s="72">
        <f t="shared" si="17"/>
        <v>64.673563218390811</v>
      </c>
      <c r="AF67" s="85">
        <v>57.894736842105267</v>
      </c>
      <c r="AG67" s="85">
        <v>56.25</v>
      </c>
      <c r="AH67" s="85">
        <v>47.058823529411761</v>
      </c>
      <c r="AI67" s="85">
        <v>57.943925233644855</v>
      </c>
      <c r="AJ67" s="86">
        <v>54.786871401290469</v>
      </c>
      <c r="AK67" s="87">
        <v>50</v>
      </c>
      <c r="AL67" s="72">
        <f t="shared" si="18"/>
        <v>50</v>
      </c>
      <c r="AM67" s="88">
        <v>59.102399423485885</v>
      </c>
      <c r="AN67" s="89">
        <f t="shared" si="19"/>
        <v>72.468067504000999</v>
      </c>
    </row>
    <row r="68" spans="1:40" ht="15.75" hidden="1" customHeight="1" thickTop="1" x14ac:dyDescent="0.3">
      <c r="A68" s="90">
        <v>5411</v>
      </c>
      <c r="B68" s="91" t="s">
        <v>271</v>
      </c>
      <c r="C68" s="91" t="s">
        <v>339</v>
      </c>
      <c r="D68" s="92">
        <v>6</v>
      </c>
      <c r="E68" s="70">
        <v>62.117988122551004</v>
      </c>
      <c r="F68" s="71">
        <v>71.440781440781436</v>
      </c>
      <c r="G68" s="72">
        <f t="shared" si="10"/>
        <v>65.225585895294472</v>
      </c>
      <c r="H68" s="73">
        <v>33.774000000000001</v>
      </c>
      <c r="I68" s="74">
        <f t="shared" si="11"/>
        <v>33.774000000000001</v>
      </c>
      <c r="J68" s="75">
        <f t="shared" si="12"/>
        <v>52.644951537176681</v>
      </c>
      <c r="K68" s="76">
        <v>71.739130434782624</v>
      </c>
      <c r="L68" s="77">
        <v>100</v>
      </c>
      <c r="M68" s="78">
        <f t="shared" si="13"/>
        <v>78.019323671497602</v>
      </c>
      <c r="N68" s="79">
        <v>70</v>
      </c>
      <c r="O68" s="80">
        <v>98.36</v>
      </c>
      <c r="P68" s="81">
        <v>98.626373626373635</v>
      </c>
      <c r="Q68" s="82">
        <v>100</v>
      </c>
      <c r="R68" s="72">
        <f t="shared" si="14"/>
        <v>91.746593406593405</v>
      </c>
      <c r="S68" s="76">
        <v>94.166666666666671</v>
      </c>
      <c r="T68" s="80">
        <v>77.465277777777786</v>
      </c>
      <c r="U68" s="80">
        <v>100</v>
      </c>
      <c r="V68" s="80">
        <v>0</v>
      </c>
      <c r="W68" s="80">
        <v>100</v>
      </c>
      <c r="X68" s="78">
        <f t="shared" si="15"/>
        <v>80.407986111111114</v>
      </c>
      <c r="Y68" s="83">
        <f t="shared" si="16"/>
        <v>83.176421967404579</v>
      </c>
      <c r="Z68" s="84">
        <v>11.379310344827585</v>
      </c>
      <c r="AA68" s="84">
        <v>63.888888888888886</v>
      </c>
      <c r="AB68" s="84">
        <v>0</v>
      </c>
      <c r="AC68" s="84">
        <v>56.000000000000007</v>
      </c>
      <c r="AD68" s="84">
        <v>63.333333333333329</v>
      </c>
      <c r="AE68" s="72">
        <f t="shared" si="17"/>
        <v>37.198994252873561</v>
      </c>
      <c r="AF68" s="85">
        <v>84.210526315789465</v>
      </c>
      <c r="AG68" s="85">
        <v>75</v>
      </c>
      <c r="AH68" s="85">
        <v>58.82352941176471</v>
      </c>
      <c r="AI68" s="85">
        <v>50.467289719626166</v>
      </c>
      <c r="AJ68" s="86">
        <v>67.125336361795092</v>
      </c>
      <c r="AK68" s="87">
        <v>43.333333333333336</v>
      </c>
      <c r="AL68" s="72">
        <f t="shared" si="18"/>
        <v>43.333333333333336</v>
      </c>
      <c r="AM68" s="88">
        <v>46.406219964677931</v>
      </c>
      <c r="AN68" s="89">
        <f t="shared" si="19"/>
        <v>66.039067280541005</v>
      </c>
    </row>
    <row r="69" spans="1:40" ht="15.75" hidden="1" customHeight="1" thickTop="1" x14ac:dyDescent="0.3">
      <c r="A69" s="90">
        <v>5425</v>
      </c>
      <c r="B69" s="91" t="s">
        <v>271</v>
      </c>
      <c r="C69" s="91" t="s">
        <v>340</v>
      </c>
      <c r="D69" s="92">
        <v>6</v>
      </c>
      <c r="E69" s="70">
        <v>54.131472549297776</v>
      </c>
      <c r="F69" s="71">
        <v>83.802401302401307</v>
      </c>
      <c r="G69" s="72">
        <f t="shared" si="10"/>
        <v>64.021782133665624</v>
      </c>
      <c r="H69" s="73">
        <v>6.5419999999999998</v>
      </c>
      <c r="I69" s="74">
        <f t="shared" si="11"/>
        <v>6.5419999999999998</v>
      </c>
      <c r="J69" s="75">
        <f t="shared" si="12"/>
        <v>41.029869280199371</v>
      </c>
      <c r="K69" s="76">
        <v>78.089887640449433</v>
      </c>
      <c r="L69" s="77">
        <v>100</v>
      </c>
      <c r="M69" s="78">
        <f t="shared" si="13"/>
        <v>82.958801498127343</v>
      </c>
      <c r="N69" s="79">
        <v>100</v>
      </c>
      <c r="O69" s="80">
        <v>99.460000000000008</v>
      </c>
      <c r="P69" s="81">
        <v>98.995215311004785</v>
      </c>
      <c r="Q69" s="82">
        <v>100</v>
      </c>
      <c r="R69" s="72">
        <f t="shared" si="14"/>
        <v>99.613803827751198</v>
      </c>
      <c r="S69" s="76">
        <v>96.527777777777786</v>
      </c>
      <c r="T69" s="80">
        <v>89.077080327080324</v>
      </c>
      <c r="U69" s="80">
        <v>100</v>
      </c>
      <c r="V69" s="80">
        <v>0</v>
      </c>
      <c r="W69" s="80">
        <v>25</v>
      </c>
      <c r="X69" s="78">
        <f t="shared" si="15"/>
        <v>74.526214526214531</v>
      </c>
      <c r="Y69" s="83">
        <f t="shared" si="16"/>
        <v>85.58997441259487</v>
      </c>
      <c r="Z69" s="84">
        <v>6.6436781609195412</v>
      </c>
      <c r="AA69" s="84">
        <v>77.777777777777786</v>
      </c>
      <c r="AB69" s="84">
        <v>60</v>
      </c>
      <c r="AC69" s="84">
        <v>48</v>
      </c>
      <c r="AD69" s="84">
        <v>100</v>
      </c>
      <c r="AE69" s="72">
        <f t="shared" si="17"/>
        <v>55.244252873563219</v>
      </c>
      <c r="AF69" s="85">
        <v>68.421052631578945</v>
      </c>
      <c r="AG69" s="85">
        <v>75</v>
      </c>
      <c r="AH69" s="85">
        <v>64.705882352941174</v>
      </c>
      <c r="AI69" s="85">
        <v>39.252336448598129</v>
      </c>
      <c r="AJ69" s="86">
        <v>61.844817858279562</v>
      </c>
      <c r="AK69" s="87">
        <v>46.666666666666664</v>
      </c>
      <c r="AL69" s="72">
        <f t="shared" si="18"/>
        <v>46.666666666666664</v>
      </c>
      <c r="AM69" s="88">
        <v>55.288886294774933</v>
      </c>
      <c r="AN69" s="89">
        <f t="shared" si="19"/>
        <v>67.587626950769788</v>
      </c>
    </row>
    <row r="70" spans="1:40" ht="15.75" hidden="1" customHeight="1" thickTop="1" x14ac:dyDescent="0.3">
      <c r="A70" s="90">
        <v>5440</v>
      </c>
      <c r="B70" s="91" t="s">
        <v>271</v>
      </c>
      <c r="C70" s="91" t="s">
        <v>341</v>
      </c>
      <c r="D70" s="92">
        <v>5</v>
      </c>
      <c r="E70" s="70">
        <v>59.10880816098603</v>
      </c>
      <c r="F70" s="71">
        <v>80.683760683760681</v>
      </c>
      <c r="G70" s="72">
        <f t="shared" si="10"/>
        <v>66.300459001910909</v>
      </c>
      <c r="H70" s="73">
        <v>45.636000000000003</v>
      </c>
      <c r="I70" s="74">
        <f t="shared" si="11"/>
        <v>45.636000000000003</v>
      </c>
      <c r="J70" s="75">
        <f t="shared" si="12"/>
        <v>58.034675401146544</v>
      </c>
      <c r="K70" s="76">
        <v>86.956521739130437</v>
      </c>
      <c r="L70" s="77">
        <v>100</v>
      </c>
      <c r="M70" s="78">
        <f t="shared" si="13"/>
        <v>89.855072463768124</v>
      </c>
      <c r="N70" s="79">
        <v>100</v>
      </c>
      <c r="O70" s="80">
        <v>99.51</v>
      </c>
      <c r="P70" s="81">
        <v>97.382198952879577</v>
      </c>
      <c r="Q70" s="82">
        <v>100</v>
      </c>
      <c r="R70" s="72">
        <f t="shared" si="14"/>
        <v>99.223049738219885</v>
      </c>
      <c r="S70" s="76">
        <v>99.305555555555543</v>
      </c>
      <c r="T70" s="77">
        <v>83.472222222222229</v>
      </c>
      <c r="U70" s="80">
        <v>100</v>
      </c>
      <c r="V70" s="80">
        <v>0</v>
      </c>
      <c r="W70" s="80">
        <v>25</v>
      </c>
      <c r="X70" s="78">
        <f t="shared" si="15"/>
        <v>73.819444444444443</v>
      </c>
      <c r="Y70" s="83">
        <f t="shared" si="16"/>
        <v>87.721424225409109</v>
      </c>
      <c r="Z70" s="84">
        <v>62.873563218390807</v>
      </c>
      <c r="AA70" s="84">
        <v>69.444444444444443</v>
      </c>
      <c r="AB70" s="84">
        <v>100</v>
      </c>
      <c r="AC70" s="84">
        <v>88.8</v>
      </c>
      <c r="AD70" s="84">
        <v>70.909090909090907</v>
      </c>
      <c r="AE70" s="72">
        <f t="shared" si="17"/>
        <v>77.43467868338557</v>
      </c>
      <c r="AF70" s="85">
        <v>73.68421052631578</v>
      </c>
      <c r="AG70" s="85">
        <v>81.25</v>
      </c>
      <c r="AH70" s="85">
        <v>52.941176470588239</v>
      </c>
      <c r="AI70" s="85">
        <v>69.158878504672899</v>
      </c>
      <c r="AJ70" s="86">
        <v>69.258566375394224</v>
      </c>
      <c r="AK70" s="87">
        <v>56.666666666666664</v>
      </c>
      <c r="AL70" s="72">
        <f t="shared" si="18"/>
        <v>56.666666666666664</v>
      </c>
      <c r="AM70" s="88">
        <v>71.100779664577431</v>
      </c>
      <c r="AN70" s="89">
        <f t="shared" si="19"/>
        <v>76.797881092307094</v>
      </c>
    </row>
    <row r="71" spans="1:40" ht="15.75" hidden="1" customHeight="1" thickTop="1" x14ac:dyDescent="0.3">
      <c r="A71" s="90">
        <v>5467</v>
      </c>
      <c r="B71" s="91" t="s">
        <v>271</v>
      </c>
      <c r="C71" s="91" t="s">
        <v>342</v>
      </c>
      <c r="D71" s="92">
        <v>6</v>
      </c>
      <c r="E71" s="70">
        <v>55.269966148291992</v>
      </c>
      <c r="F71" s="71">
        <v>92.482193732193736</v>
      </c>
      <c r="G71" s="72">
        <f t="shared" si="10"/>
        <v>67.674042009592569</v>
      </c>
      <c r="H71" s="73">
        <v>44.427999999999997</v>
      </c>
      <c r="I71" s="74">
        <f t="shared" si="11"/>
        <v>44.427999999999997</v>
      </c>
      <c r="J71" s="75">
        <f t="shared" si="12"/>
        <v>58.37562520575554</v>
      </c>
      <c r="K71" s="76">
        <v>71.495327102803742</v>
      </c>
      <c r="L71" s="77">
        <v>100</v>
      </c>
      <c r="M71" s="78">
        <f t="shared" si="13"/>
        <v>77.829698857736247</v>
      </c>
      <c r="N71" s="79">
        <v>83.386243386243393</v>
      </c>
      <c r="O71" s="80">
        <v>99.25</v>
      </c>
      <c r="P71" s="81">
        <v>99.051233396584436</v>
      </c>
      <c r="Q71" s="82">
        <v>100</v>
      </c>
      <c r="R71" s="72">
        <f t="shared" si="14"/>
        <v>95.421869195706961</v>
      </c>
      <c r="S71" s="76">
        <v>88.194444444444457</v>
      </c>
      <c r="T71" s="80">
        <v>85.011574074074076</v>
      </c>
      <c r="U71" s="80">
        <v>100</v>
      </c>
      <c r="V71" s="80">
        <v>0</v>
      </c>
      <c r="W71" s="80">
        <v>25</v>
      </c>
      <c r="X71" s="78">
        <f t="shared" si="15"/>
        <v>71.426504629629633</v>
      </c>
      <c r="Y71" s="83">
        <f t="shared" si="16"/>
        <v>81.410171212892763</v>
      </c>
      <c r="Z71" s="84">
        <v>54.781609195402297</v>
      </c>
      <c r="AA71" s="84">
        <v>88.8888888888889</v>
      </c>
      <c r="AB71" s="84">
        <v>80</v>
      </c>
      <c r="AC71" s="84">
        <v>80.800000000000011</v>
      </c>
      <c r="AD71" s="84">
        <v>6.666666666666667</v>
      </c>
      <c r="AE71" s="72">
        <f t="shared" si="17"/>
        <v>61.762068965517244</v>
      </c>
      <c r="AF71" s="85">
        <v>78.94736842105263</v>
      </c>
      <c r="AG71" s="85">
        <v>75</v>
      </c>
      <c r="AH71" s="85">
        <v>52.941176470588239</v>
      </c>
      <c r="AI71" s="85">
        <v>55.140186915887845</v>
      </c>
      <c r="AJ71" s="86">
        <v>65.507182951882172</v>
      </c>
      <c r="AK71" s="87">
        <v>56.666666666666664</v>
      </c>
      <c r="AL71" s="72">
        <f t="shared" si="18"/>
        <v>56.666666666666664</v>
      </c>
      <c r="AM71" s="88">
        <v>61.741685568777783</v>
      </c>
      <c r="AN71" s="89">
        <f t="shared" si="19"/>
        <v>70.90271631823083</v>
      </c>
    </row>
    <row r="72" spans="1:40" ht="15.75" hidden="1" customHeight="1" thickTop="1" x14ac:dyDescent="0.3">
      <c r="A72" s="90">
        <v>5475</v>
      </c>
      <c r="B72" s="91" t="s">
        <v>271</v>
      </c>
      <c r="C72" s="91" t="s">
        <v>343</v>
      </c>
      <c r="D72" s="92">
        <v>6</v>
      </c>
      <c r="E72" s="70">
        <v>38.104423858053629</v>
      </c>
      <c r="F72" s="71">
        <v>81.241351241351239</v>
      </c>
      <c r="G72" s="72">
        <f t="shared" si="10"/>
        <v>52.483399652486163</v>
      </c>
      <c r="H72" s="73">
        <v>20.16</v>
      </c>
      <c r="I72" s="74">
        <f t="shared" si="11"/>
        <v>20.16</v>
      </c>
      <c r="J72" s="75">
        <f t="shared" si="12"/>
        <v>39.554039791491697</v>
      </c>
      <c r="K72" s="76">
        <v>44.943820224719097</v>
      </c>
      <c r="L72" s="77">
        <v>100</v>
      </c>
      <c r="M72" s="78">
        <f t="shared" si="13"/>
        <v>57.178526841448189</v>
      </c>
      <c r="N72" s="79">
        <v>72.222222222222214</v>
      </c>
      <c r="O72" s="80">
        <v>99.25</v>
      </c>
      <c r="P72" s="81">
        <v>97.955010224948879</v>
      </c>
      <c r="Q72" s="82" t="s">
        <v>37</v>
      </c>
      <c r="R72" s="72">
        <f t="shared" si="14"/>
        <v>89.75294680896387</v>
      </c>
      <c r="S72" s="76">
        <v>65.416666666666671</v>
      </c>
      <c r="T72" s="80">
        <v>76.365740740740733</v>
      </c>
      <c r="U72" s="80">
        <v>70.833333333333329</v>
      </c>
      <c r="V72" s="80">
        <v>0</v>
      </c>
      <c r="W72" s="80">
        <v>0</v>
      </c>
      <c r="X72" s="78">
        <f t="shared" si="15"/>
        <v>53.153935185185176</v>
      </c>
      <c r="Y72" s="83">
        <f t="shared" si="16"/>
        <v>66.314471901049046</v>
      </c>
      <c r="Z72" s="84">
        <v>45.977011494252871</v>
      </c>
      <c r="AA72" s="84">
        <v>11.111111111111112</v>
      </c>
      <c r="AB72" s="84">
        <v>0</v>
      </c>
      <c r="AC72" s="84">
        <v>29.599999999999998</v>
      </c>
      <c r="AD72" s="84">
        <v>5.5555555555555554</v>
      </c>
      <c r="AE72" s="72">
        <f t="shared" si="17"/>
        <v>20.16925287356322</v>
      </c>
      <c r="AF72" s="85">
        <v>15.789473684210526</v>
      </c>
      <c r="AG72" s="85">
        <v>18.75</v>
      </c>
      <c r="AH72" s="85">
        <v>5.8823529411764701</v>
      </c>
      <c r="AI72" s="85">
        <v>28.971962616822427</v>
      </c>
      <c r="AJ72" s="86">
        <v>17.348447310552356</v>
      </c>
      <c r="AK72" s="87">
        <v>31.666666666666664</v>
      </c>
      <c r="AL72" s="72">
        <f t="shared" si="18"/>
        <v>31.666666666666664</v>
      </c>
      <c r="AM72" s="88">
        <v>21.71652081538101</v>
      </c>
      <c r="AN72" s="89">
        <f t="shared" si="19"/>
        <v>47.583000153437169</v>
      </c>
    </row>
    <row r="73" spans="1:40" ht="15.75" hidden="1" customHeight="1" thickTop="1" x14ac:dyDescent="0.3">
      <c r="A73" s="90">
        <v>5480</v>
      </c>
      <c r="B73" s="91" t="s">
        <v>271</v>
      </c>
      <c r="C73" s="91" t="s">
        <v>344</v>
      </c>
      <c r="D73" s="92">
        <v>6</v>
      </c>
      <c r="E73" s="70">
        <v>46.493969145374834</v>
      </c>
      <c r="F73" s="71">
        <v>75.146520146520146</v>
      </c>
      <c r="G73" s="72">
        <f t="shared" si="10"/>
        <v>56.044819479089938</v>
      </c>
      <c r="H73" s="73">
        <v>79.935999999999993</v>
      </c>
      <c r="I73" s="74">
        <f t="shared" si="11"/>
        <v>79.935999999999993</v>
      </c>
      <c r="J73" s="75">
        <f t="shared" si="12"/>
        <v>65.601291687453966</v>
      </c>
      <c r="K73" s="76">
        <v>36.882129277566541</v>
      </c>
      <c r="L73" s="77">
        <v>100</v>
      </c>
      <c r="M73" s="78">
        <f t="shared" si="13"/>
        <v>50.908322771440638</v>
      </c>
      <c r="N73" s="79">
        <v>85.000000000000014</v>
      </c>
      <c r="O73" s="80">
        <v>99.22999999999999</v>
      </c>
      <c r="P73" s="81">
        <v>99.783001808318261</v>
      </c>
      <c r="Q73" s="82">
        <v>100</v>
      </c>
      <c r="R73" s="72">
        <f t="shared" si="14"/>
        <v>96.00325045207957</v>
      </c>
      <c r="S73" s="76">
        <v>94.444444444444457</v>
      </c>
      <c r="T73" s="80">
        <v>70.406746031746025</v>
      </c>
      <c r="U73" s="80">
        <v>100</v>
      </c>
      <c r="V73" s="80">
        <v>0</v>
      </c>
      <c r="W73" s="80">
        <v>0</v>
      </c>
      <c r="X73" s="78">
        <f t="shared" si="15"/>
        <v>66.21279761904762</v>
      </c>
      <c r="Y73" s="83">
        <f t="shared" si="16"/>
        <v>70.236131580479338</v>
      </c>
      <c r="Z73" s="84">
        <v>65.632183908045974</v>
      </c>
      <c r="AA73" s="84">
        <v>58.333333333333343</v>
      </c>
      <c r="AB73" s="84">
        <v>100</v>
      </c>
      <c r="AC73" s="84">
        <v>74.400000000000006</v>
      </c>
      <c r="AD73" s="84">
        <v>47.777777777777779</v>
      </c>
      <c r="AE73" s="72">
        <f t="shared" si="17"/>
        <v>69.003879310344828</v>
      </c>
      <c r="AF73" s="85">
        <v>31.578947368421051</v>
      </c>
      <c r="AG73" s="85">
        <v>31.25</v>
      </c>
      <c r="AH73" s="85">
        <v>23.52941176470588</v>
      </c>
      <c r="AI73" s="85">
        <v>40.186915887850468</v>
      </c>
      <c r="AJ73" s="86">
        <v>31.636318755244353</v>
      </c>
      <c r="AK73" s="87">
        <v>46.666666666666664</v>
      </c>
      <c r="AL73" s="72">
        <f t="shared" si="18"/>
        <v>46.666666666666664</v>
      </c>
      <c r="AM73" s="88">
        <v>54.571753966915743</v>
      </c>
      <c r="AN73" s="89">
        <f t="shared" si="19"/>
        <v>64.609850317805183</v>
      </c>
    </row>
    <row r="74" spans="1:40" ht="15.75" hidden="1" customHeight="1" thickTop="1" x14ac:dyDescent="0.3">
      <c r="A74" s="90">
        <v>5483</v>
      </c>
      <c r="B74" s="91" t="s">
        <v>271</v>
      </c>
      <c r="C74" s="91" t="s">
        <v>345</v>
      </c>
      <c r="D74" s="92">
        <v>6</v>
      </c>
      <c r="E74" s="70">
        <v>76.282995286625038</v>
      </c>
      <c r="F74" s="71">
        <v>72.186100936100928</v>
      </c>
      <c r="G74" s="72">
        <f t="shared" si="10"/>
        <v>74.917363836450335</v>
      </c>
      <c r="H74" s="73">
        <v>13.254</v>
      </c>
      <c r="I74" s="74">
        <f t="shared" si="11"/>
        <v>13.254</v>
      </c>
      <c r="J74" s="75">
        <f t="shared" si="12"/>
        <v>50.252018301870201</v>
      </c>
      <c r="K74" s="76">
        <v>35.428571428571431</v>
      </c>
      <c r="L74" s="77">
        <v>0</v>
      </c>
      <c r="M74" s="78">
        <f t="shared" si="13"/>
        <v>27.555555555555557</v>
      </c>
      <c r="N74" s="79">
        <v>95.714285714285722</v>
      </c>
      <c r="O74" s="80">
        <v>99.34</v>
      </c>
      <c r="P74" s="81">
        <v>97.249881460407778</v>
      </c>
      <c r="Q74" s="82">
        <v>100</v>
      </c>
      <c r="R74" s="72">
        <f t="shared" si="14"/>
        <v>98.076041793673369</v>
      </c>
      <c r="S74" s="76">
        <v>97.222222222222214</v>
      </c>
      <c r="T74" s="80">
        <v>79.946097883597872</v>
      </c>
      <c r="U74" s="80">
        <v>87.037033333333326</v>
      </c>
      <c r="V74" s="80">
        <v>0</v>
      </c>
      <c r="W74" s="80">
        <v>15</v>
      </c>
      <c r="X74" s="78">
        <f t="shared" si="15"/>
        <v>67.92633835978836</v>
      </c>
      <c r="Y74" s="83">
        <f t="shared" si="16"/>
        <v>63.040761649107758</v>
      </c>
      <c r="Z74" s="84">
        <v>58.505747126436781</v>
      </c>
      <c r="AA74" s="84">
        <v>33.333333333333336</v>
      </c>
      <c r="AB74" s="84">
        <v>0</v>
      </c>
      <c r="AC74" s="84">
        <v>72</v>
      </c>
      <c r="AD74" s="84">
        <v>100</v>
      </c>
      <c r="AE74" s="72">
        <f t="shared" si="17"/>
        <v>53.126436781609193</v>
      </c>
      <c r="AF74" s="85">
        <v>89.473684210526315</v>
      </c>
      <c r="AG74" s="85">
        <v>81.25</v>
      </c>
      <c r="AH74" s="85">
        <v>64.705882352941174</v>
      </c>
      <c r="AI74" s="85">
        <v>64.485981308411212</v>
      </c>
      <c r="AJ74" s="86">
        <v>74.978886967969672</v>
      </c>
      <c r="AK74" s="87">
        <v>51.666666666666671</v>
      </c>
      <c r="AL74" s="72">
        <f t="shared" si="18"/>
        <v>51.666666666666671</v>
      </c>
      <c r="AM74" s="88">
        <v>58.661802808316814</v>
      </c>
      <c r="AN74" s="89">
        <f t="shared" si="19"/>
        <v>59.169325327422968</v>
      </c>
    </row>
    <row r="75" spans="1:40" ht="15.75" hidden="1" customHeight="1" thickTop="1" x14ac:dyDescent="0.3">
      <c r="A75" s="90">
        <v>5490</v>
      </c>
      <c r="B75" s="91" t="s">
        <v>271</v>
      </c>
      <c r="C75" s="91" t="s">
        <v>346</v>
      </c>
      <c r="D75" s="92">
        <v>6</v>
      </c>
      <c r="E75" s="70">
        <v>59.82043138349853</v>
      </c>
      <c r="F75" s="71">
        <v>96.851851851851862</v>
      </c>
      <c r="G75" s="72">
        <f t="shared" si="10"/>
        <v>72.16423820628296</v>
      </c>
      <c r="H75" s="73">
        <v>37.515999999999998</v>
      </c>
      <c r="I75" s="74">
        <f t="shared" si="11"/>
        <v>37.515999999999998</v>
      </c>
      <c r="J75" s="75">
        <f t="shared" si="12"/>
        <v>58.304942923769772</v>
      </c>
      <c r="K75" s="76">
        <v>0</v>
      </c>
      <c r="L75" s="77">
        <v>100</v>
      </c>
      <c r="M75" s="78">
        <f t="shared" si="13"/>
        <v>22.222222222222221</v>
      </c>
      <c r="N75" s="79">
        <v>98.888888888888886</v>
      </c>
      <c r="O75" s="80">
        <v>98.41</v>
      </c>
      <c r="P75" s="81">
        <v>90.979980090697936</v>
      </c>
      <c r="Q75" s="82">
        <v>100</v>
      </c>
      <c r="R75" s="72">
        <f t="shared" si="14"/>
        <v>97.069717244896708</v>
      </c>
      <c r="S75" s="76">
        <v>100</v>
      </c>
      <c r="T75" s="80">
        <v>73.459876543209873</v>
      </c>
      <c r="U75" s="80">
        <v>100</v>
      </c>
      <c r="V75" s="80">
        <v>0</v>
      </c>
      <c r="W75" s="80">
        <v>0</v>
      </c>
      <c r="X75" s="78">
        <f t="shared" si="15"/>
        <v>68.364969135802468</v>
      </c>
      <c r="Y75" s="83">
        <f t="shared" si="16"/>
        <v>60.939099641823731</v>
      </c>
      <c r="Z75" s="84">
        <v>86.091954022988503</v>
      </c>
      <c r="AA75" s="84">
        <v>63.888888888888893</v>
      </c>
      <c r="AB75" s="84">
        <v>100</v>
      </c>
      <c r="AC75" s="84">
        <v>64</v>
      </c>
      <c r="AD75" s="84">
        <v>5.5555555555555554</v>
      </c>
      <c r="AE75" s="72">
        <f t="shared" si="17"/>
        <v>65.293821839080465</v>
      </c>
      <c r="AF75" s="85">
        <v>31.578947368421051</v>
      </c>
      <c r="AG75" s="85">
        <v>50</v>
      </c>
      <c r="AH75" s="85">
        <v>58.82352941176471</v>
      </c>
      <c r="AI75" s="85">
        <v>32.710280373831772</v>
      </c>
      <c r="AJ75" s="86">
        <v>43.278189288504386</v>
      </c>
      <c r="AK75" s="87">
        <v>55.000000000000007</v>
      </c>
      <c r="AL75" s="72">
        <f t="shared" si="18"/>
        <v>55.000000000000007</v>
      </c>
      <c r="AM75" s="88">
        <v>57.364222124444083</v>
      </c>
      <c r="AN75" s="89">
        <f t="shared" si="19"/>
        <v>59.339805042999046</v>
      </c>
    </row>
    <row r="76" spans="1:40" ht="15.75" hidden="1" customHeight="1" thickTop="1" x14ac:dyDescent="0.3">
      <c r="A76" s="90">
        <v>5495</v>
      </c>
      <c r="B76" s="91" t="s">
        <v>271</v>
      </c>
      <c r="C76" s="91" t="s">
        <v>347</v>
      </c>
      <c r="D76" s="92">
        <v>6</v>
      </c>
      <c r="E76" s="70">
        <v>49.395984988997697</v>
      </c>
      <c r="F76" s="71">
        <v>77.141839641839638</v>
      </c>
      <c r="G76" s="72">
        <f t="shared" si="10"/>
        <v>58.644603206611677</v>
      </c>
      <c r="H76" s="73">
        <v>23.355999999999998</v>
      </c>
      <c r="I76" s="74">
        <f t="shared" si="11"/>
        <v>23.355999999999998</v>
      </c>
      <c r="J76" s="75">
        <f t="shared" si="12"/>
        <v>44.529161923967003</v>
      </c>
      <c r="K76" s="76">
        <v>63.203463203463208</v>
      </c>
      <c r="L76" s="77">
        <v>100</v>
      </c>
      <c r="M76" s="78">
        <f t="shared" si="13"/>
        <v>71.380471380471391</v>
      </c>
      <c r="N76" s="79">
        <v>100</v>
      </c>
      <c r="O76" s="80">
        <v>99.269999999999982</v>
      </c>
      <c r="P76" s="81">
        <v>84.351676154332694</v>
      </c>
      <c r="Q76" s="82" t="s">
        <v>37</v>
      </c>
      <c r="R76" s="72">
        <f t="shared" si="14"/>
        <v>94.481470868912069</v>
      </c>
      <c r="S76" s="76">
        <v>65.277777777777786</v>
      </c>
      <c r="T76" s="80">
        <v>73.999007936507923</v>
      </c>
      <c r="U76" s="80">
        <v>100</v>
      </c>
      <c r="V76" s="80">
        <v>0</v>
      </c>
      <c r="W76" s="80">
        <v>15</v>
      </c>
      <c r="X76" s="78">
        <f t="shared" si="15"/>
        <v>61.694196428571431</v>
      </c>
      <c r="Y76" s="83">
        <f t="shared" si="16"/>
        <v>75.673183232164433</v>
      </c>
      <c r="Z76" s="84">
        <v>50.045977011494251</v>
      </c>
      <c r="AA76" s="84">
        <v>11.111111111111112</v>
      </c>
      <c r="AB76" s="84">
        <v>80</v>
      </c>
      <c r="AC76" s="84">
        <v>48.8</v>
      </c>
      <c r="AD76" s="84">
        <v>14.444444444444443</v>
      </c>
      <c r="AE76" s="72">
        <f t="shared" si="17"/>
        <v>41.453160919540231</v>
      </c>
      <c r="AF76" s="85">
        <v>57.894736842105267</v>
      </c>
      <c r="AG76" s="85">
        <v>75</v>
      </c>
      <c r="AH76" s="85">
        <v>64.705882352941174</v>
      </c>
      <c r="AI76" s="85">
        <v>64.485981308411212</v>
      </c>
      <c r="AJ76" s="86">
        <v>65.521650125864412</v>
      </c>
      <c r="AK76" s="87">
        <v>28.333333333333332</v>
      </c>
      <c r="AL76" s="72">
        <f t="shared" si="18"/>
        <v>28.333333333333332</v>
      </c>
      <c r="AM76" s="88">
        <v>45.247459190651959</v>
      </c>
      <c r="AN76" s="89">
        <f t="shared" si="19"/>
        <v>60.316661758071206</v>
      </c>
    </row>
    <row r="77" spans="1:40" ht="15.75" hidden="1" customHeight="1" thickTop="1" x14ac:dyDescent="0.3">
      <c r="A77" s="90">
        <v>5501</v>
      </c>
      <c r="B77" s="91" t="s">
        <v>271</v>
      </c>
      <c r="C77" s="91" t="s">
        <v>348</v>
      </c>
      <c r="D77" s="92">
        <v>6</v>
      </c>
      <c r="E77" s="70">
        <v>70.487604954029621</v>
      </c>
      <c r="F77" s="71">
        <v>93.273809523809518</v>
      </c>
      <c r="G77" s="72">
        <f t="shared" si="10"/>
        <v>78.083006477289587</v>
      </c>
      <c r="H77" s="73">
        <v>20.991999999999997</v>
      </c>
      <c r="I77" s="74">
        <f t="shared" si="11"/>
        <v>20.991999999999997</v>
      </c>
      <c r="J77" s="75">
        <f t="shared" si="12"/>
        <v>55.246603886373748</v>
      </c>
      <c r="K77" s="76">
        <v>87.577639751552795</v>
      </c>
      <c r="L77" s="77">
        <v>100</v>
      </c>
      <c r="M77" s="78">
        <f t="shared" si="13"/>
        <v>90.338164251207729</v>
      </c>
      <c r="N77" s="79">
        <v>98.571428571428569</v>
      </c>
      <c r="O77" s="80">
        <v>99.47999999999999</v>
      </c>
      <c r="P77" s="81">
        <v>91.808346213292111</v>
      </c>
      <c r="Q77" s="82">
        <v>100</v>
      </c>
      <c r="R77" s="72">
        <f t="shared" si="14"/>
        <v>97.464943696180171</v>
      </c>
      <c r="S77" s="76">
        <v>100</v>
      </c>
      <c r="T77" s="80">
        <v>68.2638888888889</v>
      </c>
      <c r="U77" s="80">
        <v>100</v>
      </c>
      <c r="V77" s="80">
        <v>0</v>
      </c>
      <c r="W77" s="80">
        <v>25</v>
      </c>
      <c r="X77" s="78">
        <f t="shared" si="15"/>
        <v>70.190972222222229</v>
      </c>
      <c r="Y77" s="83">
        <f t="shared" si="16"/>
        <v>86.171632224323545</v>
      </c>
      <c r="Z77" s="84">
        <v>88.367816091954026</v>
      </c>
      <c r="AA77" s="84">
        <v>72.222222222222214</v>
      </c>
      <c r="AB77" s="84">
        <v>0</v>
      </c>
      <c r="AC77" s="84">
        <v>53.6</v>
      </c>
      <c r="AD77" s="84">
        <v>100</v>
      </c>
      <c r="AE77" s="72">
        <f t="shared" si="17"/>
        <v>64.433620689655172</v>
      </c>
      <c r="AF77" s="85">
        <v>26.315789473684209</v>
      </c>
      <c r="AG77" s="85">
        <v>87.5</v>
      </c>
      <c r="AH77" s="85">
        <v>52.941176470588239</v>
      </c>
      <c r="AI77" s="85">
        <v>41.121495327102799</v>
      </c>
      <c r="AJ77" s="86">
        <v>51.969615317843811</v>
      </c>
      <c r="AK77" s="87">
        <v>46.666666666666664</v>
      </c>
      <c r="AL77" s="72">
        <f t="shared" si="18"/>
        <v>46.666666666666664</v>
      </c>
      <c r="AM77" s="88">
        <v>57.556495119241106</v>
      </c>
      <c r="AN77" s="89">
        <f t="shared" si="19"/>
        <v>71.402085425208853</v>
      </c>
    </row>
    <row r="78" spans="1:40" ht="15.75" hidden="1" customHeight="1" thickTop="1" x14ac:dyDescent="0.3">
      <c r="A78" s="90">
        <v>5541</v>
      </c>
      <c r="B78" s="91" t="s">
        <v>271</v>
      </c>
      <c r="C78" s="91" t="s">
        <v>349</v>
      </c>
      <c r="D78" s="92">
        <v>6</v>
      </c>
      <c r="E78" s="70">
        <v>39.483715388014609</v>
      </c>
      <c r="F78" s="71">
        <v>86.300875050875035</v>
      </c>
      <c r="G78" s="72">
        <f t="shared" si="10"/>
        <v>55.089435275634749</v>
      </c>
      <c r="H78" s="73">
        <v>6.99</v>
      </c>
      <c r="I78" s="74">
        <f t="shared" si="11"/>
        <v>6.99</v>
      </c>
      <c r="J78" s="75">
        <f t="shared" si="12"/>
        <v>35.849661165380844</v>
      </c>
      <c r="K78" s="76">
        <v>75.961538461538453</v>
      </c>
      <c r="L78" s="77">
        <v>0</v>
      </c>
      <c r="M78" s="78">
        <f t="shared" si="13"/>
        <v>59.081196581196572</v>
      </c>
      <c r="N78" s="79">
        <v>97.5</v>
      </c>
      <c r="O78" s="80">
        <v>99.82</v>
      </c>
      <c r="P78" s="81">
        <v>99.144757681343037</v>
      </c>
      <c r="Q78" s="82">
        <v>100</v>
      </c>
      <c r="R78" s="72">
        <f t="shared" si="14"/>
        <v>99.116189420335758</v>
      </c>
      <c r="S78" s="76">
        <v>100</v>
      </c>
      <c r="T78" s="80">
        <v>78.430555555555543</v>
      </c>
      <c r="U78" s="80">
        <v>100</v>
      </c>
      <c r="V78" s="80">
        <v>0</v>
      </c>
      <c r="W78" s="80">
        <v>25</v>
      </c>
      <c r="X78" s="78">
        <f t="shared" si="15"/>
        <v>72.732638888888886</v>
      </c>
      <c r="Y78" s="83">
        <f t="shared" si="16"/>
        <v>76.260855828182656</v>
      </c>
      <c r="Z78" s="84">
        <v>19.31034482758621</v>
      </c>
      <c r="AA78" s="84">
        <v>30.555555555555557</v>
      </c>
      <c r="AB78" s="84">
        <v>0</v>
      </c>
      <c r="AC78" s="84">
        <v>47.199999999999996</v>
      </c>
      <c r="AD78" s="84">
        <v>67.777777777777786</v>
      </c>
      <c r="AE78" s="72">
        <f t="shared" si="17"/>
        <v>32.115086206896557</v>
      </c>
      <c r="AF78" s="85">
        <v>68.421052631578945</v>
      </c>
      <c r="AG78" s="85">
        <v>81.25</v>
      </c>
      <c r="AH78" s="85">
        <v>70.588235294117652</v>
      </c>
      <c r="AI78" s="85">
        <v>56.074766355140184</v>
      </c>
      <c r="AJ78" s="86">
        <v>69.083513570209192</v>
      </c>
      <c r="AK78" s="87">
        <v>55.000000000000007</v>
      </c>
      <c r="AL78" s="72">
        <f t="shared" si="18"/>
        <v>55.000000000000007</v>
      </c>
      <c r="AM78" s="88">
        <v>46.550316262400614</v>
      </c>
      <c r="AN78" s="89">
        <f t="shared" si="19"/>
        <v>59.265455025887675</v>
      </c>
    </row>
    <row r="79" spans="1:40" ht="15.75" hidden="1" customHeight="1" thickTop="1" x14ac:dyDescent="0.3">
      <c r="A79" s="90">
        <v>5543</v>
      </c>
      <c r="B79" s="91" t="s">
        <v>271</v>
      </c>
      <c r="C79" s="91" t="s">
        <v>350</v>
      </c>
      <c r="D79" s="92">
        <v>6</v>
      </c>
      <c r="E79" s="70">
        <v>20.899963800196648</v>
      </c>
      <c r="F79" s="71">
        <v>76.075498575498585</v>
      </c>
      <c r="G79" s="72">
        <f t="shared" si="10"/>
        <v>39.291808725297294</v>
      </c>
      <c r="H79" s="73">
        <v>35.856000000000002</v>
      </c>
      <c r="I79" s="74">
        <f t="shared" si="11"/>
        <v>35.856000000000002</v>
      </c>
      <c r="J79" s="75">
        <f t="shared" si="12"/>
        <v>37.917485235178376</v>
      </c>
      <c r="K79" s="76">
        <v>90.588235294117652</v>
      </c>
      <c r="L79" s="77">
        <v>0</v>
      </c>
      <c r="M79" s="78">
        <f t="shared" si="13"/>
        <v>70.457516339869287</v>
      </c>
      <c r="N79" s="79">
        <v>99.285714285714306</v>
      </c>
      <c r="O79" s="80">
        <v>99.039999999999992</v>
      </c>
      <c r="P79" s="81">
        <v>91.496232508073192</v>
      </c>
      <c r="Q79" s="82">
        <v>100</v>
      </c>
      <c r="R79" s="72">
        <f t="shared" si="14"/>
        <v>97.455486698446876</v>
      </c>
      <c r="S79" s="76">
        <v>100</v>
      </c>
      <c r="T79" s="80">
        <v>76.129629629629633</v>
      </c>
      <c r="U79" s="80">
        <v>100</v>
      </c>
      <c r="V79" s="80">
        <v>0</v>
      </c>
      <c r="W79" s="80">
        <v>25</v>
      </c>
      <c r="X79" s="78">
        <f t="shared" si="15"/>
        <v>72.157407407407405</v>
      </c>
      <c r="Y79" s="83">
        <f t="shared" si="16"/>
        <v>79.640831996226311</v>
      </c>
      <c r="Z79" s="84">
        <v>99.540229885057485</v>
      </c>
      <c r="AA79" s="84">
        <v>58.333333333333343</v>
      </c>
      <c r="AB79" s="84">
        <v>60</v>
      </c>
      <c r="AC79" s="84">
        <v>50.4</v>
      </c>
      <c r="AD79" s="84">
        <v>89.285714285714292</v>
      </c>
      <c r="AE79" s="72">
        <f t="shared" si="17"/>
        <v>73.263628899835808</v>
      </c>
      <c r="AF79" s="85">
        <v>63.157894736842103</v>
      </c>
      <c r="AG79" s="85">
        <v>62.5</v>
      </c>
      <c r="AH79" s="85">
        <v>58.82352941176471</v>
      </c>
      <c r="AI79" s="85">
        <v>52.336448598130836</v>
      </c>
      <c r="AJ79" s="86">
        <v>59.204468186684416</v>
      </c>
      <c r="AK79" s="87">
        <v>33.333333333333329</v>
      </c>
      <c r="AL79" s="72">
        <f t="shared" si="18"/>
        <v>33.333333333333329</v>
      </c>
      <c r="AM79" s="88">
        <v>61.528460263028272</v>
      </c>
      <c r="AN79" s="89">
        <f t="shared" si="19"/>
        <v>65.862451124057316</v>
      </c>
    </row>
    <row r="80" spans="1:40" ht="15.75" hidden="1" customHeight="1" thickTop="1" x14ac:dyDescent="0.3">
      <c r="A80" s="90">
        <v>5576</v>
      </c>
      <c r="B80" s="91" t="s">
        <v>271</v>
      </c>
      <c r="C80" s="91" t="s">
        <v>351</v>
      </c>
      <c r="D80" s="92">
        <v>6</v>
      </c>
      <c r="E80" s="70">
        <v>59.723140805820684</v>
      </c>
      <c r="F80" s="71">
        <v>77.57936507936509</v>
      </c>
      <c r="G80" s="72">
        <f t="shared" si="10"/>
        <v>65.675215563668814</v>
      </c>
      <c r="H80" s="73">
        <v>63.96</v>
      </c>
      <c r="I80" s="74">
        <f t="shared" si="11"/>
        <v>63.96</v>
      </c>
      <c r="J80" s="75">
        <f t="shared" si="12"/>
        <v>64.98912933820128</v>
      </c>
      <c r="K80" s="76">
        <v>70.469798657718115</v>
      </c>
      <c r="L80" s="77">
        <v>100</v>
      </c>
      <c r="M80" s="78">
        <f t="shared" si="13"/>
        <v>77.032065622669649</v>
      </c>
      <c r="N80" s="79">
        <v>70</v>
      </c>
      <c r="O80" s="80">
        <v>99.77000000000001</v>
      </c>
      <c r="P80" s="81">
        <v>93.16770186335404</v>
      </c>
      <c r="Q80" s="82">
        <v>100</v>
      </c>
      <c r="R80" s="72">
        <f t="shared" si="14"/>
        <v>90.734425465838513</v>
      </c>
      <c r="S80" s="76">
        <v>81.25</v>
      </c>
      <c r="T80" s="80">
        <v>65.700231481481481</v>
      </c>
      <c r="U80" s="80">
        <v>100</v>
      </c>
      <c r="V80" s="80">
        <v>95.555555555555557</v>
      </c>
      <c r="W80" s="80">
        <v>0</v>
      </c>
      <c r="X80" s="78">
        <f t="shared" si="15"/>
        <v>73.68200231481481</v>
      </c>
      <c r="Y80" s="83">
        <f t="shared" si="16"/>
        <v>80.344800513970142</v>
      </c>
      <c r="Z80" s="84">
        <v>50.068965517241374</v>
      </c>
      <c r="AA80" s="84">
        <v>75.000000000000014</v>
      </c>
      <c r="AB80" s="84">
        <v>0</v>
      </c>
      <c r="AC80" s="84">
        <v>73.599999999999994</v>
      </c>
      <c r="AD80" s="84">
        <v>5.8139534883720927</v>
      </c>
      <c r="AE80" s="72">
        <f t="shared" si="17"/>
        <v>41.469857658380114</v>
      </c>
      <c r="AF80" s="85">
        <v>89.473684210526315</v>
      </c>
      <c r="AG80" s="85">
        <v>81.25</v>
      </c>
      <c r="AH80" s="85">
        <v>58.82352941176471</v>
      </c>
      <c r="AI80" s="85">
        <v>65.420560747663544</v>
      </c>
      <c r="AJ80" s="86">
        <v>73.741943592488639</v>
      </c>
      <c r="AK80" s="87">
        <v>63.333333333333329</v>
      </c>
      <c r="AL80" s="72">
        <f t="shared" si="18"/>
        <v>63.333333333333329</v>
      </c>
      <c r="AM80" s="88">
        <v>54.448442375799694</v>
      </c>
      <c r="AN80" s="89">
        <f t="shared" si="19"/>
        <v>69.504758837365245</v>
      </c>
    </row>
    <row r="81" spans="1:40" ht="15.75" hidden="1" customHeight="1" thickTop="1" x14ac:dyDescent="0.3">
      <c r="A81" s="90">
        <v>5579</v>
      </c>
      <c r="B81" s="91" t="s">
        <v>271</v>
      </c>
      <c r="C81" s="91" t="s">
        <v>352</v>
      </c>
      <c r="D81" s="92">
        <v>6</v>
      </c>
      <c r="E81" s="70">
        <v>53.344553641749137</v>
      </c>
      <c r="F81" s="71">
        <v>87.083842083842072</v>
      </c>
      <c r="G81" s="72">
        <f t="shared" si="10"/>
        <v>64.590983122446772</v>
      </c>
      <c r="H81" s="73">
        <v>35.25</v>
      </c>
      <c r="I81" s="74">
        <f t="shared" si="11"/>
        <v>35.25</v>
      </c>
      <c r="J81" s="75">
        <f t="shared" si="12"/>
        <v>52.854589873468065</v>
      </c>
      <c r="K81" s="76">
        <v>57.627118644067799</v>
      </c>
      <c r="L81" s="77">
        <v>100</v>
      </c>
      <c r="M81" s="78">
        <f t="shared" si="13"/>
        <v>67.043314500941619</v>
      </c>
      <c r="N81" s="79">
        <v>100</v>
      </c>
      <c r="O81" s="80">
        <v>98.51</v>
      </c>
      <c r="P81" s="81">
        <v>97.693318991275248</v>
      </c>
      <c r="Q81" s="82" t="s">
        <v>37</v>
      </c>
      <c r="R81" s="72">
        <f t="shared" si="14"/>
        <v>98.672730638968574</v>
      </c>
      <c r="S81" s="76">
        <v>84.305555555555543</v>
      </c>
      <c r="T81" s="80">
        <v>55.774305555555557</v>
      </c>
      <c r="U81" s="80">
        <v>100</v>
      </c>
      <c r="V81" s="80">
        <v>95.307443365695789</v>
      </c>
      <c r="W81" s="80">
        <v>25</v>
      </c>
      <c r="X81" s="78">
        <f t="shared" si="15"/>
        <v>75.058395698489747</v>
      </c>
      <c r="Y81" s="83">
        <f t="shared" si="16"/>
        <v>79.729553648325648</v>
      </c>
      <c r="Z81" s="84">
        <v>77.1264367816092</v>
      </c>
      <c r="AA81" s="84">
        <v>33.333333333333336</v>
      </c>
      <c r="AB81" s="84">
        <v>0</v>
      </c>
      <c r="AC81" s="84">
        <v>80.800000000000011</v>
      </c>
      <c r="AD81" s="84">
        <v>48.888888888888886</v>
      </c>
      <c r="AE81" s="72">
        <f t="shared" si="17"/>
        <v>49.848275862068967</v>
      </c>
      <c r="AF81" s="85">
        <v>52.631578947368418</v>
      </c>
      <c r="AG81" s="85">
        <v>81.25</v>
      </c>
      <c r="AH81" s="85">
        <v>58.82352941176471</v>
      </c>
      <c r="AI81" s="85">
        <v>64.485981308411212</v>
      </c>
      <c r="AJ81" s="86">
        <v>64.29777241688609</v>
      </c>
      <c r="AK81" s="87">
        <v>36.666666666666664</v>
      </c>
      <c r="AL81" s="72">
        <f t="shared" si="18"/>
        <v>36.666666666666664</v>
      </c>
      <c r="AM81" s="88">
        <v>51.065153104273072</v>
      </c>
      <c r="AN81" s="89">
        <f t="shared" si="19"/>
        <v>65.755240730138354</v>
      </c>
    </row>
    <row r="82" spans="1:40" ht="15.75" hidden="1" customHeight="1" thickTop="1" x14ac:dyDescent="0.3">
      <c r="A82" s="90">
        <v>5585</v>
      </c>
      <c r="B82" s="91" t="s">
        <v>271</v>
      </c>
      <c r="C82" s="91" t="s">
        <v>353</v>
      </c>
      <c r="D82" s="92">
        <v>6</v>
      </c>
      <c r="E82" s="70">
        <v>51.162983499738289</v>
      </c>
      <c r="F82" s="71">
        <v>86.236263736263737</v>
      </c>
      <c r="G82" s="72">
        <f t="shared" si="10"/>
        <v>62.854076911913438</v>
      </c>
      <c r="H82" s="73">
        <v>24.681999999999999</v>
      </c>
      <c r="I82" s="74">
        <f t="shared" si="11"/>
        <v>24.681999999999999</v>
      </c>
      <c r="J82" s="75">
        <f t="shared" si="12"/>
        <v>47.585246147148062</v>
      </c>
      <c r="K82" s="76">
        <v>95.526315789473685</v>
      </c>
      <c r="L82" s="77">
        <v>100</v>
      </c>
      <c r="M82" s="78">
        <f t="shared" si="13"/>
        <v>96.520467836257325</v>
      </c>
      <c r="N82" s="79">
        <v>95.555555555555557</v>
      </c>
      <c r="O82" s="80">
        <v>98.65</v>
      </c>
      <c r="P82" s="81">
        <v>98.749177090190926</v>
      </c>
      <c r="Q82" s="82">
        <v>100</v>
      </c>
      <c r="R82" s="72">
        <f t="shared" si="14"/>
        <v>98.238683161436626</v>
      </c>
      <c r="S82" s="76">
        <v>95.833333333333343</v>
      </c>
      <c r="T82" s="80">
        <v>76.515923120089795</v>
      </c>
      <c r="U82" s="80">
        <v>100</v>
      </c>
      <c r="V82" s="80">
        <v>0</v>
      </c>
      <c r="W82" s="80">
        <v>0</v>
      </c>
      <c r="X82" s="78">
        <f t="shared" si="15"/>
        <v>68.087314113355788</v>
      </c>
      <c r="Y82" s="83">
        <f t="shared" si="16"/>
        <v>87.971687548986196</v>
      </c>
      <c r="Z82" s="84">
        <v>36.689655172413794</v>
      </c>
      <c r="AA82" s="84">
        <v>22.222222222222225</v>
      </c>
      <c r="AB82" s="84">
        <v>0</v>
      </c>
      <c r="AC82" s="84">
        <v>43.2</v>
      </c>
      <c r="AD82" s="84">
        <v>23.333333333333332</v>
      </c>
      <c r="AE82" s="72">
        <f t="shared" si="17"/>
        <v>25.814080459770118</v>
      </c>
      <c r="AF82" s="85">
        <v>68.421052631578945</v>
      </c>
      <c r="AG82" s="85">
        <v>75</v>
      </c>
      <c r="AH82" s="85">
        <v>52.941176470588239</v>
      </c>
      <c r="AI82" s="85">
        <v>35.514018691588781</v>
      </c>
      <c r="AJ82" s="86">
        <v>57.969061948438991</v>
      </c>
      <c r="AK82" s="87">
        <v>20</v>
      </c>
      <c r="AL82" s="72">
        <f t="shared" si="18"/>
        <v>20</v>
      </c>
      <c r="AM82" s="88">
        <v>33.225926098127793</v>
      </c>
      <c r="AN82" s="89">
        <f t="shared" si="19"/>
        <v>63.470670833361048</v>
      </c>
    </row>
    <row r="83" spans="1:40" ht="15.75" hidden="1" customHeight="1" thickTop="1" x14ac:dyDescent="0.3">
      <c r="A83" s="90">
        <v>5591</v>
      </c>
      <c r="B83" s="91" t="s">
        <v>271</v>
      </c>
      <c r="C83" s="91" t="s">
        <v>354</v>
      </c>
      <c r="D83" s="92">
        <v>6</v>
      </c>
      <c r="E83" s="70">
        <v>60.079489550160382</v>
      </c>
      <c r="F83" s="71">
        <v>0</v>
      </c>
      <c r="G83" s="72">
        <f t="shared" si="10"/>
        <v>40.052993033440252</v>
      </c>
      <c r="H83" s="73">
        <v>28.905999999999999</v>
      </c>
      <c r="I83" s="74">
        <f t="shared" si="11"/>
        <v>28.905999999999999</v>
      </c>
      <c r="J83" s="75">
        <f t="shared" si="12"/>
        <v>35.594195820064151</v>
      </c>
      <c r="K83" s="76">
        <v>26.756756756756761</v>
      </c>
      <c r="L83" s="77">
        <v>100</v>
      </c>
      <c r="M83" s="78">
        <f t="shared" si="13"/>
        <v>43.033033033033036</v>
      </c>
      <c r="N83" s="79">
        <v>100</v>
      </c>
      <c r="O83" s="80">
        <v>99.49</v>
      </c>
      <c r="P83" s="81">
        <v>99.641748268449959</v>
      </c>
      <c r="Q83" s="82">
        <v>0</v>
      </c>
      <c r="R83" s="72">
        <f t="shared" si="14"/>
        <v>74.782937067112499</v>
      </c>
      <c r="S83" s="76">
        <v>95.694444444444443</v>
      </c>
      <c r="T83" s="80">
        <v>77.041666666666671</v>
      </c>
      <c r="U83" s="80">
        <v>100</v>
      </c>
      <c r="V83" s="80">
        <v>0</v>
      </c>
      <c r="W83" s="80">
        <v>0</v>
      </c>
      <c r="X83" s="78">
        <f t="shared" si="15"/>
        <v>68.184027777777771</v>
      </c>
      <c r="Y83" s="83">
        <f t="shared" si="16"/>
        <v>61.241320642256781</v>
      </c>
      <c r="Z83" s="84">
        <v>55.356321839080458</v>
      </c>
      <c r="AA83" s="84">
        <v>22.222222222222225</v>
      </c>
      <c r="AB83" s="84">
        <v>0</v>
      </c>
      <c r="AC83" s="84">
        <v>42.4</v>
      </c>
      <c r="AD83" s="84">
        <v>13.333333333333334</v>
      </c>
      <c r="AE83" s="72">
        <f t="shared" si="17"/>
        <v>28.45574712643678</v>
      </c>
      <c r="AF83" s="85">
        <v>78.94736842105263</v>
      </c>
      <c r="AG83" s="85">
        <v>75</v>
      </c>
      <c r="AH83" s="85">
        <v>58.82352941176471</v>
      </c>
      <c r="AI83" s="85">
        <v>30.841121495327101</v>
      </c>
      <c r="AJ83" s="86">
        <v>60.903004832036117</v>
      </c>
      <c r="AK83" s="87">
        <v>28.333333333333332</v>
      </c>
      <c r="AL83" s="72">
        <f t="shared" si="18"/>
        <v>28.333333333333332</v>
      </c>
      <c r="AM83" s="88">
        <v>37.083866422642579</v>
      </c>
      <c r="AN83" s="89">
        <f t="shared" si="19"/>
        <v>48.864659411933999</v>
      </c>
    </row>
    <row r="84" spans="1:40" ht="15.75" hidden="1" customHeight="1" thickTop="1" x14ac:dyDescent="0.3">
      <c r="A84" s="90">
        <v>5604</v>
      </c>
      <c r="B84" s="91" t="s">
        <v>271</v>
      </c>
      <c r="C84" s="91" t="s">
        <v>355</v>
      </c>
      <c r="D84" s="92">
        <v>6</v>
      </c>
      <c r="E84" s="70">
        <v>53.215134860573677</v>
      </c>
      <c r="F84" s="71">
        <v>72.65567765567765</v>
      </c>
      <c r="G84" s="72">
        <f t="shared" si="10"/>
        <v>59.695315792274997</v>
      </c>
      <c r="H84" s="73">
        <v>33.394000000000005</v>
      </c>
      <c r="I84" s="74">
        <f t="shared" si="11"/>
        <v>33.394000000000005</v>
      </c>
      <c r="J84" s="75">
        <f t="shared" si="12"/>
        <v>49.174789475365003</v>
      </c>
      <c r="K84" s="76">
        <v>84.98498498498499</v>
      </c>
      <c r="L84" s="77">
        <v>100</v>
      </c>
      <c r="M84" s="78">
        <f t="shared" si="13"/>
        <v>88.321654988321654</v>
      </c>
      <c r="N84" s="79">
        <v>97.142857142857139</v>
      </c>
      <c r="O84" s="80">
        <v>99.23</v>
      </c>
      <c r="P84" s="81">
        <v>98.466215282575646</v>
      </c>
      <c r="Q84" s="82">
        <v>100</v>
      </c>
      <c r="R84" s="72">
        <f t="shared" si="14"/>
        <v>98.709768106358197</v>
      </c>
      <c r="S84" s="76">
        <v>99.305555555555543</v>
      </c>
      <c r="T84" s="80">
        <v>83.63095238095238</v>
      </c>
      <c r="U84" s="80">
        <v>79.166666666666671</v>
      </c>
      <c r="V84" s="80">
        <v>0</v>
      </c>
      <c r="W84" s="80">
        <v>25</v>
      </c>
      <c r="X84" s="78">
        <f t="shared" si="15"/>
        <v>68.650793650793645</v>
      </c>
      <c r="Y84" s="83">
        <f t="shared" si="16"/>
        <v>85.351175558084378</v>
      </c>
      <c r="Z84" s="84">
        <v>47.080459770114942</v>
      </c>
      <c r="AA84" s="84">
        <v>41.666666666666671</v>
      </c>
      <c r="AB84" s="84">
        <v>60</v>
      </c>
      <c r="AC84" s="84">
        <v>72.8</v>
      </c>
      <c r="AD84" s="84">
        <v>7.7777777777777777</v>
      </c>
      <c r="AE84" s="72">
        <f t="shared" si="17"/>
        <v>45.94094827586207</v>
      </c>
      <c r="AF84" s="85">
        <v>36.84210526315789</v>
      </c>
      <c r="AG84" s="85">
        <v>25</v>
      </c>
      <c r="AH84" s="85">
        <v>58.82352941176471</v>
      </c>
      <c r="AI84" s="85">
        <v>43.925233644859816</v>
      </c>
      <c r="AJ84" s="86">
        <v>41.147717079945608</v>
      </c>
      <c r="AK84" s="87">
        <v>46.666666666666664</v>
      </c>
      <c r="AL84" s="72">
        <f t="shared" si="18"/>
        <v>46.666666666666664</v>
      </c>
      <c r="AM84" s="88">
        <v>44.80789696844527</v>
      </c>
      <c r="AN84" s="89">
        <f t="shared" si="19"/>
        <v>65.952914764648767</v>
      </c>
    </row>
    <row r="85" spans="1:40" ht="15.75" hidden="1" customHeight="1" thickTop="1" x14ac:dyDescent="0.3">
      <c r="A85" s="90">
        <v>5607</v>
      </c>
      <c r="B85" s="91" t="s">
        <v>271</v>
      </c>
      <c r="C85" s="91" t="s">
        <v>356</v>
      </c>
      <c r="D85" s="92">
        <v>5</v>
      </c>
      <c r="E85" s="70">
        <v>66.038672609906726</v>
      </c>
      <c r="F85" s="71">
        <v>82.246642246642239</v>
      </c>
      <c r="G85" s="72">
        <f t="shared" si="10"/>
        <v>71.441329155485221</v>
      </c>
      <c r="H85" s="73">
        <v>56.740000000000009</v>
      </c>
      <c r="I85" s="74">
        <f t="shared" si="11"/>
        <v>56.740000000000009</v>
      </c>
      <c r="J85" s="75">
        <f t="shared" si="12"/>
        <v>65.560797493291133</v>
      </c>
      <c r="K85" s="76">
        <v>91.512915129151295</v>
      </c>
      <c r="L85" s="80">
        <v>100</v>
      </c>
      <c r="M85" s="78">
        <f t="shared" si="13"/>
        <v>93.398933989339895</v>
      </c>
      <c r="N85" s="79">
        <v>100</v>
      </c>
      <c r="O85" s="80">
        <v>99.79</v>
      </c>
      <c r="P85" s="81">
        <v>99.763912310286671</v>
      </c>
      <c r="Q85" s="82">
        <v>100</v>
      </c>
      <c r="R85" s="72">
        <f t="shared" si="14"/>
        <v>99.888478077571676</v>
      </c>
      <c r="S85" s="76">
        <v>96.388888888888886</v>
      </c>
      <c r="T85" s="80">
        <v>76.857638888888886</v>
      </c>
      <c r="U85" s="80">
        <v>100</v>
      </c>
      <c r="V85" s="80">
        <v>0</v>
      </c>
      <c r="W85" s="80">
        <v>80</v>
      </c>
      <c r="X85" s="78">
        <f t="shared" si="15"/>
        <v>78.311631944444443</v>
      </c>
      <c r="Y85" s="83">
        <f t="shared" si="16"/>
        <v>90.647651443207522</v>
      </c>
      <c r="Z85" s="84">
        <v>62.183908045977013</v>
      </c>
      <c r="AA85" s="84">
        <v>58.333333333333336</v>
      </c>
      <c r="AB85" s="84">
        <v>0</v>
      </c>
      <c r="AC85" s="84">
        <v>57.599999999999994</v>
      </c>
      <c r="AD85" s="84">
        <v>5.3191489361702127</v>
      </c>
      <c r="AE85" s="72">
        <f t="shared" si="17"/>
        <v>38.280817437026165</v>
      </c>
      <c r="AF85" s="85">
        <v>73.68421052631578</v>
      </c>
      <c r="AG85" s="85">
        <v>81.25</v>
      </c>
      <c r="AH85" s="85">
        <v>47.058823529411761</v>
      </c>
      <c r="AI85" s="85">
        <v>57.943925233644855</v>
      </c>
      <c r="AJ85" s="86">
        <v>64.984239822343099</v>
      </c>
      <c r="AK85" s="87">
        <v>55.000000000000007</v>
      </c>
      <c r="AL85" s="72">
        <f t="shared" si="18"/>
        <v>55.000000000000007</v>
      </c>
      <c r="AM85" s="88">
        <v>48.745566585705447</v>
      </c>
      <c r="AN85" s="89">
        <f t="shared" si="19"/>
        <v>73.059655195973619</v>
      </c>
    </row>
    <row r="86" spans="1:40" ht="15.75" hidden="1" customHeight="1" thickTop="1" x14ac:dyDescent="0.3">
      <c r="A86" s="90">
        <v>5615</v>
      </c>
      <c r="B86" s="91" t="s">
        <v>271</v>
      </c>
      <c r="C86" s="91" t="s">
        <v>357</v>
      </c>
      <c r="D86" s="92">
        <v>2</v>
      </c>
      <c r="E86" s="70">
        <v>80.506387553137884</v>
      </c>
      <c r="F86" s="71">
        <v>75.7987382987383</v>
      </c>
      <c r="G86" s="72">
        <f t="shared" si="10"/>
        <v>78.937171135004689</v>
      </c>
      <c r="H86" s="73">
        <v>49.664000000000001</v>
      </c>
      <c r="I86" s="74">
        <f t="shared" si="11"/>
        <v>49.664000000000001</v>
      </c>
      <c r="J86" s="75">
        <f t="shared" si="12"/>
        <v>67.227902681002803</v>
      </c>
      <c r="K86" s="76">
        <v>88.235294117647058</v>
      </c>
      <c r="L86" s="77">
        <v>100</v>
      </c>
      <c r="M86" s="78">
        <f t="shared" si="13"/>
        <v>90.849673202614383</v>
      </c>
      <c r="N86" s="79">
        <v>100</v>
      </c>
      <c r="O86" s="80">
        <v>99.8</v>
      </c>
      <c r="P86" s="81">
        <v>98.60753507435237</v>
      </c>
      <c r="Q86" s="82">
        <v>100</v>
      </c>
      <c r="R86" s="72">
        <f t="shared" si="14"/>
        <v>99.601883768588095</v>
      </c>
      <c r="S86" s="76">
        <v>93.194444444444443</v>
      </c>
      <c r="T86" s="80">
        <v>0</v>
      </c>
      <c r="U86" s="80">
        <v>100</v>
      </c>
      <c r="V86" s="80">
        <v>84.782638386211232</v>
      </c>
      <c r="W86" s="80">
        <v>25</v>
      </c>
      <c r="X86" s="78">
        <f t="shared" si="15"/>
        <v>62.021440909387522</v>
      </c>
      <c r="Y86" s="83">
        <f t="shared" si="16"/>
        <v>84.42534624989338</v>
      </c>
      <c r="Z86" s="84">
        <v>7.7931034482758621</v>
      </c>
      <c r="AA86" s="84">
        <v>36.111111111111114</v>
      </c>
      <c r="AB86" s="84">
        <v>40</v>
      </c>
      <c r="AC86" s="84">
        <v>76</v>
      </c>
      <c r="AD86" s="84">
        <v>95.121951219512198</v>
      </c>
      <c r="AE86" s="72">
        <f t="shared" si="17"/>
        <v>48.304475049060841</v>
      </c>
      <c r="AF86" s="85">
        <v>84.210526315789465</v>
      </c>
      <c r="AG86" s="85">
        <v>75</v>
      </c>
      <c r="AH86" s="85">
        <v>58.82352941176471</v>
      </c>
      <c r="AI86" s="85">
        <v>56.074766355140184</v>
      </c>
      <c r="AJ86" s="86">
        <v>68.52720552067359</v>
      </c>
      <c r="AK86" s="87">
        <v>63.333333333333329</v>
      </c>
      <c r="AL86" s="72">
        <f t="shared" si="18"/>
        <v>63.333333333333329</v>
      </c>
      <c r="AM86" s="88">
        <v>56.702974831678738</v>
      </c>
      <c r="AN86" s="89">
        <f t="shared" si="19"/>
        <v>72.669146110650871</v>
      </c>
    </row>
    <row r="87" spans="1:40" ht="15.75" hidden="1" customHeight="1" thickTop="1" x14ac:dyDescent="0.3">
      <c r="A87" s="90">
        <v>5628</v>
      </c>
      <c r="B87" s="91" t="s">
        <v>271</v>
      </c>
      <c r="C87" s="91" t="s">
        <v>358</v>
      </c>
      <c r="D87" s="92">
        <v>6</v>
      </c>
      <c r="E87" s="70">
        <v>42.098242923509169</v>
      </c>
      <c r="F87" s="71">
        <v>74.350325600325604</v>
      </c>
      <c r="G87" s="72">
        <f t="shared" si="10"/>
        <v>52.848937149114647</v>
      </c>
      <c r="H87" s="73">
        <v>85.387999999999991</v>
      </c>
      <c r="I87" s="74">
        <f t="shared" si="11"/>
        <v>85.387999999999991</v>
      </c>
      <c r="J87" s="75">
        <f t="shared" si="12"/>
        <v>65.864562289468779</v>
      </c>
      <c r="K87" s="76">
        <v>97.536945812807886</v>
      </c>
      <c r="L87" s="77">
        <v>100</v>
      </c>
      <c r="M87" s="78">
        <f t="shared" si="13"/>
        <v>98.084291187739467</v>
      </c>
      <c r="N87" s="79">
        <v>70</v>
      </c>
      <c r="O87" s="80">
        <v>99.960000000000008</v>
      </c>
      <c r="P87" s="81">
        <v>98.980582524271838</v>
      </c>
      <c r="Q87" s="82">
        <v>100</v>
      </c>
      <c r="R87" s="72">
        <f t="shared" si="14"/>
        <v>92.235145631067965</v>
      </c>
      <c r="S87" s="76">
        <v>92.222222222222214</v>
      </c>
      <c r="T87" s="80">
        <v>78.518518518518533</v>
      </c>
      <c r="U87" s="80">
        <v>100</v>
      </c>
      <c r="V87" s="80">
        <v>0</v>
      </c>
      <c r="W87" s="80">
        <v>25</v>
      </c>
      <c r="X87" s="78">
        <f t="shared" si="15"/>
        <v>70.81018518518519</v>
      </c>
      <c r="Y87" s="83">
        <f t="shared" si="16"/>
        <v>87.484850688787219</v>
      </c>
      <c r="Z87" s="84">
        <v>66.666666666666671</v>
      </c>
      <c r="AA87" s="84">
        <v>77.777777777777771</v>
      </c>
      <c r="AB87" s="84">
        <v>100</v>
      </c>
      <c r="AC87" s="84">
        <v>88.8</v>
      </c>
      <c r="AD87" s="84">
        <v>5.5555555555555554</v>
      </c>
      <c r="AE87" s="72">
        <f t="shared" si="17"/>
        <v>67.691666666666677</v>
      </c>
      <c r="AF87" s="85">
        <v>68.421052631578945</v>
      </c>
      <c r="AG87" s="85">
        <v>81.25</v>
      </c>
      <c r="AH87" s="85">
        <v>64.705882352941174</v>
      </c>
      <c r="AI87" s="85">
        <v>71.962616822429908</v>
      </c>
      <c r="AJ87" s="86">
        <v>71.5848879517375</v>
      </c>
      <c r="AK87" s="87">
        <v>65</v>
      </c>
      <c r="AL87" s="72">
        <f t="shared" si="18"/>
        <v>65</v>
      </c>
      <c r="AM87" s="88">
        <v>68.191525676018898</v>
      </c>
      <c r="AN87" s="89">
        <f t="shared" si="19"/>
        <v>77.372795505093038</v>
      </c>
    </row>
    <row r="88" spans="1:40" ht="15.75" hidden="1" customHeight="1" thickTop="1" x14ac:dyDescent="0.3">
      <c r="A88" s="90">
        <v>5631</v>
      </c>
      <c r="B88" s="91" t="s">
        <v>271</v>
      </c>
      <c r="C88" s="91" t="s">
        <v>359</v>
      </c>
      <c r="D88" s="92">
        <v>2</v>
      </c>
      <c r="E88" s="70">
        <v>29.757093204709882</v>
      </c>
      <c r="F88" s="71">
        <v>76.841676841676843</v>
      </c>
      <c r="G88" s="72">
        <f t="shared" si="10"/>
        <v>45.451954417032198</v>
      </c>
      <c r="H88" s="73">
        <v>48.45</v>
      </c>
      <c r="I88" s="74">
        <f t="shared" si="11"/>
        <v>48.45</v>
      </c>
      <c r="J88" s="75">
        <f t="shared" si="12"/>
        <v>46.651172650219323</v>
      </c>
      <c r="K88" s="76">
        <v>92.428198433420363</v>
      </c>
      <c r="L88" s="77">
        <v>100</v>
      </c>
      <c r="M88" s="78">
        <f t="shared" si="13"/>
        <v>94.110821003771406</v>
      </c>
      <c r="N88" s="79">
        <v>93.174603174603163</v>
      </c>
      <c r="O88" s="80">
        <v>99.539999999999992</v>
      </c>
      <c r="P88" s="81">
        <v>97.878876535985953</v>
      </c>
      <c r="Q88" s="82">
        <v>100</v>
      </c>
      <c r="R88" s="72">
        <f t="shared" si="14"/>
        <v>97.648369927647281</v>
      </c>
      <c r="S88" s="76">
        <v>96.527777777777786</v>
      </c>
      <c r="T88" s="77">
        <v>0</v>
      </c>
      <c r="U88" s="80">
        <v>100</v>
      </c>
      <c r="V88" s="80">
        <v>79.487179487179489</v>
      </c>
      <c r="W88" s="80">
        <v>80</v>
      </c>
      <c r="X88" s="78">
        <f t="shared" si="15"/>
        <v>69.067841880341888</v>
      </c>
      <c r="Y88" s="83">
        <f t="shared" si="16"/>
        <v>87.22908333991424</v>
      </c>
      <c r="Z88" s="84">
        <v>19.885057471264368</v>
      </c>
      <c r="AA88" s="84">
        <v>69.444444444444443</v>
      </c>
      <c r="AB88" s="84">
        <v>60</v>
      </c>
      <c r="AC88" s="84">
        <v>79.2</v>
      </c>
      <c r="AD88" s="84">
        <v>69.53125</v>
      </c>
      <c r="AE88" s="72">
        <f t="shared" si="17"/>
        <v>57.129207076149427</v>
      </c>
      <c r="AF88" s="85">
        <v>89.473684210526315</v>
      </c>
      <c r="AG88" s="85">
        <v>75</v>
      </c>
      <c r="AH88" s="85">
        <v>64.705882352941174</v>
      </c>
      <c r="AI88" s="85">
        <v>35.514018691588781</v>
      </c>
      <c r="AJ88" s="86">
        <v>66.173396313764059</v>
      </c>
      <c r="AK88" s="87">
        <v>56.666666666666664</v>
      </c>
      <c r="AL88" s="72">
        <f t="shared" si="18"/>
        <v>56.666666666666664</v>
      </c>
      <c r="AM88" s="88">
        <v>59.448482790950109</v>
      </c>
      <c r="AN88" s="89">
        <f t="shared" si="19"/>
        <v>70.779321037286024</v>
      </c>
    </row>
    <row r="89" spans="1:40" ht="15.75" hidden="1" customHeight="1" thickTop="1" x14ac:dyDescent="0.3">
      <c r="A89" s="90">
        <v>5642</v>
      </c>
      <c r="B89" s="91" t="s">
        <v>271</v>
      </c>
      <c r="C89" s="91" t="s">
        <v>360</v>
      </c>
      <c r="D89" s="92">
        <v>6</v>
      </c>
      <c r="E89" s="70">
        <v>63.507663922330224</v>
      </c>
      <c r="F89" s="71">
        <v>89.110704110704091</v>
      </c>
      <c r="G89" s="72">
        <f t="shared" si="10"/>
        <v>72.042010651788175</v>
      </c>
      <c r="H89" s="73">
        <v>77.83</v>
      </c>
      <c r="I89" s="74">
        <f t="shared" si="11"/>
        <v>77.83</v>
      </c>
      <c r="J89" s="75">
        <f t="shared" si="12"/>
        <v>74.357206391072907</v>
      </c>
      <c r="K89" s="76">
        <v>83.269961977186313</v>
      </c>
      <c r="L89" s="77">
        <v>100</v>
      </c>
      <c r="M89" s="78">
        <f t="shared" si="13"/>
        <v>86.987748204478237</v>
      </c>
      <c r="N89" s="79">
        <v>94.285714285714292</v>
      </c>
      <c r="O89" s="80">
        <v>99.210000000000008</v>
      </c>
      <c r="P89" s="81">
        <v>97.673758865248232</v>
      </c>
      <c r="Q89" s="82">
        <v>100</v>
      </c>
      <c r="R89" s="72">
        <f t="shared" si="14"/>
        <v>97.792368287740629</v>
      </c>
      <c r="S89" s="76">
        <v>98.611111111111114</v>
      </c>
      <c r="T89" s="80">
        <v>89.583333333333357</v>
      </c>
      <c r="U89" s="80">
        <v>100</v>
      </c>
      <c r="V89" s="80">
        <v>0</v>
      </c>
      <c r="W89" s="80">
        <v>0</v>
      </c>
      <c r="X89" s="78">
        <f t="shared" si="15"/>
        <v>72.048611111111114</v>
      </c>
      <c r="Y89" s="83">
        <f t="shared" si="16"/>
        <v>85.664702761244726</v>
      </c>
      <c r="Z89" s="84">
        <v>9.3333333333333339</v>
      </c>
      <c r="AA89" s="84">
        <v>72.222222222222229</v>
      </c>
      <c r="AB89" s="84">
        <v>0</v>
      </c>
      <c r="AC89" s="84">
        <v>60.8</v>
      </c>
      <c r="AD89" s="84">
        <v>67.391304347826093</v>
      </c>
      <c r="AE89" s="72">
        <f t="shared" si="17"/>
        <v>39.910869565217389</v>
      </c>
      <c r="AF89" s="85">
        <v>84.210526315789465</v>
      </c>
      <c r="AG89" s="85">
        <v>68.75</v>
      </c>
      <c r="AH89" s="85">
        <v>29.411764705882355</v>
      </c>
      <c r="AI89" s="85">
        <v>33.644859813084111</v>
      </c>
      <c r="AJ89" s="86">
        <v>54.004287708688985</v>
      </c>
      <c r="AK89" s="87">
        <v>50</v>
      </c>
      <c r="AL89" s="72">
        <f t="shared" si="18"/>
        <v>50</v>
      </c>
      <c r="AM89" s="88">
        <v>45.686940490433003</v>
      </c>
      <c r="AN89" s="89">
        <f t="shared" si="19"/>
        <v>71.409874805966851</v>
      </c>
    </row>
    <row r="90" spans="1:40" ht="15.75" hidden="1" customHeight="1" thickTop="1" x14ac:dyDescent="0.3">
      <c r="A90" s="90">
        <v>5647</v>
      </c>
      <c r="B90" s="91" t="s">
        <v>271</v>
      </c>
      <c r="C90" s="91" t="s">
        <v>361</v>
      </c>
      <c r="D90" s="92">
        <v>6</v>
      </c>
      <c r="E90" s="70">
        <v>35.468204662850766</v>
      </c>
      <c r="F90" s="71">
        <v>88.499185999185997</v>
      </c>
      <c r="G90" s="72">
        <f t="shared" si="10"/>
        <v>53.145198441629177</v>
      </c>
      <c r="H90" s="73">
        <v>34.616</v>
      </c>
      <c r="I90" s="74">
        <f t="shared" si="11"/>
        <v>34.616</v>
      </c>
      <c r="J90" s="75">
        <f t="shared" si="12"/>
        <v>45.733519064977507</v>
      </c>
      <c r="K90" s="76">
        <v>83.333333333333343</v>
      </c>
      <c r="L90" s="77">
        <v>100</v>
      </c>
      <c r="M90" s="78">
        <f t="shared" si="13"/>
        <v>87.037037037037038</v>
      </c>
      <c r="N90" s="79">
        <v>100</v>
      </c>
      <c r="O90" s="80">
        <v>99.210000000000008</v>
      </c>
      <c r="P90" s="81">
        <v>95.833333333333343</v>
      </c>
      <c r="Q90" s="82">
        <v>100</v>
      </c>
      <c r="R90" s="72">
        <f t="shared" si="14"/>
        <v>98.760833333333338</v>
      </c>
      <c r="S90" s="76">
        <v>93.472222222222229</v>
      </c>
      <c r="T90" s="80">
        <v>72.431216931216937</v>
      </c>
      <c r="U90" s="80">
        <v>95.370349999999988</v>
      </c>
      <c r="V90" s="80">
        <v>0</v>
      </c>
      <c r="W90" s="80">
        <v>25</v>
      </c>
      <c r="X90" s="78">
        <f t="shared" si="15"/>
        <v>68.443447288359792</v>
      </c>
      <c r="Y90" s="83">
        <f t="shared" si="16"/>
        <v>84.838703132275143</v>
      </c>
      <c r="Z90" s="84">
        <v>42.551724137931039</v>
      </c>
      <c r="AA90" s="84">
        <v>43.75</v>
      </c>
      <c r="AB90" s="84">
        <v>0</v>
      </c>
      <c r="AC90" s="84">
        <v>68</v>
      </c>
      <c r="AD90" s="84">
        <v>48.888888888888886</v>
      </c>
      <c r="AE90" s="72">
        <f t="shared" si="17"/>
        <v>40.757722701149426</v>
      </c>
      <c r="AF90" s="85">
        <v>47.368421052631575</v>
      </c>
      <c r="AG90" s="85">
        <v>81.25</v>
      </c>
      <c r="AH90" s="85">
        <v>17.647058823529413</v>
      </c>
      <c r="AI90" s="85">
        <v>0.93457943925233633</v>
      </c>
      <c r="AJ90" s="86">
        <v>36.800014828853328</v>
      </c>
      <c r="AK90" s="87">
        <v>36.666666666666664</v>
      </c>
      <c r="AL90" s="72">
        <f t="shared" si="18"/>
        <v>36.666666666666664</v>
      </c>
      <c r="AM90" s="88">
        <v>38.884122728307247</v>
      </c>
      <c r="AN90" s="89">
        <f t="shared" si="19"/>
        <v>63.231292197625251</v>
      </c>
    </row>
    <row r="91" spans="1:40" ht="15.75" hidden="1" customHeight="1" thickTop="1" x14ac:dyDescent="0.3">
      <c r="A91" s="90">
        <v>5649</v>
      </c>
      <c r="B91" s="91" t="s">
        <v>271</v>
      </c>
      <c r="C91" s="91" t="s">
        <v>362</v>
      </c>
      <c r="D91" s="92">
        <v>6</v>
      </c>
      <c r="E91" s="70">
        <v>40.954964672579287</v>
      </c>
      <c r="F91" s="71">
        <v>70.631359381359388</v>
      </c>
      <c r="G91" s="72">
        <f t="shared" si="10"/>
        <v>50.847096242172654</v>
      </c>
      <c r="H91" s="73">
        <v>11.79</v>
      </c>
      <c r="I91" s="74">
        <f t="shared" si="11"/>
        <v>11.79</v>
      </c>
      <c r="J91" s="75">
        <f t="shared" si="12"/>
        <v>35.224257745303589</v>
      </c>
      <c r="K91" s="76">
        <v>92.286501377410474</v>
      </c>
      <c r="L91" s="77">
        <v>100</v>
      </c>
      <c r="M91" s="78">
        <f t="shared" si="13"/>
        <v>94.000612182430359</v>
      </c>
      <c r="N91" s="79">
        <v>96.428571428571431</v>
      </c>
      <c r="O91" s="80">
        <v>99.42</v>
      </c>
      <c r="P91" s="81">
        <v>92.031982354562999</v>
      </c>
      <c r="Q91" s="82">
        <v>100</v>
      </c>
      <c r="R91" s="72">
        <f t="shared" si="14"/>
        <v>96.970138445783604</v>
      </c>
      <c r="S91" s="76">
        <v>99.305555555555543</v>
      </c>
      <c r="T91" s="80">
        <v>72.746527777777771</v>
      </c>
      <c r="U91" s="80">
        <v>100</v>
      </c>
      <c r="V91" s="80">
        <v>0</v>
      </c>
      <c r="W91" s="80">
        <v>0</v>
      </c>
      <c r="X91" s="78">
        <f t="shared" si="15"/>
        <v>68.013020833333329</v>
      </c>
      <c r="Y91" s="83">
        <f t="shared" si="16"/>
        <v>86.634831354992343</v>
      </c>
      <c r="Z91" s="84">
        <v>44.712643678160923</v>
      </c>
      <c r="AA91" s="84">
        <v>56.250000000000007</v>
      </c>
      <c r="AB91" s="84">
        <v>0</v>
      </c>
      <c r="AC91" s="84">
        <v>38.4</v>
      </c>
      <c r="AD91" s="84">
        <v>24.719101123595504</v>
      </c>
      <c r="AE91" s="72">
        <f t="shared" si="17"/>
        <v>33.559867380214385</v>
      </c>
      <c r="AF91" s="85">
        <v>47.368421052631575</v>
      </c>
      <c r="AG91" s="85">
        <v>43.75</v>
      </c>
      <c r="AH91" s="85">
        <v>17.647058823529413</v>
      </c>
      <c r="AI91" s="85">
        <v>36.44859813084112</v>
      </c>
      <c r="AJ91" s="86">
        <v>36.303519501750529</v>
      </c>
      <c r="AK91" s="87">
        <v>33.333333333333329</v>
      </c>
      <c r="AL91" s="72">
        <f t="shared" si="18"/>
        <v>33.333333333333329</v>
      </c>
      <c r="AM91" s="88">
        <v>34.246201136581149</v>
      </c>
      <c r="AN91" s="89">
        <f t="shared" si="19"/>
        <v>60.636127567531233</v>
      </c>
    </row>
    <row r="92" spans="1:40" ht="15.75" hidden="1" customHeight="1" thickTop="1" x14ac:dyDescent="0.3">
      <c r="A92" s="90">
        <v>5652</v>
      </c>
      <c r="B92" s="91" t="s">
        <v>271</v>
      </c>
      <c r="C92" s="91" t="s">
        <v>363</v>
      </c>
      <c r="D92" s="92">
        <v>6</v>
      </c>
      <c r="E92" s="70">
        <v>66.053137761575243</v>
      </c>
      <c r="F92" s="71">
        <v>78.246336996336993</v>
      </c>
      <c r="G92" s="72">
        <f t="shared" si="10"/>
        <v>70.117537506495822</v>
      </c>
      <c r="H92" s="73">
        <v>56.112000000000002</v>
      </c>
      <c r="I92" s="74">
        <f t="shared" si="11"/>
        <v>56.112000000000002</v>
      </c>
      <c r="J92" s="75">
        <f t="shared" si="12"/>
        <v>64.515322503897494</v>
      </c>
      <c r="K92" s="76">
        <v>96.875</v>
      </c>
      <c r="L92" s="77">
        <v>100</v>
      </c>
      <c r="M92" s="78">
        <f t="shared" si="13"/>
        <v>97.569444444444457</v>
      </c>
      <c r="N92" s="79">
        <v>100</v>
      </c>
      <c r="O92" s="80">
        <v>99.94</v>
      </c>
      <c r="P92" s="81">
        <v>91.255060728744937</v>
      </c>
      <c r="Q92" s="82">
        <v>100</v>
      </c>
      <c r="R92" s="72">
        <f t="shared" si="14"/>
        <v>97.79876518218623</v>
      </c>
      <c r="S92" s="76">
        <v>95.277777777777786</v>
      </c>
      <c r="T92" s="80">
        <v>86.458333333333343</v>
      </c>
      <c r="U92" s="80">
        <v>100</v>
      </c>
      <c r="V92" s="80">
        <v>78.993163455562467</v>
      </c>
      <c r="W92" s="80">
        <v>80</v>
      </c>
      <c r="X92" s="78">
        <f t="shared" si="15"/>
        <v>90.308173209723094</v>
      </c>
      <c r="Y92" s="83">
        <f t="shared" si="16"/>
        <v>95.319220285410992</v>
      </c>
      <c r="Z92" s="84">
        <v>63.494252873563219</v>
      </c>
      <c r="AA92" s="84">
        <v>66.666666666666671</v>
      </c>
      <c r="AB92" s="84">
        <v>80</v>
      </c>
      <c r="AC92" s="84">
        <v>80.800000000000011</v>
      </c>
      <c r="AD92" s="84">
        <v>87.912087912087912</v>
      </c>
      <c r="AE92" s="72">
        <f t="shared" si="17"/>
        <v>75.007079701907287</v>
      </c>
      <c r="AF92" s="85">
        <v>26.315789473684209</v>
      </c>
      <c r="AG92" s="85">
        <v>56.25</v>
      </c>
      <c r="AH92" s="85">
        <v>64.705882352941174</v>
      </c>
      <c r="AI92" s="85">
        <v>51.401869158878498</v>
      </c>
      <c r="AJ92" s="86">
        <v>49.668385246375969</v>
      </c>
      <c r="AK92" s="87">
        <v>56.666666666666664</v>
      </c>
      <c r="AL92" s="72">
        <f t="shared" si="18"/>
        <v>56.666666666666664</v>
      </c>
      <c r="AM92" s="88">
        <v>64.582011906717469</v>
      </c>
      <c r="AN92" s="89">
        <f t="shared" si="19"/>
        <v>79.937278215500243</v>
      </c>
    </row>
    <row r="93" spans="1:40" ht="15.75" hidden="1" customHeight="1" thickTop="1" x14ac:dyDescent="0.3">
      <c r="A93" s="90">
        <v>5656</v>
      </c>
      <c r="B93" s="91" t="s">
        <v>271</v>
      </c>
      <c r="C93" s="91" t="s">
        <v>364</v>
      </c>
      <c r="D93" s="92">
        <v>6</v>
      </c>
      <c r="E93" s="70">
        <v>47.648052711479416</v>
      </c>
      <c r="F93" s="71">
        <v>77.901404151404165</v>
      </c>
      <c r="G93" s="72">
        <f t="shared" si="10"/>
        <v>57.732503191454327</v>
      </c>
      <c r="H93" s="73">
        <v>46.561999999999998</v>
      </c>
      <c r="I93" s="74">
        <f t="shared" si="11"/>
        <v>46.561999999999998</v>
      </c>
      <c r="J93" s="75">
        <f t="shared" si="12"/>
        <v>53.264301914872597</v>
      </c>
      <c r="K93" s="76">
        <v>96.601941747572823</v>
      </c>
      <c r="L93" s="77">
        <v>100</v>
      </c>
      <c r="M93" s="78">
        <f t="shared" si="13"/>
        <v>97.357065803667751</v>
      </c>
      <c r="N93" s="79">
        <v>97.142857142857139</v>
      </c>
      <c r="O93" s="80">
        <v>99.59</v>
      </c>
      <c r="P93" s="81">
        <v>99.852234946435175</v>
      </c>
      <c r="Q93" s="82">
        <v>100</v>
      </c>
      <c r="R93" s="72">
        <f t="shared" si="14"/>
        <v>99.146273022323072</v>
      </c>
      <c r="S93" s="76">
        <v>96.527777777777786</v>
      </c>
      <c r="T93" s="80">
        <v>0</v>
      </c>
      <c r="U93" s="80">
        <v>100</v>
      </c>
      <c r="V93" s="80">
        <v>0</v>
      </c>
      <c r="W93" s="80">
        <v>25</v>
      </c>
      <c r="X93" s="78">
        <f t="shared" si="15"/>
        <v>52.256944444444443</v>
      </c>
      <c r="Y93" s="83">
        <f t="shared" si="16"/>
        <v>83.497573278685991</v>
      </c>
      <c r="Z93" s="84">
        <v>12.528735632183908</v>
      </c>
      <c r="AA93" s="84">
        <v>38.888888888888893</v>
      </c>
      <c r="AB93" s="84">
        <v>100</v>
      </c>
      <c r="AC93" s="84">
        <v>16.8</v>
      </c>
      <c r="AD93" s="84">
        <v>67.857142857142861</v>
      </c>
      <c r="AE93" s="72">
        <f t="shared" si="17"/>
        <v>45.047064860426929</v>
      </c>
      <c r="AF93" s="85">
        <v>47.368421052631575</v>
      </c>
      <c r="AG93" s="85">
        <v>50</v>
      </c>
      <c r="AH93" s="85">
        <v>82.35294117647058</v>
      </c>
      <c r="AI93" s="85">
        <v>32.710280373831772</v>
      </c>
      <c r="AJ93" s="86">
        <v>53.107910650733487</v>
      </c>
      <c r="AK93" s="87">
        <v>28.333333333333332</v>
      </c>
      <c r="AL93" s="72">
        <f t="shared" si="18"/>
        <v>28.333333333333332</v>
      </c>
      <c r="AM93" s="88">
        <v>43.853877432423289</v>
      </c>
      <c r="AN93" s="89">
        <f t="shared" si="19"/>
        <v>65.557810252044504</v>
      </c>
    </row>
    <row r="94" spans="1:40" ht="15.75" hidden="1" customHeight="1" thickTop="1" x14ac:dyDescent="0.3">
      <c r="A94" s="90">
        <v>5658</v>
      </c>
      <c r="B94" s="91" t="s">
        <v>271</v>
      </c>
      <c r="C94" s="91" t="s">
        <v>365</v>
      </c>
      <c r="D94" s="92">
        <v>6</v>
      </c>
      <c r="E94" s="70">
        <v>68.550642189026931</v>
      </c>
      <c r="F94" s="71">
        <v>77.106227106227109</v>
      </c>
      <c r="G94" s="72">
        <f t="shared" si="10"/>
        <v>71.402503828093657</v>
      </c>
      <c r="H94" s="73">
        <v>22.904000000000003</v>
      </c>
      <c r="I94" s="74">
        <f t="shared" si="11"/>
        <v>22.904000000000003</v>
      </c>
      <c r="J94" s="75">
        <f t="shared" si="12"/>
        <v>52.003102296856191</v>
      </c>
      <c r="K94" s="76">
        <v>97.115384615384613</v>
      </c>
      <c r="L94" s="77">
        <v>100</v>
      </c>
      <c r="M94" s="78">
        <f t="shared" si="13"/>
        <v>97.756410256410248</v>
      </c>
      <c r="N94" s="79">
        <v>99.130434782608688</v>
      </c>
      <c r="O94" s="80">
        <v>99.88</v>
      </c>
      <c r="P94" s="81">
        <v>89.391979301423035</v>
      </c>
      <c r="Q94" s="82">
        <v>100</v>
      </c>
      <c r="R94" s="72">
        <f t="shared" si="14"/>
        <v>97.100603521007926</v>
      </c>
      <c r="S94" s="76">
        <v>96.527777777777786</v>
      </c>
      <c r="T94" s="80">
        <v>69.432870370370367</v>
      </c>
      <c r="U94" s="80">
        <v>100</v>
      </c>
      <c r="V94" s="80">
        <v>0</v>
      </c>
      <c r="W94" s="80">
        <v>0</v>
      </c>
      <c r="X94" s="78">
        <f t="shared" si="15"/>
        <v>66.490162037037038</v>
      </c>
      <c r="Y94" s="83">
        <f t="shared" si="16"/>
        <v>87.541352670882077</v>
      </c>
      <c r="Z94" s="84">
        <v>53.333333333333336</v>
      </c>
      <c r="AA94" s="84">
        <v>16.666666666666668</v>
      </c>
      <c r="AB94" s="84">
        <v>0</v>
      </c>
      <c r="AC94" s="84">
        <v>34.4</v>
      </c>
      <c r="AD94" s="84">
        <v>5.6179775280898872</v>
      </c>
      <c r="AE94" s="72">
        <f t="shared" si="17"/>
        <v>23.961704119850189</v>
      </c>
      <c r="AF94" s="85">
        <v>47.368421052631575</v>
      </c>
      <c r="AG94" s="85">
        <v>68.75</v>
      </c>
      <c r="AH94" s="85">
        <v>41.17647058823529</v>
      </c>
      <c r="AI94" s="85">
        <v>42.990654205607477</v>
      </c>
      <c r="AJ94" s="86">
        <v>50.071386461618587</v>
      </c>
      <c r="AK94" s="87">
        <v>33.333333333333329</v>
      </c>
      <c r="AL94" s="72">
        <f t="shared" si="18"/>
        <v>33.333333333333329</v>
      </c>
      <c r="AM94" s="88">
        <v>32.798611920351725</v>
      </c>
      <c r="AN94" s="89">
        <f t="shared" si="19"/>
        <v>64.010880370917789</v>
      </c>
    </row>
    <row r="95" spans="1:40" ht="15.75" hidden="1" customHeight="1" thickTop="1" x14ac:dyDescent="0.3">
      <c r="A95" s="90">
        <v>5659</v>
      </c>
      <c r="B95" s="91" t="s">
        <v>271</v>
      </c>
      <c r="C95" s="91" t="s">
        <v>366</v>
      </c>
      <c r="D95" s="92">
        <v>6</v>
      </c>
      <c r="E95" s="70">
        <v>45.522900044515978</v>
      </c>
      <c r="F95" s="71">
        <v>78.760683760683762</v>
      </c>
      <c r="G95" s="72">
        <f t="shared" si="10"/>
        <v>56.602161283238573</v>
      </c>
      <c r="H95" s="73">
        <v>21.55</v>
      </c>
      <c r="I95" s="74">
        <f t="shared" si="11"/>
        <v>21.55</v>
      </c>
      <c r="J95" s="75">
        <f t="shared" si="12"/>
        <v>42.581296769943137</v>
      </c>
      <c r="K95" s="76">
        <v>71.219512195121951</v>
      </c>
      <c r="L95" s="77">
        <v>0</v>
      </c>
      <c r="M95" s="78">
        <f t="shared" si="13"/>
        <v>55.392953929539296</v>
      </c>
      <c r="N95" s="79">
        <v>91.587301587301582</v>
      </c>
      <c r="O95" s="80">
        <v>99.51</v>
      </c>
      <c r="P95" s="81">
        <v>98.022040124328896</v>
      </c>
      <c r="Q95" s="82" t="s">
        <v>37</v>
      </c>
      <c r="R95" s="72">
        <f t="shared" si="14"/>
        <v>96.312880707686901</v>
      </c>
      <c r="S95" s="76">
        <v>95.138888888888886</v>
      </c>
      <c r="T95" s="80">
        <v>77.847222222222214</v>
      </c>
      <c r="U95" s="80">
        <v>100</v>
      </c>
      <c r="V95" s="80">
        <v>0</v>
      </c>
      <c r="W95" s="80">
        <v>25</v>
      </c>
      <c r="X95" s="78">
        <f t="shared" si="15"/>
        <v>71.371527777777771</v>
      </c>
      <c r="Y95" s="83">
        <f t="shared" si="16"/>
        <v>73.600474129982842</v>
      </c>
      <c r="Z95" s="84">
        <v>17.931034482758619</v>
      </c>
      <c r="AA95" s="84">
        <v>55.555555555555564</v>
      </c>
      <c r="AB95" s="84">
        <v>60</v>
      </c>
      <c r="AC95" s="84">
        <v>64</v>
      </c>
      <c r="AD95" s="84">
        <v>22.222222222222221</v>
      </c>
      <c r="AE95" s="72">
        <f t="shared" si="17"/>
        <v>42.316091954022987</v>
      </c>
      <c r="AF95" s="85">
        <v>57.894736842105267</v>
      </c>
      <c r="AG95" s="85">
        <v>81.25</v>
      </c>
      <c r="AH95" s="85">
        <v>47.058823529411761</v>
      </c>
      <c r="AI95" s="85">
        <v>63.551401869158873</v>
      </c>
      <c r="AJ95" s="86">
        <v>62.438740560168974</v>
      </c>
      <c r="AK95" s="87">
        <v>70</v>
      </c>
      <c r="AL95" s="72">
        <f t="shared" si="18"/>
        <v>70</v>
      </c>
      <c r="AM95" s="88">
        <v>53.218913191523981</v>
      </c>
      <c r="AN95" s="89">
        <f t="shared" si="19"/>
        <v>61.282170376437243</v>
      </c>
    </row>
    <row r="96" spans="1:40" ht="15.75" hidden="1" customHeight="1" thickTop="1" x14ac:dyDescent="0.3">
      <c r="A96" s="90">
        <v>5660</v>
      </c>
      <c r="B96" s="91" t="s">
        <v>271</v>
      </c>
      <c r="C96" s="91" t="s">
        <v>367</v>
      </c>
      <c r="D96" s="92">
        <v>6</v>
      </c>
      <c r="E96" s="70">
        <v>56.930665962238059</v>
      </c>
      <c r="F96" s="71">
        <v>73.63960113960114</v>
      </c>
      <c r="G96" s="72">
        <f t="shared" si="10"/>
        <v>62.500311021359082</v>
      </c>
      <c r="H96" s="73">
        <v>76.584000000000003</v>
      </c>
      <c r="I96" s="74">
        <f t="shared" si="11"/>
        <v>76.584000000000003</v>
      </c>
      <c r="J96" s="75">
        <f t="shared" si="12"/>
        <v>68.133786612815442</v>
      </c>
      <c r="K96" s="76">
        <v>46.090534979423872</v>
      </c>
      <c r="L96" s="77">
        <v>100</v>
      </c>
      <c r="M96" s="78">
        <f t="shared" si="13"/>
        <v>58.070416095107454</v>
      </c>
      <c r="N96" s="79">
        <v>87.142857142857153</v>
      </c>
      <c r="O96" s="80">
        <v>99.64</v>
      </c>
      <c r="P96" s="81">
        <v>99.070076386582528</v>
      </c>
      <c r="Q96" s="82">
        <v>100</v>
      </c>
      <c r="R96" s="72">
        <f t="shared" si="14"/>
        <v>96.463233382359917</v>
      </c>
      <c r="S96" s="76">
        <v>98.611111111111114</v>
      </c>
      <c r="T96" s="80">
        <v>81.240079365079367</v>
      </c>
      <c r="U96" s="80">
        <v>100</v>
      </c>
      <c r="V96" s="80">
        <v>0</v>
      </c>
      <c r="W96" s="80">
        <v>0</v>
      </c>
      <c r="X96" s="78">
        <f t="shared" si="15"/>
        <v>69.96279761904762</v>
      </c>
      <c r="Y96" s="83">
        <f t="shared" si="16"/>
        <v>74.161679714689086</v>
      </c>
      <c r="Z96" s="84">
        <v>59.080459770114942</v>
      </c>
      <c r="AA96" s="84">
        <v>33.333333333333336</v>
      </c>
      <c r="AB96" s="84">
        <v>0</v>
      </c>
      <c r="AC96" s="84">
        <v>50.4</v>
      </c>
      <c r="AD96" s="84">
        <v>28.888888888888886</v>
      </c>
      <c r="AE96" s="72">
        <f t="shared" si="17"/>
        <v>35.886781609195403</v>
      </c>
      <c r="AF96" s="85">
        <v>63.157894736842103</v>
      </c>
      <c r="AG96" s="85">
        <v>50</v>
      </c>
      <c r="AH96" s="85">
        <v>11.76470588235294</v>
      </c>
      <c r="AI96" s="85">
        <v>28.971962616822427</v>
      </c>
      <c r="AJ96" s="86">
        <v>38.473640809004372</v>
      </c>
      <c r="AK96" s="87">
        <v>50</v>
      </c>
      <c r="AL96" s="72">
        <f t="shared" si="18"/>
        <v>50</v>
      </c>
      <c r="AM96" s="88">
        <v>39.399254407305378</v>
      </c>
      <c r="AN96" s="89">
        <f t="shared" si="19"/>
        <v>62.527373502099245</v>
      </c>
    </row>
    <row r="97" spans="1:40" ht="15.75" hidden="1" customHeight="1" thickTop="1" x14ac:dyDescent="0.3">
      <c r="A97" s="90">
        <v>5664</v>
      </c>
      <c r="B97" s="91" t="s">
        <v>271</v>
      </c>
      <c r="C97" s="91" t="s">
        <v>368</v>
      </c>
      <c r="D97" s="92">
        <v>6</v>
      </c>
      <c r="E97" s="70">
        <v>65.304870014985426</v>
      </c>
      <c r="F97" s="71">
        <v>84.466829466829466</v>
      </c>
      <c r="G97" s="72">
        <f t="shared" si="10"/>
        <v>71.692189832266763</v>
      </c>
      <c r="H97" s="73">
        <v>55.6</v>
      </c>
      <c r="I97" s="74">
        <f t="shared" si="11"/>
        <v>55.6</v>
      </c>
      <c r="J97" s="75">
        <f t="shared" si="12"/>
        <v>65.255313899360061</v>
      </c>
      <c r="K97" s="76">
        <v>91.616766467065872</v>
      </c>
      <c r="L97" s="77">
        <v>100</v>
      </c>
      <c r="M97" s="78">
        <f t="shared" si="13"/>
        <v>93.479707252162342</v>
      </c>
      <c r="N97" s="79">
        <v>100</v>
      </c>
      <c r="O97" s="80">
        <v>99.699999999999989</v>
      </c>
      <c r="P97" s="81">
        <v>98.276810265811193</v>
      </c>
      <c r="Q97" s="82">
        <v>100</v>
      </c>
      <c r="R97" s="72">
        <f t="shared" si="14"/>
        <v>99.494202566452799</v>
      </c>
      <c r="S97" s="76">
        <v>100</v>
      </c>
      <c r="T97" s="80">
        <v>66.111111111111114</v>
      </c>
      <c r="U97" s="80">
        <v>100</v>
      </c>
      <c r="V97" s="80">
        <v>0</v>
      </c>
      <c r="W97" s="80">
        <v>25</v>
      </c>
      <c r="X97" s="78">
        <f t="shared" si="15"/>
        <v>69.652777777777771</v>
      </c>
      <c r="Y97" s="83">
        <f t="shared" si="16"/>
        <v>87.779728320932236</v>
      </c>
      <c r="Z97" s="84">
        <v>84.597701149425291</v>
      </c>
      <c r="AA97" s="84">
        <v>44.44444444444445</v>
      </c>
      <c r="AB97" s="84">
        <v>40</v>
      </c>
      <c r="AC97" s="84">
        <v>36</v>
      </c>
      <c r="AD97" s="84">
        <v>7.7777777777777777</v>
      </c>
      <c r="AE97" s="72">
        <f t="shared" si="17"/>
        <v>45.191091954022994</v>
      </c>
      <c r="AF97" s="85">
        <v>63.157894736842103</v>
      </c>
      <c r="AG97" s="85">
        <v>56.25</v>
      </c>
      <c r="AH97" s="85">
        <v>64.705882352941174</v>
      </c>
      <c r="AI97" s="85">
        <v>40.186915887850468</v>
      </c>
      <c r="AJ97" s="86">
        <v>56.07517324440844</v>
      </c>
      <c r="AK97" s="87">
        <v>43.333333333333336</v>
      </c>
      <c r="AL97" s="72">
        <f t="shared" si="18"/>
        <v>43.333333333333336</v>
      </c>
      <c r="AM97" s="88">
        <v>47.721961907321187</v>
      </c>
      <c r="AN97" s="89">
        <f t="shared" si="19"/>
        <v>71.257515512534482</v>
      </c>
    </row>
    <row r="98" spans="1:40" ht="15.75" hidden="1" customHeight="1" thickTop="1" x14ac:dyDescent="0.3">
      <c r="A98" s="90">
        <v>5665</v>
      </c>
      <c r="B98" s="91" t="s">
        <v>271</v>
      </c>
      <c r="C98" s="91" t="s">
        <v>369</v>
      </c>
      <c r="D98" s="92">
        <v>6</v>
      </c>
      <c r="E98" s="70">
        <v>37.191865605658712</v>
      </c>
      <c r="F98" s="71">
        <v>76.461640211640216</v>
      </c>
      <c r="G98" s="72">
        <f t="shared" si="10"/>
        <v>50.281790474319209</v>
      </c>
      <c r="H98" s="73">
        <v>0.26999999999999991</v>
      </c>
      <c r="I98" s="74">
        <f t="shared" si="11"/>
        <v>0.26999999999999991</v>
      </c>
      <c r="J98" s="75">
        <f t="shared" si="12"/>
        <v>30.277074284591524</v>
      </c>
      <c r="K98" s="76">
        <v>69.295774647887328</v>
      </c>
      <c r="L98" s="77">
        <v>0</v>
      </c>
      <c r="M98" s="78">
        <f t="shared" si="13"/>
        <v>53.896713615023479</v>
      </c>
      <c r="N98" s="79">
        <v>94.534161490683218</v>
      </c>
      <c r="O98" s="80">
        <v>99</v>
      </c>
      <c r="P98" s="81">
        <v>96.271908589135279</v>
      </c>
      <c r="Q98" s="82">
        <v>100</v>
      </c>
      <c r="R98" s="72">
        <f t="shared" si="14"/>
        <v>97.451517519954621</v>
      </c>
      <c r="S98" s="76">
        <v>98.472222222222214</v>
      </c>
      <c r="T98" s="77">
        <v>75.978009259259252</v>
      </c>
      <c r="U98" s="80">
        <v>100</v>
      </c>
      <c r="V98" s="80">
        <v>0</v>
      </c>
      <c r="W98" s="80">
        <v>0</v>
      </c>
      <c r="X98" s="78">
        <f t="shared" si="15"/>
        <v>68.612557870370367</v>
      </c>
      <c r="Y98" s="83">
        <f t="shared" si="16"/>
        <v>72.543321026312455</v>
      </c>
      <c r="Z98" s="84">
        <v>95.977011494252864</v>
      </c>
      <c r="AA98" s="84">
        <v>63.888888888888886</v>
      </c>
      <c r="AB98" s="84">
        <v>20</v>
      </c>
      <c r="AC98" s="84">
        <v>64.8</v>
      </c>
      <c r="AD98" s="84">
        <v>6.666666666666667</v>
      </c>
      <c r="AE98" s="72">
        <f t="shared" si="17"/>
        <v>53.123419540229882</v>
      </c>
      <c r="AF98" s="85">
        <v>63.157894736842103</v>
      </c>
      <c r="AG98" s="85">
        <v>81.25</v>
      </c>
      <c r="AH98" s="85">
        <v>76.470588235294116</v>
      </c>
      <c r="AI98" s="85">
        <v>65.420560747663544</v>
      </c>
      <c r="AJ98" s="86">
        <v>71.574760929949946</v>
      </c>
      <c r="AK98" s="87">
        <v>71.666666666666671</v>
      </c>
      <c r="AL98" s="72">
        <f t="shared" si="18"/>
        <v>71.666666666666671</v>
      </c>
      <c r="AM98" s="88">
        <v>61.752426669442592</v>
      </c>
      <c r="AN98" s="89">
        <f t="shared" si="19"/>
        <v>60.85280337090731</v>
      </c>
    </row>
    <row r="99" spans="1:40" ht="15.75" hidden="1" customHeight="1" thickTop="1" x14ac:dyDescent="0.3">
      <c r="A99" s="90">
        <v>5667</v>
      </c>
      <c r="B99" s="91" t="s">
        <v>271</v>
      </c>
      <c r="C99" s="91" t="s">
        <v>370</v>
      </c>
      <c r="D99" s="92">
        <v>6</v>
      </c>
      <c r="E99" s="70">
        <v>65.795644364652688</v>
      </c>
      <c r="F99" s="71">
        <v>82.568172568172571</v>
      </c>
      <c r="G99" s="72">
        <f t="shared" si="10"/>
        <v>71.386487099159311</v>
      </c>
      <c r="H99" s="73">
        <v>1.71</v>
      </c>
      <c r="I99" s="74">
        <f t="shared" si="11"/>
        <v>1.71</v>
      </c>
      <c r="J99" s="75">
        <f t="shared" si="12"/>
        <v>43.51589225949558</v>
      </c>
      <c r="K99" s="76">
        <v>81.454545454545453</v>
      </c>
      <c r="L99" s="77">
        <v>100</v>
      </c>
      <c r="M99" s="78">
        <f t="shared" si="13"/>
        <v>85.575757575757578</v>
      </c>
      <c r="N99" s="79">
        <v>100</v>
      </c>
      <c r="O99" s="80">
        <v>99.47</v>
      </c>
      <c r="P99" s="81">
        <v>98.972922502334271</v>
      </c>
      <c r="Q99" s="82">
        <v>100</v>
      </c>
      <c r="R99" s="72">
        <f t="shared" si="14"/>
        <v>99.610730625583571</v>
      </c>
      <c r="S99" s="76">
        <v>91.388888888888886</v>
      </c>
      <c r="T99" s="80">
        <v>67.447916666666671</v>
      </c>
      <c r="U99" s="80">
        <v>100</v>
      </c>
      <c r="V99" s="80">
        <v>0</v>
      </c>
      <c r="W99" s="80">
        <v>0</v>
      </c>
      <c r="X99" s="78">
        <f t="shared" si="15"/>
        <v>64.709201388888886</v>
      </c>
      <c r="Y99" s="83">
        <f t="shared" si="16"/>
        <v>83.389650971903919</v>
      </c>
      <c r="Z99" s="84">
        <v>44.390804597701141</v>
      </c>
      <c r="AA99" s="84">
        <v>22.222222222222225</v>
      </c>
      <c r="AB99" s="84">
        <v>0</v>
      </c>
      <c r="AC99" s="84">
        <v>61.6</v>
      </c>
      <c r="AD99" s="84">
        <v>55.696202531645568</v>
      </c>
      <c r="AE99" s="72">
        <f t="shared" si="17"/>
        <v>37.257405790775493</v>
      </c>
      <c r="AF99" s="85">
        <v>63.157894736842103</v>
      </c>
      <c r="AG99" s="85">
        <v>75</v>
      </c>
      <c r="AH99" s="85">
        <v>64.705882352941174</v>
      </c>
      <c r="AI99" s="85">
        <v>53.271028037383175</v>
      </c>
      <c r="AJ99" s="86">
        <v>64.033701281791622</v>
      </c>
      <c r="AK99" s="87">
        <v>63.333333333333329</v>
      </c>
      <c r="AL99" s="72">
        <f t="shared" si="18"/>
        <v>63.333333333333329</v>
      </c>
      <c r="AM99" s="88">
        <v>49.612936763558032</v>
      </c>
      <c r="AN99" s="89">
        <f t="shared" si="19"/>
        <v>65.281884966918483</v>
      </c>
    </row>
    <row r="100" spans="1:40" ht="15.75" hidden="1" customHeight="1" thickTop="1" x14ac:dyDescent="0.3">
      <c r="A100" s="90">
        <v>5670</v>
      </c>
      <c r="B100" s="91" t="s">
        <v>271</v>
      </c>
      <c r="C100" s="91" t="s">
        <v>371</v>
      </c>
      <c r="D100" s="92">
        <v>6</v>
      </c>
      <c r="E100" s="70">
        <v>54.21655880103642</v>
      </c>
      <c r="F100" s="71">
        <v>79.583333333333329</v>
      </c>
      <c r="G100" s="72">
        <f t="shared" si="10"/>
        <v>62.672150311802056</v>
      </c>
      <c r="H100" s="73">
        <v>50.209999999999994</v>
      </c>
      <c r="I100" s="74">
        <f t="shared" si="11"/>
        <v>50.209999999999994</v>
      </c>
      <c r="J100" s="75">
        <f t="shared" si="12"/>
        <v>57.687290187081231</v>
      </c>
      <c r="K100" s="76">
        <v>85.853658536585371</v>
      </c>
      <c r="L100" s="77">
        <v>0</v>
      </c>
      <c r="M100" s="78">
        <f t="shared" si="13"/>
        <v>66.775067750677508</v>
      </c>
      <c r="N100" s="79">
        <v>53.333333333333336</v>
      </c>
      <c r="O100" s="80">
        <v>99.34</v>
      </c>
      <c r="P100" s="81">
        <v>97.504621072088725</v>
      </c>
      <c r="Q100" s="82">
        <v>100</v>
      </c>
      <c r="R100" s="72">
        <f t="shared" si="14"/>
        <v>87.544488601355511</v>
      </c>
      <c r="S100" s="76">
        <v>95.555555555555557</v>
      </c>
      <c r="T100" s="80">
        <v>47.03125</v>
      </c>
      <c r="U100" s="80">
        <v>100</v>
      </c>
      <c r="V100" s="80">
        <v>0</v>
      </c>
      <c r="W100" s="80">
        <v>0</v>
      </c>
      <c r="X100" s="78">
        <f t="shared" si="15"/>
        <v>60.646701388888886</v>
      </c>
      <c r="Y100" s="83">
        <f t="shared" si="16"/>
        <v>71.460205187122114</v>
      </c>
      <c r="Z100" s="84">
        <v>90.758620689655174</v>
      </c>
      <c r="AA100" s="84">
        <v>33.333333333333336</v>
      </c>
      <c r="AB100" s="84">
        <v>0</v>
      </c>
      <c r="AC100" s="84">
        <v>42.4</v>
      </c>
      <c r="AD100" s="84">
        <v>5.5555555555555554</v>
      </c>
      <c r="AE100" s="72">
        <f t="shared" si="17"/>
        <v>37.931321839080461</v>
      </c>
      <c r="AF100" s="85">
        <v>57.894736842105267</v>
      </c>
      <c r="AG100" s="85">
        <v>75</v>
      </c>
      <c r="AH100" s="85">
        <v>70.588235294117652</v>
      </c>
      <c r="AI100" s="85">
        <v>44.859813084112147</v>
      </c>
      <c r="AJ100" s="86">
        <v>62.085696305083765</v>
      </c>
      <c r="AK100" s="87">
        <v>36.666666666666664</v>
      </c>
      <c r="AL100" s="72">
        <f t="shared" si="18"/>
        <v>36.666666666666664</v>
      </c>
      <c r="AM100" s="88">
        <v>44.119557328865248</v>
      </c>
      <c r="AN100" s="89">
        <f t="shared" si="19"/>
        <v>60.503427829636877</v>
      </c>
    </row>
    <row r="101" spans="1:40" ht="15.75" hidden="1" customHeight="1" thickTop="1" x14ac:dyDescent="0.3">
      <c r="A101" s="90">
        <v>5674</v>
      </c>
      <c r="B101" s="91" t="s">
        <v>271</v>
      </c>
      <c r="C101" s="91" t="s">
        <v>372</v>
      </c>
      <c r="D101" s="92">
        <v>6</v>
      </c>
      <c r="E101" s="70">
        <v>72.681691215677446</v>
      </c>
      <c r="F101" s="71">
        <v>82.088420838420845</v>
      </c>
      <c r="G101" s="72">
        <f t="shared" si="10"/>
        <v>75.817267756591917</v>
      </c>
      <c r="H101" s="73">
        <v>69.595999999999989</v>
      </c>
      <c r="I101" s="74">
        <f t="shared" si="11"/>
        <v>69.595999999999989</v>
      </c>
      <c r="J101" s="75">
        <f t="shared" si="12"/>
        <v>73.328760653955143</v>
      </c>
      <c r="K101" s="76">
        <v>93</v>
      </c>
      <c r="L101" s="77">
        <v>100</v>
      </c>
      <c r="M101" s="78">
        <f t="shared" si="13"/>
        <v>94.555555555555543</v>
      </c>
      <c r="N101" s="79">
        <v>96.428571428571431</v>
      </c>
      <c r="O101" s="80">
        <v>99.329999999999984</v>
      </c>
      <c r="P101" s="81">
        <v>98.943555689707225</v>
      </c>
      <c r="Q101" s="82">
        <v>0</v>
      </c>
      <c r="R101" s="72">
        <f t="shared" si="14"/>
        <v>73.675531779569667</v>
      </c>
      <c r="S101" s="76">
        <v>95.833333333333343</v>
      </c>
      <c r="T101" s="80">
        <v>86.25</v>
      </c>
      <c r="U101" s="80">
        <v>100</v>
      </c>
      <c r="V101" s="80">
        <v>0</v>
      </c>
      <c r="W101" s="80">
        <v>15</v>
      </c>
      <c r="X101" s="78">
        <f t="shared" si="15"/>
        <v>72.395833333333343</v>
      </c>
      <c r="Y101" s="83">
        <f t="shared" si="16"/>
        <v>80.782836836128951</v>
      </c>
      <c r="Z101" s="84">
        <v>9.1034482758620694</v>
      </c>
      <c r="AA101" s="84">
        <v>25</v>
      </c>
      <c r="AB101" s="84">
        <v>0</v>
      </c>
      <c r="AC101" s="84">
        <v>88</v>
      </c>
      <c r="AD101" s="84">
        <v>54.444444444444443</v>
      </c>
      <c r="AE101" s="72">
        <f t="shared" si="17"/>
        <v>33.671695402298852</v>
      </c>
      <c r="AF101" s="85">
        <v>63.157894736842103</v>
      </c>
      <c r="AG101" s="85">
        <v>68.75</v>
      </c>
      <c r="AH101" s="85">
        <v>58.82352941176471</v>
      </c>
      <c r="AI101" s="85">
        <v>60.747663551401864</v>
      </c>
      <c r="AJ101" s="86">
        <v>62.869771925002176</v>
      </c>
      <c r="AK101" s="87">
        <v>55.000000000000007</v>
      </c>
      <c r="AL101" s="72">
        <f t="shared" si="18"/>
        <v>55.000000000000007</v>
      </c>
      <c r="AM101" s="88">
        <v>45.723510061226634</v>
      </c>
      <c r="AN101" s="89">
        <f t="shared" si="19"/>
        <v>68.774223567223487</v>
      </c>
    </row>
    <row r="102" spans="1:40" ht="15.75" hidden="1" customHeight="1" thickTop="1" x14ac:dyDescent="0.3">
      <c r="A102" s="90">
        <v>5679</v>
      </c>
      <c r="B102" s="91" t="s">
        <v>271</v>
      </c>
      <c r="C102" s="91" t="s">
        <v>373</v>
      </c>
      <c r="D102" s="92">
        <v>6</v>
      </c>
      <c r="E102" s="70">
        <v>55.612660065909722</v>
      </c>
      <c r="F102" s="71">
        <v>75.666971916971917</v>
      </c>
      <c r="G102" s="72">
        <f t="shared" si="10"/>
        <v>62.297430682930447</v>
      </c>
      <c r="H102" s="73">
        <v>48.576000000000001</v>
      </c>
      <c r="I102" s="74">
        <f t="shared" si="11"/>
        <v>48.576000000000001</v>
      </c>
      <c r="J102" s="75">
        <f t="shared" si="12"/>
        <v>56.808858409758273</v>
      </c>
      <c r="K102" s="76">
        <v>82.312925170068027</v>
      </c>
      <c r="L102" s="77">
        <v>100</v>
      </c>
      <c r="M102" s="78">
        <f t="shared" si="13"/>
        <v>86.243386243386254</v>
      </c>
      <c r="N102" s="79">
        <v>100</v>
      </c>
      <c r="O102" s="80">
        <v>99.57</v>
      </c>
      <c r="P102" s="81">
        <v>99.927588703837799</v>
      </c>
      <c r="Q102" s="82">
        <v>100</v>
      </c>
      <c r="R102" s="72">
        <f t="shared" si="14"/>
        <v>99.874397175959444</v>
      </c>
      <c r="S102" s="76">
        <v>93.75</v>
      </c>
      <c r="T102" s="80">
        <v>75.143518518518519</v>
      </c>
      <c r="U102" s="80">
        <v>100</v>
      </c>
      <c r="V102" s="80">
        <v>77.126099706744867</v>
      </c>
      <c r="W102" s="80">
        <v>25</v>
      </c>
      <c r="X102" s="78">
        <f t="shared" si="15"/>
        <v>79.989142092972742</v>
      </c>
      <c r="Y102" s="83">
        <f t="shared" si="16"/>
        <v>88.603951613677353</v>
      </c>
      <c r="Z102" s="84">
        <v>94.436781609195407</v>
      </c>
      <c r="AA102" s="84">
        <v>33.333333333333336</v>
      </c>
      <c r="AB102" s="84">
        <v>0</v>
      </c>
      <c r="AC102" s="84">
        <v>72.8</v>
      </c>
      <c r="AD102" s="84">
        <v>10</v>
      </c>
      <c r="AE102" s="72">
        <f t="shared" si="17"/>
        <v>45.38419540229885</v>
      </c>
      <c r="AF102" s="85">
        <v>84.210526315789465</v>
      </c>
      <c r="AG102" s="85">
        <v>75</v>
      </c>
      <c r="AH102" s="85">
        <v>58.82352941176471</v>
      </c>
      <c r="AI102" s="85">
        <v>72.89719626168224</v>
      </c>
      <c r="AJ102" s="86">
        <v>72.732812997309111</v>
      </c>
      <c r="AK102" s="87">
        <v>51.666666666666671</v>
      </c>
      <c r="AL102" s="72">
        <f t="shared" si="18"/>
        <v>51.666666666666671</v>
      </c>
      <c r="AM102" s="88">
        <v>53.933654347175157</v>
      </c>
      <c r="AN102" s="89">
        <f t="shared" si="19"/>
        <v>71.843843792942877</v>
      </c>
    </row>
    <row r="103" spans="1:40" ht="15.75" hidden="1" customHeight="1" thickTop="1" x14ac:dyDescent="0.3">
      <c r="A103" s="90">
        <v>5686</v>
      </c>
      <c r="B103" s="91" t="s">
        <v>271</v>
      </c>
      <c r="C103" s="91" t="s">
        <v>374</v>
      </c>
      <c r="D103" s="92">
        <v>6</v>
      </c>
      <c r="E103" s="70">
        <v>68.984643211803103</v>
      </c>
      <c r="F103" s="71">
        <v>83.411680911680918</v>
      </c>
      <c r="G103" s="72">
        <f t="shared" si="10"/>
        <v>73.793655778429041</v>
      </c>
      <c r="H103" s="73">
        <v>68.984000000000009</v>
      </c>
      <c r="I103" s="74">
        <f t="shared" si="11"/>
        <v>68.984000000000009</v>
      </c>
      <c r="J103" s="75">
        <f t="shared" si="12"/>
        <v>71.869793467057434</v>
      </c>
      <c r="K103" s="76">
        <v>95.876288659793815</v>
      </c>
      <c r="L103" s="77">
        <v>100</v>
      </c>
      <c r="M103" s="78">
        <f t="shared" si="13"/>
        <v>96.792668957617423</v>
      </c>
      <c r="N103" s="79">
        <v>98.888888888888886</v>
      </c>
      <c r="O103" s="80">
        <v>99.41</v>
      </c>
      <c r="P103" s="81">
        <v>89.501375104627527</v>
      </c>
      <c r="Q103" s="82">
        <v>0</v>
      </c>
      <c r="R103" s="72">
        <f t="shared" si="14"/>
        <v>71.950065998379102</v>
      </c>
      <c r="S103" s="76">
        <v>95.138888888888886</v>
      </c>
      <c r="T103" s="80">
        <v>71.027777777777786</v>
      </c>
      <c r="U103" s="80">
        <v>100</v>
      </c>
      <c r="V103" s="80">
        <v>0</v>
      </c>
      <c r="W103" s="80">
        <v>25</v>
      </c>
      <c r="X103" s="78">
        <f t="shared" si="15"/>
        <v>69.666666666666671</v>
      </c>
      <c r="Y103" s="83">
        <f t="shared" si="16"/>
        <v>80.162715277556927</v>
      </c>
      <c r="Z103" s="84">
        <v>91.977011494252864</v>
      </c>
      <c r="AA103" s="84">
        <v>88.8888888888889</v>
      </c>
      <c r="AB103" s="84">
        <v>100</v>
      </c>
      <c r="AC103" s="84">
        <v>86.4</v>
      </c>
      <c r="AD103" s="84">
        <v>19.101123595505616</v>
      </c>
      <c r="AE103" s="72">
        <f t="shared" si="17"/>
        <v>78.192380214387185</v>
      </c>
      <c r="AF103" s="85">
        <v>52.631578947368418</v>
      </c>
      <c r="AG103" s="85">
        <v>56.25</v>
      </c>
      <c r="AH103" s="85">
        <v>47.058823529411761</v>
      </c>
      <c r="AI103" s="85">
        <v>40.186915887850468</v>
      </c>
      <c r="AJ103" s="86">
        <v>49.03182959115766</v>
      </c>
      <c r="AK103" s="87">
        <v>43.333333333333336</v>
      </c>
      <c r="AL103" s="72">
        <f t="shared" si="18"/>
        <v>43.333333333333336</v>
      </c>
      <c r="AM103" s="88">
        <v>63.444424005315213</v>
      </c>
      <c r="AN103" s="89">
        <f t="shared" si="19"/>
        <v>73.488643533784511</v>
      </c>
    </row>
    <row r="104" spans="1:40" ht="15.75" hidden="1" customHeight="1" thickTop="1" x14ac:dyDescent="0.3">
      <c r="A104" s="90">
        <v>5690</v>
      </c>
      <c r="B104" s="91" t="s">
        <v>271</v>
      </c>
      <c r="C104" s="94" t="s">
        <v>375</v>
      </c>
      <c r="D104" s="92">
        <v>6</v>
      </c>
      <c r="E104" s="70">
        <v>91.185713151657438</v>
      </c>
      <c r="F104" s="71">
        <v>93.937220187220177</v>
      </c>
      <c r="G104" s="72">
        <f t="shared" si="10"/>
        <v>92.10288216351168</v>
      </c>
      <c r="H104" s="73">
        <v>57.536000000000001</v>
      </c>
      <c r="I104" s="74">
        <f t="shared" si="11"/>
        <v>57.536000000000001</v>
      </c>
      <c r="J104" s="75">
        <f t="shared" si="12"/>
        <v>78.276129298107008</v>
      </c>
      <c r="K104" s="76">
        <v>85.148514851485146</v>
      </c>
      <c r="L104" s="77">
        <v>100</v>
      </c>
      <c r="M104" s="78">
        <f t="shared" si="13"/>
        <v>88.448844884488437</v>
      </c>
      <c r="N104" s="79">
        <v>98.888888888888886</v>
      </c>
      <c r="O104" s="80">
        <v>99.63</v>
      </c>
      <c r="P104" s="81">
        <v>98.836015063334472</v>
      </c>
      <c r="Q104" s="82">
        <v>100</v>
      </c>
      <c r="R104" s="72">
        <f t="shared" si="14"/>
        <v>99.338725988055842</v>
      </c>
      <c r="S104" s="76">
        <v>84.583333333333329</v>
      </c>
      <c r="T104" s="80">
        <v>83.148148148148152</v>
      </c>
      <c r="U104" s="80">
        <v>100</v>
      </c>
      <c r="V104" s="80">
        <v>0</v>
      </c>
      <c r="W104" s="80">
        <v>25</v>
      </c>
      <c r="X104" s="78">
        <f t="shared" si="15"/>
        <v>70.057870370370367</v>
      </c>
      <c r="Y104" s="83">
        <f t="shared" si="16"/>
        <v>86.048494993112229</v>
      </c>
      <c r="Z104" s="84">
        <v>100</v>
      </c>
      <c r="AA104" s="84">
        <v>83.333333333333329</v>
      </c>
      <c r="AB104" s="84">
        <v>100</v>
      </c>
      <c r="AC104" s="84">
        <v>84</v>
      </c>
      <c r="AD104" s="84">
        <v>5.5555555555555554</v>
      </c>
      <c r="AE104" s="72">
        <f t="shared" si="17"/>
        <v>76.166666666666671</v>
      </c>
      <c r="AF104" s="85">
        <v>31.578947368421051</v>
      </c>
      <c r="AG104" s="85">
        <v>75</v>
      </c>
      <c r="AH104" s="85">
        <v>70.588235294117652</v>
      </c>
      <c r="AI104" s="85">
        <v>72.89719626168224</v>
      </c>
      <c r="AJ104" s="86">
        <v>62.51609473105524</v>
      </c>
      <c r="AK104" s="87">
        <v>73.333333333333329</v>
      </c>
      <c r="AL104" s="72">
        <f t="shared" si="18"/>
        <v>73.333333333333329</v>
      </c>
      <c r="AM104" s="88">
        <v>71.959847483836967</v>
      </c>
      <c r="AN104" s="89">
        <f t="shared" si="19"/>
        <v>80.267427601328606</v>
      </c>
    </row>
    <row r="105" spans="1:40" ht="15.75" hidden="1" customHeight="1" thickTop="1" x14ac:dyDescent="0.3">
      <c r="A105" s="90">
        <v>5697</v>
      </c>
      <c r="B105" s="91" t="s">
        <v>271</v>
      </c>
      <c r="C105" s="91" t="s">
        <v>376</v>
      </c>
      <c r="D105" s="92">
        <v>6</v>
      </c>
      <c r="E105" s="70">
        <v>80.520874467335446</v>
      </c>
      <c r="F105" s="71">
        <v>95.428367928367933</v>
      </c>
      <c r="G105" s="72">
        <f t="shared" si="10"/>
        <v>85.490038954346261</v>
      </c>
      <c r="H105" s="73">
        <v>88.702000000000012</v>
      </c>
      <c r="I105" s="74">
        <f t="shared" si="11"/>
        <v>88.702000000000012</v>
      </c>
      <c r="J105" s="75">
        <f t="shared" si="12"/>
        <v>86.774823372607756</v>
      </c>
      <c r="K105" s="76">
        <v>99.293286219081267</v>
      </c>
      <c r="L105" s="77">
        <v>100</v>
      </c>
      <c r="M105" s="78">
        <f t="shared" si="13"/>
        <v>99.450333725952106</v>
      </c>
      <c r="N105" s="79">
        <v>100</v>
      </c>
      <c r="O105" s="80">
        <v>99.13</v>
      </c>
      <c r="P105" s="81">
        <v>97.851754673663493</v>
      </c>
      <c r="Q105" s="82">
        <v>100</v>
      </c>
      <c r="R105" s="72">
        <f t="shared" si="14"/>
        <v>99.245438668415872</v>
      </c>
      <c r="S105" s="76">
        <v>95.833333333333343</v>
      </c>
      <c r="T105" s="80">
        <v>84.375</v>
      </c>
      <c r="U105" s="80">
        <v>100</v>
      </c>
      <c r="V105" s="80">
        <v>92.993024730500949</v>
      </c>
      <c r="W105" s="80">
        <v>25</v>
      </c>
      <c r="X105" s="78">
        <f t="shared" si="15"/>
        <v>84.801211424645956</v>
      </c>
      <c r="Y105" s="83">
        <f t="shared" si="16"/>
        <v>94.697048171122546</v>
      </c>
      <c r="Z105" s="84">
        <v>54.804597701149426</v>
      </c>
      <c r="AA105" s="84">
        <v>69.444444444444443</v>
      </c>
      <c r="AB105" s="84">
        <v>20</v>
      </c>
      <c r="AC105" s="84">
        <v>59.199999999999996</v>
      </c>
      <c r="AD105" s="84">
        <v>10</v>
      </c>
      <c r="AE105" s="72">
        <f t="shared" si="17"/>
        <v>43.446982758620692</v>
      </c>
      <c r="AF105" s="85">
        <v>78.94736842105263</v>
      </c>
      <c r="AG105" s="85">
        <v>81.25</v>
      </c>
      <c r="AH105" s="85">
        <v>82.35294117647058</v>
      </c>
      <c r="AI105" s="85">
        <v>49.532710280373834</v>
      </c>
      <c r="AJ105" s="86">
        <v>73.020754969474268</v>
      </c>
      <c r="AK105" s="87">
        <v>50</v>
      </c>
      <c r="AL105" s="72">
        <f t="shared" si="18"/>
        <v>50</v>
      </c>
      <c r="AM105" s="88">
        <v>52.643925463124177</v>
      </c>
      <c r="AN105" s="89">
        <f t="shared" si="19"/>
        <v>80.496666399020071</v>
      </c>
    </row>
    <row r="106" spans="1:40" ht="15.75" hidden="1" customHeight="1" thickTop="1" x14ac:dyDescent="0.3">
      <c r="A106" s="90">
        <v>5736</v>
      </c>
      <c r="B106" s="91" t="s">
        <v>271</v>
      </c>
      <c r="C106" s="91" t="s">
        <v>377</v>
      </c>
      <c r="D106" s="92">
        <v>6</v>
      </c>
      <c r="E106" s="70">
        <v>52.990491029134311</v>
      </c>
      <c r="F106" s="71">
        <v>75.717338217338224</v>
      </c>
      <c r="G106" s="72">
        <f t="shared" si="10"/>
        <v>60.566106758535611</v>
      </c>
      <c r="H106" s="73">
        <v>14.32</v>
      </c>
      <c r="I106" s="74">
        <f t="shared" si="11"/>
        <v>14.32</v>
      </c>
      <c r="J106" s="75">
        <f t="shared" si="12"/>
        <v>42.067664055121369</v>
      </c>
      <c r="K106" s="76">
        <v>46.049046321525886</v>
      </c>
      <c r="L106" s="77">
        <v>100</v>
      </c>
      <c r="M106" s="78">
        <f t="shared" si="13"/>
        <v>58.038147138964575</v>
      </c>
      <c r="N106" s="79">
        <v>66.031746031746025</v>
      </c>
      <c r="O106" s="80">
        <v>99.02</v>
      </c>
      <c r="P106" s="81">
        <v>95.288845827782481</v>
      </c>
      <c r="Q106" s="82">
        <v>100</v>
      </c>
      <c r="R106" s="72">
        <f t="shared" si="14"/>
        <v>90.085147964882125</v>
      </c>
      <c r="S106" s="76">
        <v>100</v>
      </c>
      <c r="T106" s="80">
        <v>70.729166666666657</v>
      </c>
      <c r="U106" s="80">
        <v>100</v>
      </c>
      <c r="V106" s="80">
        <v>0</v>
      </c>
      <c r="W106" s="80">
        <v>15</v>
      </c>
      <c r="X106" s="78">
        <f t="shared" si="15"/>
        <v>69.557291666666657</v>
      </c>
      <c r="Y106" s="83">
        <f t="shared" si="16"/>
        <v>71.979313652122855</v>
      </c>
      <c r="Z106" s="84">
        <v>70.597701149425291</v>
      </c>
      <c r="AA106" s="84">
        <v>27.777777777777782</v>
      </c>
      <c r="AB106" s="84">
        <v>0</v>
      </c>
      <c r="AC106" s="84">
        <v>75.2</v>
      </c>
      <c r="AD106" s="84">
        <v>5.3191489361702127</v>
      </c>
      <c r="AE106" s="72">
        <f t="shared" si="17"/>
        <v>37.955099046221576</v>
      </c>
      <c r="AF106" s="85">
        <v>31.578947368421051</v>
      </c>
      <c r="AG106" s="85">
        <v>56.25</v>
      </c>
      <c r="AH106" s="85">
        <v>35.294117647058826</v>
      </c>
      <c r="AI106" s="85">
        <v>55.140186915887845</v>
      </c>
      <c r="AJ106" s="86">
        <v>44.565812982841933</v>
      </c>
      <c r="AK106" s="87">
        <v>51.666666666666671</v>
      </c>
      <c r="AL106" s="72">
        <f t="shared" si="18"/>
        <v>51.666666666666671</v>
      </c>
      <c r="AM106" s="88">
        <v>42.460269620076026</v>
      </c>
      <c r="AN106" s="89">
        <f t="shared" si="19"/>
        <v>57.14127052310851</v>
      </c>
    </row>
    <row r="107" spans="1:40" ht="15.75" hidden="1" customHeight="1" thickTop="1" x14ac:dyDescent="0.3">
      <c r="A107" s="90">
        <v>5756</v>
      </c>
      <c r="B107" s="91" t="s">
        <v>271</v>
      </c>
      <c r="C107" s="91" t="s">
        <v>378</v>
      </c>
      <c r="D107" s="92">
        <v>6</v>
      </c>
      <c r="E107" s="70">
        <v>70.353951855766738</v>
      </c>
      <c r="F107" s="71">
        <v>81.877289377289372</v>
      </c>
      <c r="G107" s="72">
        <f t="shared" si="10"/>
        <v>74.19506436294094</v>
      </c>
      <c r="H107" s="73">
        <v>71.027999999999992</v>
      </c>
      <c r="I107" s="74">
        <f t="shared" si="11"/>
        <v>71.027999999999992</v>
      </c>
      <c r="J107" s="75">
        <f t="shared" si="12"/>
        <v>72.928238617764563</v>
      </c>
      <c r="K107" s="76">
        <v>97.373029772329247</v>
      </c>
      <c r="L107" s="77">
        <v>100</v>
      </c>
      <c r="M107" s="78">
        <f t="shared" si="13"/>
        <v>97.956800934033851</v>
      </c>
      <c r="N107" s="79">
        <v>100</v>
      </c>
      <c r="O107" s="80">
        <v>99.070000000000007</v>
      </c>
      <c r="P107" s="81">
        <v>96.63381543581211</v>
      </c>
      <c r="Q107" s="82">
        <v>100</v>
      </c>
      <c r="R107" s="72">
        <f t="shared" si="14"/>
        <v>98.925953858953022</v>
      </c>
      <c r="S107" s="76">
        <v>100</v>
      </c>
      <c r="T107" s="80">
        <v>78.4375</v>
      </c>
      <c r="U107" s="80">
        <v>100</v>
      </c>
      <c r="V107" s="80">
        <v>70.664845173041897</v>
      </c>
      <c r="W107" s="80">
        <v>50</v>
      </c>
      <c r="X107" s="78">
        <f t="shared" si="15"/>
        <v>84.69248064663023</v>
      </c>
      <c r="Y107" s="83">
        <f t="shared" si="16"/>
        <v>94.02234737803883</v>
      </c>
      <c r="Z107" s="84">
        <v>64.045977011494259</v>
      </c>
      <c r="AA107" s="84">
        <v>76.3888888888889</v>
      </c>
      <c r="AB107" s="84">
        <v>40</v>
      </c>
      <c r="AC107" s="84">
        <v>68.8</v>
      </c>
      <c r="AD107" s="84">
        <v>100</v>
      </c>
      <c r="AE107" s="72">
        <f t="shared" si="17"/>
        <v>69.484410919540238</v>
      </c>
      <c r="AF107" s="85">
        <v>84.210526315789465</v>
      </c>
      <c r="AG107" s="85">
        <v>62.5</v>
      </c>
      <c r="AH107" s="85">
        <v>64.705882352941174</v>
      </c>
      <c r="AI107" s="85">
        <v>65.420560747663544</v>
      </c>
      <c r="AJ107" s="86">
        <v>69.209242354098549</v>
      </c>
      <c r="AK107" s="87">
        <v>65</v>
      </c>
      <c r="AL107" s="72">
        <f t="shared" si="18"/>
        <v>65</v>
      </c>
      <c r="AM107" s="88">
        <v>68.514150451514411</v>
      </c>
      <c r="AN107" s="89">
        <f t="shared" si="19"/>
        <v>82.151066548026648</v>
      </c>
    </row>
    <row r="108" spans="1:40" ht="15.75" hidden="1" customHeight="1" thickTop="1" x14ac:dyDescent="0.3">
      <c r="A108" s="90">
        <v>5761</v>
      </c>
      <c r="B108" s="91" t="s">
        <v>271</v>
      </c>
      <c r="C108" s="91" t="s">
        <v>379</v>
      </c>
      <c r="D108" s="92">
        <v>6</v>
      </c>
      <c r="E108" s="70">
        <v>54.532249214447972</v>
      </c>
      <c r="F108" s="71">
        <v>86.680402930402934</v>
      </c>
      <c r="G108" s="72">
        <f t="shared" si="10"/>
        <v>65.248300453099631</v>
      </c>
      <c r="H108" s="73">
        <v>30.61</v>
      </c>
      <c r="I108" s="74">
        <f t="shared" si="11"/>
        <v>30.61</v>
      </c>
      <c r="J108" s="75">
        <f t="shared" si="12"/>
        <v>51.392980271859777</v>
      </c>
      <c r="K108" s="76">
        <v>84.023668639053255</v>
      </c>
      <c r="L108" s="77">
        <v>0</v>
      </c>
      <c r="M108" s="78">
        <f t="shared" si="13"/>
        <v>65.351742274819202</v>
      </c>
      <c r="N108" s="79">
        <v>100</v>
      </c>
      <c r="O108" s="80">
        <v>99.490000000000009</v>
      </c>
      <c r="P108" s="81">
        <v>98.712021136063413</v>
      </c>
      <c r="Q108" s="82" t="s">
        <v>37</v>
      </c>
      <c r="R108" s="72">
        <f t="shared" si="14"/>
        <v>99.338548290951124</v>
      </c>
      <c r="S108" s="76">
        <v>97.222222222222214</v>
      </c>
      <c r="T108" s="77">
        <v>81.398809523809518</v>
      </c>
      <c r="U108" s="80">
        <v>100</v>
      </c>
      <c r="V108" s="80">
        <v>0</v>
      </c>
      <c r="W108" s="80">
        <v>15</v>
      </c>
      <c r="X108" s="78">
        <f t="shared" si="15"/>
        <v>71.530257936507937</v>
      </c>
      <c r="Y108" s="83">
        <f t="shared" si="16"/>
        <v>78.204645211721811</v>
      </c>
      <c r="Z108" s="84">
        <v>15.678160919540227</v>
      </c>
      <c r="AA108" s="84">
        <v>22.222222222222225</v>
      </c>
      <c r="AB108" s="84">
        <v>0</v>
      </c>
      <c r="AC108" s="84">
        <v>67.2</v>
      </c>
      <c r="AD108" s="84">
        <v>8.8888888888888893</v>
      </c>
      <c r="AE108" s="72">
        <f t="shared" si="17"/>
        <v>22.352873563218392</v>
      </c>
      <c r="AF108" s="85">
        <v>42.105263157894733</v>
      </c>
      <c r="AG108" s="85">
        <v>75</v>
      </c>
      <c r="AH108" s="85">
        <v>5.8823529411764701</v>
      </c>
      <c r="AI108" s="85">
        <v>19.626168224299064</v>
      </c>
      <c r="AJ108" s="86">
        <v>35.653446080842571</v>
      </c>
      <c r="AK108" s="87">
        <v>35</v>
      </c>
      <c r="AL108" s="72">
        <f t="shared" si="18"/>
        <v>35</v>
      </c>
      <c r="AM108" s="88">
        <v>28.429118188607827</v>
      </c>
      <c r="AN108" s="89">
        <f t="shared" si="19"/>
        <v>57.909654116815211</v>
      </c>
    </row>
    <row r="109" spans="1:40" ht="15.75" hidden="1" customHeight="1" thickTop="1" x14ac:dyDescent="0.3">
      <c r="A109" s="90">
        <v>5789</v>
      </c>
      <c r="B109" s="91" t="s">
        <v>271</v>
      </c>
      <c r="C109" s="91" t="s">
        <v>380</v>
      </c>
      <c r="D109" s="92">
        <v>6</v>
      </c>
      <c r="E109" s="70">
        <v>61.247776647213357</v>
      </c>
      <c r="F109" s="71">
        <v>93.269230769230774</v>
      </c>
      <c r="G109" s="72">
        <f t="shared" si="10"/>
        <v>71.921594687885829</v>
      </c>
      <c r="H109" s="73">
        <v>71.323999999999998</v>
      </c>
      <c r="I109" s="74">
        <f t="shared" si="11"/>
        <v>71.323999999999998</v>
      </c>
      <c r="J109" s="75">
        <f t="shared" si="12"/>
        <v>71.682556812731491</v>
      </c>
      <c r="K109" s="76">
        <v>79.680365296803657</v>
      </c>
      <c r="L109" s="77">
        <v>100</v>
      </c>
      <c r="M109" s="78">
        <f t="shared" si="13"/>
        <v>84.195839675291737</v>
      </c>
      <c r="N109" s="79">
        <v>80</v>
      </c>
      <c r="O109" s="80">
        <v>99.89</v>
      </c>
      <c r="P109" s="81">
        <v>99.386314820497091</v>
      </c>
      <c r="Q109" s="82">
        <v>100</v>
      </c>
      <c r="R109" s="72">
        <f t="shared" si="14"/>
        <v>94.819078705124269</v>
      </c>
      <c r="S109" s="76">
        <v>80.833333333333329</v>
      </c>
      <c r="T109" s="80">
        <v>77.777777777777771</v>
      </c>
      <c r="U109" s="80">
        <v>100</v>
      </c>
      <c r="V109" s="80">
        <v>0</v>
      </c>
      <c r="W109" s="80">
        <v>15</v>
      </c>
      <c r="X109" s="78">
        <f t="shared" si="15"/>
        <v>66.527777777777771</v>
      </c>
      <c r="Y109" s="83">
        <f t="shared" si="16"/>
        <v>81.941496357633682</v>
      </c>
      <c r="Z109" s="84">
        <v>48.666666666666664</v>
      </c>
      <c r="AA109" s="84">
        <v>22.222222222222225</v>
      </c>
      <c r="AB109" s="84">
        <v>0</v>
      </c>
      <c r="AC109" s="84">
        <v>49.6</v>
      </c>
      <c r="AD109" s="84">
        <v>23.333333333333332</v>
      </c>
      <c r="AE109" s="72">
        <f t="shared" si="17"/>
        <v>30.008333333333333</v>
      </c>
      <c r="AF109" s="85">
        <v>63.157894736842103</v>
      </c>
      <c r="AG109" s="85">
        <v>75</v>
      </c>
      <c r="AH109" s="85">
        <v>58.82352941176471</v>
      </c>
      <c r="AI109" s="85">
        <v>39.252336448598129</v>
      </c>
      <c r="AJ109" s="86">
        <v>59.058440149301241</v>
      </c>
      <c r="AK109" s="87">
        <v>48.333333333333336</v>
      </c>
      <c r="AL109" s="72">
        <f t="shared" si="18"/>
        <v>48.333333333333336</v>
      </c>
      <c r="AM109" s="88">
        <v>41.420028484258111</v>
      </c>
      <c r="AN109" s="89">
        <f t="shared" si="19"/>
        <v>67.733268086640578</v>
      </c>
    </row>
    <row r="110" spans="1:40" ht="15.75" hidden="1" customHeight="1" thickTop="1" x14ac:dyDescent="0.3">
      <c r="A110" s="90">
        <v>5790</v>
      </c>
      <c r="B110" s="91" t="s">
        <v>271</v>
      </c>
      <c r="C110" s="91" t="s">
        <v>381</v>
      </c>
      <c r="D110" s="92">
        <v>6</v>
      </c>
      <c r="E110" s="70">
        <v>50.44926806405936</v>
      </c>
      <c r="F110" s="71">
        <v>73.824786324786331</v>
      </c>
      <c r="G110" s="72">
        <f t="shared" si="10"/>
        <v>58.241107484301679</v>
      </c>
      <c r="H110" s="73">
        <v>8.7839999999999989</v>
      </c>
      <c r="I110" s="74">
        <f t="shared" si="11"/>
        <v>8.7839999999999989</v>
      </c>
      <c r="J110" s="75">
        <f t="shared" si="12"/>
        <v>38.458264490581001</v>
      </c>
      <c r="K110" s="76">
        <v>83.846153846153854</v>
      </c>
      <c r="L110" s="77">
        <v>100</v>
      </c>
      <c r="M110" s="78">
        <f t="shared" si="13"/>
        <v>87.435897435897431</v>
      </c>
      <c r="N110" s="79">
        <v>80.317460317460316</v>
      </c>
      <c r="O110" s="80">
        <v>99.11</v>
      </c>
      <c r="P110" s="81">
        <v>96.993828389408719</v>
      </c>
      <c r="Q110" s="82" t="s">
        <v>37</v>
      </c>
      <c r="R110" s="72">
        <f t="shared" si="14"/>
        <v>92.082841800475748</v>
      </c>
      <c r="S110" s="76">
        <v>96.111111111111114</v>
      </c>
      <c r="T110" s="80">
        <v>86.410108024691354</v>
      </c>
      <c r="U110" s="80">
        <v>100</v>
      </c>
      <c r="V110" s="80">
        <v>97.712519319938167</v>
      </c>
      <c r="W110" s="80">
        <v>0</v>
      </c>
      <c r="X110" s="78">
        <f t="shared" si="15"/>
        <v>82.844369698942899</v>
      </c>
      <c r="Y110" s="83">
        <f t="shared" si="16"/>
        <v>87.453630756737041</v>
      </c>
      <c r="Z110" s="84">
        <v>57.126436781609193</v>
      </c>
      <c r="AA110" s="84">
        <v>30.555555555555557</v>
      </c>
      <c r="AB110" s="84">
        <v>0</v>
      </c>
      <c r="AC110" s="84">
        <v>40.799999999999997</v>
      </c>
      <c r="AD110" s="84">
        <v>53.333333333333336</v>
      </c>
      <c r="AE110" s="72">
        <f t="shared" si="17"/>
        <v>37.660775862068959</v>
      </c>
      <c r="AF110" s="85">
        <v>78.94736842105263</v>
      </c>
      <c r="AG110" s="85">
        <v>81.25</v>
      </c>
      <c r="AH110" s="85">
        <v>35.294117647058826</v>
      </c>
      <c r="AI110" s="85">
        <v>38.31775700934579</v>
      </c>
      <c r="AJ110" s="86">
        <v>58.45231076936431</v>
      </c>
      <c r="AK110" s="87">
        <v>33.333333333333329</v>
      </c>
      <c r="AL110" s="72">
        <f t="shared" si="18"/>
        <v>33.333333333333329</v>
      </c>
      <c r="AM110" s="88">
        <v>42.339696664933925</v>
      </c>
      <c r="AN110" s="89">
        <f t="shared" si="19"/>
        <v>64.120377275964898</v>
      </c>
    </row>
    <row r="111" spans="1:40" ht="15.75" hidden="1" customHeight="1" thickTop="1" x14ac:dyDescent="0.3">
      <c r="A111" s="90">
        <v>5792</v>
      </c>
      <c r="B111" s="91" t="s">
        <v>271</v>
      </c>
      <c r="C111" s="91" t="s">
        <v>382</v>
      </c>
      <c r="D111" s="92">
        <v>6</v>
      </c>
      <c r="E111" s="70">
        <v>44.721654494075146</v>
      </c>
      <c r="F111" s="71">
        <v>96.964285714285708</v>
      </c>
      <c r="G111" s="72">
        <f t="shared" si="10"/>
        <v>62.135864900811995</v>
      </c>
      <c r="H111" s="73">
        <v>59.984000000000002</v>
      </c>
      <c r="I111" s="74">
        <f t="shared" si="11"/>
        <v>59.984000000000002</v>
      </c>
      <c r="J111" s="75">
        <f t="shared" si="12"/>
        <v>61.275118940487197</v>
      </c>
      <c r="K111" s="76">
        <v>88.709677419354833</v>
      </c>
      <c r="L111" s="77">
        <v>100</v>
      </c>
      <c r="M111" s="78">
        <f t="shared" si="13"/>
        <v>91.218637992831532</v>
      </c>
      <c r="N111" s="79">
        <v>100</v>
      </c>
      <c r="O111" s="80">
        <v>99.27</v>
      </c>
      <c r="P111" s="81">
        <v>99.074074074074076</v>
      </c>
      <c r="Q111" s="82">
        <v>100</v>
      </c>
      <c r="R111" s="72">
        <f t="shared" si="14"/>
        <v>99.586018518518514</v>
      </c>
      <c r="S111" s="76">
        <v>96.527777777777786</v>
      </c>
      <c r="T111" s="80">
        <v>86.527777777777771</v>
      </c>
      <c r="U111" s="80">
        <v>100</v>
      </c>
      <c r="V111" s="80">
        <v>0</v>
      </c>
      <c r="W111" s="80">
        <v>15</v>
      </c>
      <c r="X111" s="78">
        <f t="shared" si="15"/>
        <v>72.638888888888886</v>
      </c>
      <c r="Y111" s="83">
        <f t="shared" si="16"/>
        <v>87.950680047789717</v>
      </c>
      <c r="Z111" s="84">
        <v>45.977011494252871</v>
      </c>
      <c r="AA111" s="84">
        <v>63.888888888888886</v>
      </c>
      <c r="AB111" s="84">
        <v>0</v>
      </c>
      <c r="AC111" s="84">
        <v>54.400000000000006</v>
      </c>
      <c r="AD111" s="84">
        <v>100</v>
      </c>
      <c r="AE111" s="72">
        <f t="shared" si="17"/>
        <v>52.423419540229887</v>
      </c>
      <c r="AF111" s="85">
        <v>21.052631578947366</v>
      </c>
      <c r="AG111" s="85">
        <v>68.75</v>
      </c>
      <c r="AH111" s="85">
        <v>29.411764705882355</v>
      </c>
      <c r="AI111" s="85">
        <v>45.794392523364486</v>
      </c>
      <c r="AJ111" s="86">
        <v>41.252197202048549</v>
      </c>
      <c r="AK111" s="87">
        <v>40</v>
      </c>
      <c r="AL111" s="72">
        <f t="shared" si="18"/>
        <v>40</v>
      </c>
      <c r="AM111" s="88">
        <v>46.959743008668887</v>
      </c>
      <c r="AN111" s="89">
        <f t="shared" si="19"/>
        <v>70.318286714592958</v>
      </c>
    </row>
    <row r="112" spans="1:40" ht="15.75" hidden="1" customHeight="1" thickTop="1" x14ac:dyDescent="0.3">
      <c r="A112" s="90">
        <v>5809</v>
      </c>
      <c r="B112" s="91" t="s">
        <v>271</v>
      </c>
      <c r="C112" s="91" t="s">
        <v>383</v>
      </c>
      <c r="D112" s="92">
        <v>6</v>
      </c>
      <c r="E112" s="70">
        <v>72.529716858835442</v>
      </c>
      <c r="F112" s="71">
        <v>71.310541310541311</v>
      </c>
      <c r="G112" s="72">
        <f t="shared" si="10"/>
        <v>72.123325009404056</v>
      </c>
      <c r="H112" s="73">
        <v>59.673999999999999</v>
      </c>
      <c r="I112" s="74">
        <f t="shared" si="11"/>
        <v>59.673999999999999</v>
      </c>
      <c r="J112" s="75">
        <f t="shared" si="12"/>
        <v>67.143595005642439</v>
      </c>
      <c r="K112" s="76">
        <v>87.640449438202253</v>
      </c>
      <c r="L112" s="77">
        <v>100</v>
      </c>
      <c r="M112" s="78">
        <f t="shared" si="13"/>
        <v>90.387016229712856</v>
      </c>
      <c r="N112" s="79">
        <v>91.785714285714278</v>
      </c>
      <c r="O112" s="80">
        <v>98.649999999999991</v>
      </c>
      <c r="P112" s="81">
        <v>100</v>
      </c>
      <c r="Q112" s="82">
        <v>100</v>
      </c>
      <c r="R112" s="72">
        <f t="shared" si="14"/>
        <v>97.608928571428564</v>
      </c>
      <c r="S112" s="76">
        <v>95.138888888888886</v>
      </c>
      <c r="T112" s="80">
        <v>73.340488215488207</v>
      </c>
      <c r="U112" s="80">
        <v>100</v>
      </c>
      <c r="V112" s="80">
        <v>0</v>
      </c>
      <c r="W112" s="80">
        <v>25</v>
      </c>
      <c r="X112" s="78">
        <f t="shared" si="15"/>
        <v>70.24484427609427</v>
      </c>
      <c r="Y112" s="83">
        <f t="shared" si="16"/>
        <v>86.252533153903926</v>
      </c>
      <c r="Z112" s="84">
        <v>63.057471264367813</v>
      </c>
      <c r="AA112" s="84">
        <v>72.916666666666671</v>
      </c>
      <c r="AB112" s="84">
        <v>0</v>
      </c>
      <c r="AC112" s="84">
        <v>49.6</v>
      </c>
      <c r="AD112" s="84">
        <v>100</v>
      </c>
      <c r="AE112" s="72">
        <f t="shared" si="17"/>
        <v>57.486242816091959</v>
      </c>
      <c r="AF112" s="85">
        <v>52.631578947368418</v>
      </c>
      <c r="AG112" s="85">
        <v>81.25</v>
      </c>
      <c r="AH112" s="85">
        <v>58.82352941176471</v>
      </c>
      <c r="AI112" s="85">
        <v>55.140186915887845</v>
      </c>
      <c r="AJ112" s="86">
        <v>61.961323818755247</v>
      </c>
      <c r="AK112" s="87">
        <v>35</v>
      </c>
      <c r="AL112" s="72">
        <f t="shared" si="18"/>
        <v>35</v>
      </c>
      <c r="AM112" s="88">
        <v>54.182349186917108</v>
      </c>
      <c r="AN112" s="89">
        <f t="shared" si="19"/>
        <v>72.809690334155576</v>
      </c>
    </row>
    <row r="113" spans="1:40" ht="15.75" hidden="1" customHeight="1" thickTop="1" x14ac:dyDescent="0.3">
      <c r="A113" s="90">
        <v>5819</v>
      </c>
      <c r="B113" s="91" t="s">
        <v>271</v>
      </c>
      <c r="C113" s="91" t="s">
        <v>384</v>
      </c>
      <c r="D113" s="92">
        <v>6</v>
      </c>
      <c r="E113" s="70">
        <v>72.150964280728331</v>
      </c>
      <c r="F113" s="71">
        <v>76.579670329670321</v>
      </c>
      <c r="G113" s="72">
        <f t="shared" si="10"/>
        <v>73.627199630375657</v>
      </c>
      <c r="H113" s="73">
        <v>52.188000000000009</v>
      </c>
      <c r="I113" s="74">
        <f t="shared" si="11"/>
        <v>52.188000000000009</v>
      </c>
      <c r="J113" s="75">
        <f t="shared" si="12"/>
        <v>65.051519778225398</v>
      </c>
      <c r="K113" s="76">
        <v>92.64705882352942</v>
      </c>
      <c r="L113" s="77">
        <v>100</v>
      </c>
      <c r="M113" s="78">
        <f t="shared" si="13"/>
        <v>94.281045751633997</v>
      </c>
      <c r="N113" s="79">
        <v>100</v>
      </c>
      <c r="O113" s="80">
        <v>99.769999999999982</v>
      </c>
      <c r="P113" s="81">
        <v>97.470950102529059</v>
      </c>
      <c r="Q113" s="82" t="s">
        <v>37</v>
      </c>
      <c r="R113" s="72">
        <f t="shared" si="14"/>
        <v>99.01839150290499</v>
      </c>
      <c r="S113" s="76">
        <v>94.166666666666671</v>
      </c>
      <c r="T113" s="80">
        <v>83.611111111111114</v>
      </c>
      <c r="U113" s="80">
        <v>100</v>
      </c>
      <c r="V113" s="80">
        <v>0</v>
      </c>
      <c r="W113" s="80">
        <v>0</v>
      </c>
      <c r="X113" s="78">
        <f t="shared" si="15"/>
        <v>69.444444444444443</v>
      </c>
      <c r="Y113" s="83">
        <f t="shared" si="16"/>
        <v>87.849283973740057</v>
      </c>
      <c r="Z113" s="84">
        <v>46.988505747126432</v>
      </c>
      <c r="AA113" s="84">
        <v>54.861111111111114</v>
      </c>
      <c r="AB113" s="84">
        <v>0</v>
      </c>
      <c r="AC113" s="84">
        <v>62.4</v>
      </c>
      <c r="AD113" s="84">
        <v>4.4943820224719104</v>
      </c>
      <c r="AE113" s="72">
        <f t="shared" si="17"/>
        <v>34.57628139932843</v>
      </c>
      <c r="AF113" s="85">
        <v>36.84210526315789</v>
      </c>
      <c r="AG113" s="85">
        <v>68.75</v>
      </c>
      <c r="AH113" s="85">
        <v>47.058823529411761</v>
      </c>
      <c r="AI113" s="85">
        <v>46.728971962616825</v>
      </c>
      <c r="AJ113" s="86">
        <v>49.844975188796624</v>
      </c>
      <c r="AK113" s="87">
        <v>36.666666666666664</v>
      </c>
      <c r="AL113" s="72">
        <f t="shared" si="18"/>
        <v>36.666666666666664</v>
      </c>
      <c r="AM113" s="88">
        <v>39.066010129987596</v>
      </c>
      <c r="AN113" s="89">
        <f t="shared" si="19"/>
        <v>68.654748981511389</v>
      </c>
    </row>
    <row r="114" spans="1:40" ht="15.75" hidden="1" customHeight="1" thickTop="1" x14ac:dyDescent="0.3">
      <c r="A114" s="90">
        <v>5837</v>
      </c>
      <c r="B114" s="91" t="s">
        <v>271</v>
      </c>
      <c r="C114" s="91" t="s">
        <v>385</v>
      </c>
      <c r="D114" s="92">
        <v>5</v>
      </c>
      <c r="E114" s="70">
        <v>61.749780273716169</v>
      </c>
      <c r="F114" s="71">
        <v>75.140923890923901</v>
      </c>
      <c r="G114" s="72">
        <f t="shared" si="10"/>
        <v>66.213494812785399</v>
      </c>
      <c r="H114" s="73">
        <v>57.472000000000008</v>
      </c>
      <c r="I114" s="74">
        <f t="shared" si="11"/>
        <v>57.472000000000008</v>
      </c>
      <c r="J114" s="75">
        <f t="shared" si="12"/>
        <v>62.71689688767124</v>
      </c>
      <c r="K114" s="76">
        <v>79.184549356223172</v>
      </c>
      <c r="L114" s="77">
        <v>100</v>
      </c>
      <c r="M114" s="78">
        <f t="shared" si="13"/>
        <v>83.810205054840253</v>
      </c>
      <c r="N114" s="79">
        <v>98.823529411764696</v>
      </c>
      <c r="O114" s="80">
        <v>98.500000000000014</v>
      </c>
      <c r="P114" s="81">
        <v>97.802587695437239</v>
      </c>
      <c r="Q114" s="82">
        <v>100</v>
      </c>
      <c r="R114" s="72">
        <f t="shared" si="14"/>
        <v>98.781529276800484</v>
      </c>
      <c r="S114" s="76">
        <v>96.944444444444443</v>
      </c>
      <c r="T114" s="80">
        <v>73.015046296296305</v>
      </c>
      <c r="U114" s="80">
        <v>100</v>
      </c>
      <c r="V114" s="80">
        <v>0</v>
      </c>
      <c r="W114" s="80">
        <v>15</v>
      </c>
      <c r="X114" s="78">
        <f t="shared" si="15"/>
        <v>69.36487268518519</v>
      </c>
      <c r="Y114" s="83">
        <f t="shared" si="16"/>
        <v>83.978522447577916</v>
      </c>
      <c r="Z114" s="84">
        <v>49.057471264367813</v>
      </c>
      <c r="AA114" s="84">
        <v>22.222222222222225</v>
      </c>
      <c r="AB114" s="84">
        <v>60</v>
      </c>
      <c r="AC114" s="84">
        <v>83.2</v>
      </c>
      <c r="AD114" s="84">
        <v>47.540983606557376</v>
      </c>
      <c r="AE114" s="72">
        <f t="shared" si="17"/>
        <v>52.19496890898813</v>
      </c>
      <c r="AF114" s="85">
        <v>89.473684210526315</v>
      </c>
      <c r="AG114" s="85">
        <v>81.25</v>
      </c>
      <c r="AH114" s="85">
        <v>70.588235294117652</v>
      </c>
      <c r="AI114" s="85">
        <v>44.859813084112147</v>
      </c>
      <c r="AJ114" s="86">
        <v>71.542933147189018</v>
      </c>
      <c r="AK114" s="87">
        <v>53.333333333333336</v>
      </c>
      <c r="AL114" s="72">
        <f t="shared" si="18"/>
        <v>53.333333333333336</v>
      </c>
      <c r="AM114" s="88">
        <v>57.582098924044075</v>
      </c>
      <c r="AN114" s="89">
        <f t="shared" si="19"/>
        <v>71.807270278536436</v>
      </c>
    </row>
    <row r="115" spans="1:40" ht="15.75" hidden="1" customHeight="1" thickTop="1" x14ac:dyDescent="0.3">
      <c r="A115" s="90">
        <v>5842</v>
      </c>
      <c r="B115" s="91" t="s">
        <v>271</v>
      </c>
      <c r="C115" s="91" t="s">
        <v>386</v>
      </c>
      <c r="D115" s="92">
        <v>6</v>
      </c>
      <c r="E115" s="70">
        <v>70.86775293671846</v>
      </c>
      <c r="F115" s="71">
        <v>78.847680097680097</v>
      </c>
      <c r="G115" s="72">
        <f t="shared" si="10"/>
        <v>73.527728657039006</v>
      </c>
      <c r="H115" s="73">
        <v>51.877999999999993</v>
      </c>
      <c r="I115" s="74">
        <f t="shared" si="11"/>
        <v>51.877999999999993</v>
      </c>
      <c r="J115" s="75">
        <f t="shared" si="12"/>
        <v>64.867837194223398</v>
      </c>
      <c r="K115" s="76">
        <v>0</v>
      </c>
      <c r="L115" s="77">
        <v>0</v>
      </c>
      <c r="M115" s="78">
        <f t="shared" si="13"/>
        <v>0</v>
      </c>
      <c r="N115" s="79">
        <v>79.682539682539684</v>
      </c>
      <c r="O115" s="80">
        <v>99.34</v>
      </c>
      <c r="P115" s="81">
        <v>94.228504122497057</v>
      </c>
      <c r="Q115" s="82" t="s">
        <v>37</v>
      </c>
      <c r="R115" s="72">
        <f t="shared" si="14"/>
        <v>91.026753967552864</v>
      </c>
      <c r="S115" s="76">
        <v>96.527777777777786</v>
      </c>
      <c r="T115" s="80">
        <v>64.965277777777771</v>
      </c>
      <c r="U115" s="80">
        <v>94.444433333333336</v>
      </c>
      <c r="V115" s="80">
        <v>0</v>
      </c>
      <c r="W115" s="80">
        <v>0</v>
      </c>
      <c r="X115" s="78">
        <f t="shared" si="15"/>
        <v>63.98437222222222</v>
      </c>
      <c r="Y115" s="83">
        <f t="shared" si="16"/>
        <v>49.603560380728027</v>
      </c>
      <c r="Z115" s="84">
        <v>84.620689655172413</v>
      </c>
      <c r="AA115" s="84">
        <v>76.3888888888889</v>
      </c>
      <c r="AB115" s="84">
        <v>20</v>
      </c>
      <c r="AC115" s="84">
        <v>72</v>
      </c>
      <c r="AD115" s="84">
        <v>22.222222222222221</v>
      </c>
      <c r="AE115" s="72">
        <f t="shared" si="17"/>
        <v>56.894755747126432</v>
      </c>
      <c r="AF115" s="85">
        <v>73.68421052631578</v>
      </c>
      <c r="AG115" s="85">
        <v>81.25</v>
      </c>
      <c r="AH115" s="85">
        <v>70.588235294117652</v>
      </c>
      <c r="AI115" s="85">
        <v>45.794392523364486</v>
      </c>
      <c r="AJ115" s="86">
        <v>67.829209585949485</v>
      </c>
      <c r="AK115" s="87">
        <v>46.666666666666664</v>
      </c>
      <c r="AL115" s="72">
        <f t="shared" si="18"/>
        <v>46.666666666666664</v>
      </c>
      <c r="AM115" s="88">
        <v>57.764992288053961</v>
      </c>
      <c r="AN115" s="89">
        <f t="shared" si="19"/>
        <v>55.104845315624885</v>
      </c>
    </row>
    <row r="116" spans="1:40" ht="15.75" hidden="1" customHeight="1" thickTop="1" x14ac:dyDescent="0.3">
      <c r="A116" s="90">
        <v>5847</v>
      </c>
      <c r="B116" s="91" t="s">
        <v>271</v>
      </c>
      <c r="C116" s="91" t="s">
        <v>387</v>
      </c>
      <c r="D116" s="92">
        <v>6</v>
      </c>
      <c r="E116" s="70">
        <v>54.828383173287797</v>
      </c>
      <c r="F116" s="71">
        <v>85.616605616605611</v>
      </c>
      <c r="G116" s="72">
        <f t="shared" si="10"/>
        <v>65.091123987727059</v>
      </c>
      <c r="H116" s="73">
        <v>44.51</v>
      </c>
      <c r="I116" s="74">
        <f t="shared" si="11"/>
        <v>44.51</v>
      </c>
      <c r="J116" s="75">
        <f t="shared" si="12"/>
        <v>56.858674392636232</v>
      </c>
      <c r="K116" s="76">
        <v>77.439024390243901</v>
      </c>
      <c r="L116" s="77">
        <v>100</v>
      </c>
      <c r="M116" s="78">
        <f t="shared" si="13"/>
        <v>82.452574525745263</v>
      </c>
      <c r="N116" s="79">
        <v>100</v>
      </c>
      <c r="O116" s="80">
        <v>99.35</v>
      </c>
      <c r="P116" s="81">
        <v>99.401473296500924</v>
      </c>
      <c r="Q116" s="82">
        <v>100</v>
      </c>
      <c r="R116" s="72">
        <f t="shared" si="14"/>
        <v>99.687868324125233</v>
      </c>
      <c r="S116" s="76">
        <v>100</v>
      </c>
      <c r="T116" s="80">
        <v>55.972222222222214</v>
      </c>
      <c r="U116" s="80">
        <v>100</v>
      </c>
      <c r="V116" s="80">
        <v>92.735680190930793</v>
      </c>
      <c r="W116" s="80">
        <v>0</v>
      </c>
      <c r="X116" s="78">
        <f t="shared" si="15"/>
        <v>75.585015579421906</v>
      </c>
      <c r="Y116" s="83">
        <f t="shared" si="16"/>
        <v>85.770249678403374</v>
      </c>
      <c r="Z116" s="84">
        <v>48.712643678160923</v>
      </c>
      <c r="AA116" s="84">
        <v>33.333333333333336</v>
      </c>
      <c r="AB116" s="84">
        <v>0</v>
      </c>
      <c r="AC116" s="84">
        <v>36.799999999999997</v>
      </c>
      <c r="AD116" s="84">
        <v>53.571428571428569</v>
      </c>
      <c r="AE116" s="72">
        <f t="shared" si="17"/>
        <v>35.372803776683085</v>
      </c>
      <c r="AF116" s="85">
        <v>89.473684210526315</v>
      </c>
      <c r="AG116" s="85">
        <v>68.75</v>
      </c>
      <c r="AH116" s="85">
        <v>47.058823529411761</v>
      </c>
      <c r="AI116" s="85">
        <v>48.598130841121495</v>
      </c>
      <c r="AJ116" s="86">
        <v>63.470159645264893</v>
      </c>
      <c r="AK116" s="87">
        <v>45</v>
      </c>
      <c r="AL116" s="72">
        <f t="shared" si="18"/>
        <v>45</v>
      </c>
      <c r="AM116" s="88">
        <v>44.790871252968287</v>
      </c>
      <c r="AN116" s="89">
        <f t="shared" si="19"/>
        <v>67.69412109361943</v>
      </c>
    </row>
    <row r="117" spans="1:40" ht="15.75" hidden="1" customHeight="1" thickTop="1" x14ac:dyDescent="0.3">
      <c r="A117" s="90">
        <v>5854</v>
      </c>
      <c r="B117" s="91" t="s">
        <v>271</v>
      </c>
      <c r="C117" s="91" t="s">
        <v>388</v>
      </c>
      <c r="D117" s="92">
        <v>6</v>
      </c>
      <c r="E117" s="70">
        <v>73.886887028893014</v>
      </c>
      <c r="F117" s="71">
        <v>75.278286528286529</v>
      </c>
      <c r="G117" s="72">
        <f t="shared" si="10"/>
        <v>74.350686862024176</v>
      </c>
      <c r="H117" s="73">
        <v>45.926000000000002</v>
      </c>
      <c r="I117" s="74">
        <f t="shared" si="11"/>
        <v>45.926000000000002</v>
      </c>
      <c r="J117" s="75">
        <f t="shared" si="12"/>
        <v>62.980812117214498</v>
      </c>
      <c r="K117" s="76">
        <v>44.382022471910112</v>
      </c>
      <c r="L117" s="77">
        <v>100</v>
      </c>
      <c r="M117" s="78">
        <f t="shared" si="13"/>
        <v>56.741573033707866</v>
      </c>
      <c r="N117" s="79">
        <v>100</v>
      </c>
      <c r="O117" s="80">
        <v>98.19</v>
      </c>
      <c r="P117" s="81">
        <v>93.440709617180204</v>
      </c>
      <c r="Q117" s="82">
        <v>100</v>
      </c>
      <c r="R117" s="72">
        <f t="shared" si="14"/>
        <v>97.907677404295043</v>
      </c>
      <c r="S117" s="76">
        <v>59.444444444444443</v>
      </c>
      <c r="T117" s="80">
        <v>61.166666666666671</v>
      </c>
      <c r="U117" s="80">
        <v>100</v>
      </c>
      <c r="V117" s="80">
        <v>0</v>
      </c>
      <c r="W117" s="80">
        <v>0</v>
      </c>
      <c r="X117" s="78">
        <f t="shared" si="15"/>
        <v>55.152777777777779</v>
      </c>
      <c r="Y117" s="83">
        <f t="shared" si="16"/>
        <v>69.406311950398134</v>
      </c>
      <c r="Z117" s="84">
        <v>2.9195402298850568</v>
      </c>
      <c r="AA117" s="84">
        <v>33.333333333333336</v>
      </c>
      <c r="AB117" s="84">
        <v>0</v>
      </c>
      <c r="AC117" s="84">
        <v>53.6</v>
      </c>
      <c r="AD117" s="84">
        <v>5.5555555555555554</v>
      </c>
      <c r="AE117" s="72">
        <f t="shared" si="17"/>
        <v>18.071551724137933</v>
      </c>
      <c r="AF117" s="85">
        <v>63.157894736842103</v>
      </c>
      <c r="AG117" s="85">
        <v>75</v>
      </c>
      <c r="AH117" s="85">
        <v>70.588235294117652</v>
      </c>
      <c r="AI117" s="85">
        <v>68.224299065420553</v>
      </c>
      <c r="AJ117" s="86">
        <v>69.242607274095079</v>
      </c>
      <c r="AK117" s="87">
        <v>58.333333333333336</v>
      </c>
      <c r="AL117" s="72">
        <f t="shared" si="18"/>
        <v>58.333333333333336</v>
      </c>
      <c r="AM117" s="88">
        <v>39.769522859298917</v>
      </c>
      <c r="AN117" s="89">
        <f t="shared" si="19"/>
        <v>59.230175256431636</v>
      </c>
    </row>
    <row r="118" spans="1:40" ht="15.75" hidden="1" customHeight="1" thickTop="1" x14ac:dyDescent="0.3">
      <c r="A118" s="90">
        <v>5856</v>
      </c>
      <c r="B118" s="91" t="s">
        <v>271</v>
      </c>
      <c r="C118" s="91" t="s">
        <v>389</v>
      </c>
      <c r="D118" s="92">
        <v>6</v>
      </c>
      <c r="E118" s="70">
        <v>85.710002792126218</v>
      </c>
      <c r="F118" s="71">
        <v>81.815730565730561</v>
      </c>
      <c r="G118" s="72">
        <f t="shared" si="10"/>
        <v>84.411912049994328</v>
      </c>
      <c r="H118" s="73">
        <v>70.986000000000004</v>
      </c>
      <c r="I118" s="74">
        <f t="shared" si="11"/>
        <v>70.986000000000004</v>
      </c>
      <c r="J118" s="75">
        <f t="shared" si="12"/>
        <v>79.04154722999661</v>
      </c>
      <c r="K118" s="76">
        <v>90</v>
      </c>
      <c r="L118" s="77">
        <v>100</v>
      </c>
      <c r="M118" s="78">
        <f t="shared" si="13"/>
        <v>92.222222222222229</v>
      </c>
      <c r="N118" s="79">
        <v>98.888888888888886</v>
      </c>
      <c r="O118" s="80">
        <v>98.31</v>
      </c>
      <c r="P118" s="81">
        <v>91.556459816887084</v>
      </c>
      <c r="Q118" s="82">
        <v>100</v>
      </c>
      <c r="R118" s="72">
        <f t="shared" si="14"/>
        <v>97.188837176443997</v>
      </c>
      <c r="S118" s="76">
        <v>97.916666666666657</v>
      </c>
      <c r="T118" s="80">
        <v>71.583333333333343</v>
      </c>
      <c r="U118" s="80">
        <v>100</v>
      </c>
      <c r="V118" s="80">
        <v>0</v>
      </c>
      <c r="W118" s="80">
        <v>25</v>
      </c>
      <c r="X118" s="78">
        <f t="shared" si="15"/>
        <v>70.5</v>
      </c>
      <c r="Y118" s="83">
        <f t="shared" si="16"/>
        <v>86.860427896462085</v>
      </c>
      <c r="Z118" s="84">
        <v>5.7931034482758621</v>
      </c>
      <c r="AA118" s="84">
        <v>22.222222222222225</v>
      </c>
      <c r="AB118" s="84">
        <v>0</v>
      </c>
      <c r="AC118" s="84">
        <v>71.2</v>
      </c>
      <c r="AD118" s="84">
        <v>67.441860465116278</v>
      </c>
      <c r="AE118" s="72">
        <f t="shared" si="17"/>
        <v>31.610291365944935</v>
      </c>
      <c r="AF118" s="85">
        <v>21.052631578947366</v>
      </c>
      <c r="AG118" s="85">
        <v>62.5</v>
      </c>
      <c r="AH118" s="85">
        <v>35.294117647058826</v>
      </c>
      <c r="AI118" s="85">
        <v>45.794392523364486</v>
      </c>
      <c r="AJ118" s="86">
        <v>41.160285437342672</v>
      </c>
      <c r="AK118" s="87">
        <v>45</v>
      </c>
      <c r="AL118" s="72">
        <f t="shared" si="18"/>
        <v>45</v>
      </c>
      <c r="AM118" s="88">
        <v>36.834898178462012</v>
      </c>
      <c r="AN118" s="89">
        <f t="shared" si="19"/>
        <v>70.288992847768966</v>
      </c>
    </row>
    <row r="119" spans="1:40" ht="15.75" hidden="1" customHeight="1" thickTop="1" x14ac:dyDescent="0.3">
      <c r="A119" s="90">
        <v>5858</v>
      </c>
      <c r="B119" s="91" t="s">
        <v>271</v>
      </c>
      <c r="C119" s="91" t="s">
        <v>390</v>
      </c>
      <c r="D119" s="92">
        <v>6</v>
      </c>
      <c r="E119" s="70">
        <v>75.029328959002271</v>
      </c>
      <c r="F119" s="71">
        <v>88.881766381766383</v>
      </c>
      <c r="G119" s="72">
        <f t="shared" si="10"/>
        <v>79.646808099923646</v>
      </c>
      <c r="H119" s="73">
        <v>39.259999999999991</v>
      </c>
      <c r="I119" s="74">
        <f t="shared" si="11"/>
        <v>39.259999999999991</v>
      </c>
      <c r="J119" s="75">
        <f t="shared" si="12"/>
        <v>63.49208485995419</v>
      </c>
      <c r="K119" s="76">
        <v>93.991416309012877</v>
      </c>
      <c r="L119" s="77">
        <v>100</v>
      </c>
      <c r="M119" s="78">
        <f t="shared" si="13"/>
        <v>95.326657129232245</v>
      </c>
      <c r="N119" s="79">
        <v>97.142857142857139</v>
      </c>
      <c r="O119" s="80">
        <v>99.269999999999982</v>
      </c>
      <c r="P119" s="81">
        <v>96.117682741886568</v>
      </c>
      <c r="Q119" s="82">
        <v>100</v>
      </c>
      <c r="R119" s="72">
        <f t="shared" si="14"/>
        <v>98.132634971185922</v>
      </c>
      <c r="S119" s="76">
        <v>96.527777777777786</v>
      </c>
      <c r="T119" s="80">
        <v>85.694444444444443</v>
      </c>
      <c r="U119" s="80">
        <v>100</v>
      </c>
      <c r="V119" s="80">
        <v>0</v>
      </c>
      <c r="W119" s="80">
        <v>0</v>
      </c>
      <c r="X119" s="78">
        <f t="shared" si="15"/>
        <v>70.555555555555557</v>
      </c>
      <c r="Y119" s="83">
        <f t="shared" si="16"/>
        <v>88.297817535080881</v>
      </c>
      <c r="Z119" s="84">
        <v>64.666666666666671</v>
      </c>
      <c r="AA119" s="84">
        <v>69.444444444444443</v>
      </c>
      <c r="AB119" s="84">
        <v>100</v>
      </c>
      <c r="AC119" s="84">
        <v>60.8</v>
      </c>
      <c r="AD119" s="84">
        <v>5.5555555555555554</v>
      </c>
      <c r="AE119" s="72">
        <f t="shared" si="17"/>
        <v>60.379166666666663</v>
      </c>
      <c r="AF119" s="85">
        <v>68.421052631578945</v>
      </c>
      <c r="AG119" s="85">
        <v>81.25</v>
      </c>
      <c r="AH119" s="85">
        <v>70.588235294117652</v>
      </c>
      <c r="AI119" s="85">
        <v>54.205607476635507</v>
      </c>
      <c r="AJ119" s="86">
        <v>68.616223850583026</v>
      </c>
      <c r="AK119" s="87">
        <v>46.666666666666664</v>
      </c>
      <c r="AL119" s="72">
        <f t="shared" si="18"/>
        <v>46.666666666666664</v>
      </c>
      <c r="AM119" s="88">
        <v>59.833215249044365</v>
      </c>
      <c r="AN119" s="89">
        <f t="shared" si="19"/>
        <v>74.797290314244592</v>
      </c>
    </row>
    <row r="120" spans="1:40" ht="15.75" hidden="1" customHeight="1" thickTop="1" x14ac:dyDescent="0.3">
      <c r="A120" s="90">
        <v>5861</v>
      </c>
      <c r="B120" s="91" t="s">
        <v>271</v>
      </c>
      <c r="C120" s="91" t="s">
        <v>391</v>
      </c>
      <c r="D120" s="92">
        <v>6</v>
      </c>
      <c r="E120" s="70">
        <v>53.139390440969045</v>
      </c>
      <c r="F120" s="71">
        <v>82.630748880748882</v>
      </c>
      <c r="G120" s="72">
        <f t="shared" si="10"/>
        <v>62.969843254228991</v>
      </c>
      <c r="H120" s="73">
        <v>53.312000000000005</v>
      </c>
      <c r="I120" s="74">
        <f t="shared" si="11"/>
        <v>53.312000000000005</v>
      </c>
      <c r="J120" s="75">
        <f t="shared" si="12"/>
        <v>59.106705952537396</v>
      </c>
      <c r="K120" s="76">
        <v>92.656587473002162</v>
      </c>
      <c r="L120" s="77">
        <v>100</v>
      </c>
      <c r="M120" s="78">
        <f t="shared" si="13"/>
        <v>94.28845692344612</v>
      </c>
      <c r="N120" s="79">
        <v>100</v>
      </c>
      <c r="O120" s="80">
        <v>99.699999999999989</v>
      </c>
      <c r="P120" s="81">
        <v>98.872506504770158</v>
      </c>
      <c r="Q120" s="82">
        <v>100</v>
      </c>
      <c r="R120" s="72">
        <f t="shared" si="14"/>
        <v>99.64312662619254</v>
      </c>
      <c r="S120" s="76">
        <v>100</v>
      </c>
      <c r="T120" s="80">
        <v>93.912037037037038</v>
      </c>
      <c r="U120" s="80">
        <v>100</v>
      </c>
      <c r="V120" s="80">
        <v>0</v>
      </c>
      <c r="W120" s="80">
        <v>25</v>
      </c>
      <c r="X120" s="78">
        <f t="shared" si="15"/>
        <v>76.603009259259267</v>
      </c>
      <c r="Y120" s="83">
        <f t="shared" si="16"/>
        <v>90.342607975785199</v>
      </c>
      <c r="Z120" s="84">
        <v>45.632183908045981</v>
      </c>
      <c r="AA120" s="84">
        <v>68.055555555555557</v>
      </c>
      <c r="AB120" s="84">
        <v>0</v>
      </c>
      <c r="AC120" s="84">
        <v>49.6</v>
      </c>
      <c r="AD120" s="84">
        <v>6.666666666666667</v>
      </c>
      <c r="AE120" s="72">
        <f t="shared" si="17"/>
        <v>34.718462643678166</v>
      </c>
      <c r="AF120" s="85">
        <v>52.631578947368418</v>
      </c>
      <c r="AG120" s="85">
        <v>68.75</v>
      </c>
      <c r="AH120" s="85">
        <v>41.17647058823529</v>
      </c>
      <c r="AI120" s="85">
        <v>27.102803738317753</v>
      </c>
      <c r="AJ120" s="86">
        <v>47.415213318480362</v>
      </c>
      <c r="AK120" s="87">
        <v>41.666666666666671</v>
      </c>
      <c r="AL120" s="72">
        <f t="shared" si="18"/>
        <v>41.666666666666671</v>
      </c>
      <c r="AM120" s="88">
        <v>39.493903628223123</v>
      </c>
      <c r="AN120" s="89">
        <f t="shared" si="19"/>
        <v>68.840816266867023</v>
      </c>
    </row>
    <row r="121" spans="1:40" ht="15.75" hidden="1" customHeight="1" thickTop="1" x14ac:dyDescent="0.3">
      <c r="A121" s="90">
        <v>5873</v>
      </c>
      <c r="B121" s="91" t="s">
        <v>271</v>
      </c>
      <c r="C121" s="91" t="s">
        <v>392</v>
      </c>
      <c r="D121" s="92">
        <v>6</v>
      </c>
      <c r="E121" s="70">
        <v>0</v>
      </c>
      <c r="F121" s="71">
        <v>97.930911680911677</v>
      </c>
      <c r="G121" s="72">
        <f t="shared" si="10"/>
        <v>32.643637226970554</v>
      </c>
      <c r="H121" s="73">
        <v>42.600000000000009</v>
      </c>
      <c r="I121" s="74">
        <f t="shared" si="11"/>
        <v>42.600000000000009</v>
      </c>
      <c r="J121" s="75">
        <f t="shared" si="12"/>
        <v>36.626182336182339</v>
      </c>
      <c r="K121" s="76">
        <v>77.5</v>
      </c>
      <c r="L121" s="77">
        <v>100</v>
      </c>
      <c r="M121" s="78">
        <f t="shared" si="13"/>
        <v>82.5</v>
      </c>
      <c r="N121" s="79">
        <v>48.571428571428577</v>
      </c>
      <c r="O121" s="80">
        <v>99.39</v>
      </c>
      <c r="P121" s="81">
        <v>98.943196829590491</v>
      </c>
      <c r="Q121" s="82" t="s">
        <v>37</v>
      </c>
      <c r="R121" s="72">
        <f t="shared" si="14"/>
        <v>82.250103336714474</v>
      </c>
      <c r="S121" s="76">
        <v>99.305555555555543</v>
      </c>
      <c r="T121" s="80">
        <v>82.2048611111111</v>
      </c>
      <c r="U121" s="80">
        <v>98.611100000000008</v>
      </c>
      <c r="V121" s="80">
        <v>0</v>
      </c>
      <c r="W121" s="80">
        <v>25</v>
      </c>
      <c r="X121" s="78">
        <f t="shared" si="15"/>
        <v>73.155379166666663</v>
      </c>
      <c r="Y121" s="83">
        <f t="shared" si="16"/>
        <v>79.429754401081965</v>
      </c>
      <c r="Z121" s="84">
        <v>96.942528735632195</v>
      </c>
      <c r="AA121" s="84">
        <v>12.5</v>
      </c>
      <c r="AB121" s="84">
        <v>20</v>
      </c>
      <c r="AC121" s="84">
        <v>48</v>
      </c>
      <c r="AD121" s="84">
        <v>5.5555555555555554</v>
      </c>
      <c r="AE121" s="72">
        <f t="shared" si="17"/>
        <v>40.371048850574716</v>
      </c>
      <c r="AF121" s="85">
        <v>63.157894736842103</v>
      </c>
      <c r="AG121" s="85">
        <v>75</v>
      </c>
      <c r="AH121" s="85">
        <v>58.82352941176471</v>
      </c>
      <c r="AI121" s="85">
        <v>49.532710280373834</v>
      </c>
      <c r="AJ121" s="86">
        <v>61.628533607245167</v>
      </c>
      <c r="AK121" s="87">
        <v>50</v>
      </c>
      <c r="AL121" s="72">
        <f t="shared" si="18"/>
        <v>50</v>
      </c>
      <c r="AM121" s="88">
        <v>47.96550168223856</v>
      </c>
      <c r="AN121" s="89">
        <f t="shared" si="19"/>
        <v>61.429764172449012</v>
      </c>
    </row>
    <row r="122" spans="1:40" ht="15.75" hidden="1" customHeight="1" thickTop="1" x14ac:dyDescent="0.3">
      <c r="A122" s="90">
        <v>5885</v>
      </c>
      <c r="B122" s="91" t="s">
        <v>271</v>
      </c>
      <c r="C122" s="91" t="s">
        <v>393</v>
      </c>
      <c r="D122" s="92">
        <v>6</v>
      </c>
      <c r="E122" s="70">
        <v>69.83642662283556</v>
      </c>
      <c r="F122" s="71">
        <v>74.71866096866097</v>
      </c>
      <c r="G122" s="72">
        <f t="shared" si="10"/>
        <v>71.46383807144403</v>
      </c>
      <c r="H122" s="73">
        <v>40.231999999999999</v>
      </c>
      <c r="I122" s="74">
        <f t="shared" si="11"/>
        <v>40.231999999999999</v>
      </c>
      <c r="J122" s="75">
        <f t="shared" si="12"/>
        <v>58.971102842866415</v>
      </c>
      <c r="K122" s="76">
        <v>88.669950738916256</v>
      </c>
      <c r="L122" s="77">
        <v>100</v>
      </c>
      <c r="M122" s="78">
        <f t="shared" si="13"/>
        <v>91.187739463601531</v>
      </c>
      <c r="N122" s="79">
        <v>94.285714285714292</v>
      </c>
      <c r="O122" s="80">
        <v>99.640000000000015</v>
      </c>
      <c r="P122" s="81">
        <v>97.443389335281225</v>
      </c>
      <c r="Q122" s="82">
        <v>100</v>
      </c>
      <c r="R122" s="72">
        <f t="shared" si="14"/>
        <v>97.842275905248883</v>
      </c>
      <c r="S122" s="76">
        <v>58.19444444444445</v>
      </c>
      <c r="T122" s="80">
        <v>79.833333333333343</v>
      </c>
      <c r="U122" s="80">
        <v>100</v>
      </c>
      <c r="V122" s="80">
        <v>0</v>
      </c>
      <c r="W122" s="80">
        <v>15</v>
      </c>
      <c r="X122" s="78">
        <f t="shared" si="15"/>
        <v>61.38194444444445</v>
      </c>
      <c r="Y122" s="83">
        <f t="shared" si="16"/>
        <v>83.779336718798419</v>
      </c>
      <c r="Z122" s="84">
        <v>80.114942528735625</v>
      </c>
      <c r="AA122" s="84">
        <v>22.222222222222225</v>
      </c>
      <c r="AB122" s="84">
        <v>0</v>
      </c>
      <c r="AC122" s="84">
        <v>38.4</v>
      </c>
      <c r="AD122" s="84">
        <v>6.666666666666667</v>
      </c>
      <c r="AE122" s="72">
        <f t="shared" si="17"/>
        <v>32.64540229885057</v>
      </c>
      <c r="AF122" s="85">
        <v>47.368421052631575</v>
      </c>
      <c r="AG122" s="85">
        <v>62.5</v>
      </c>
      <c r="AH122" s="85">
        <v>47.058823529411761</v>
      </c>
      <c r="AI122" s="85">
        <v>34.579439252336449</v>
      </c>
      <c r="AJ122" s="86">
        <v>47.876670958594943</v>
      </c>
      <c r="AK122" s="87">
        <v>43.333333333333336</v>
      </c>
      <c r="AL122" s="72">
        <f t="shared" si="18"/>
        <v>43.333333333333336</v>
      </c>
      <c r="AM122" s="88">
        <v>38.844660148345625</v>
      </c>
      <c r="AN122" s="89">
        <f t="shared" si="19"/>
        <v>65.337286972476178</v>
      </c>
    </row>
    <row r="123" spans="1:40" ht="15.75" hidden="1" customHeight="1" thickTop="1" x14ac:dyDescent="0.3">
      <c r="A123" s="90">
        <v>5887</v>
      </c>
      <c r="B123" s="91" t="s">
        <v>271</v>
      </c>
      <c r="C123" s="91" t="s">
        <v>394</v>
      </c>
      <c r="D123" s="92">
        <v>6</v>
      </c>
      <c r="E123" s="70">
        <v>40.676884550347893</v>
      </c>
      <c r="F123" s="71">
        <v>87.976699226699239</v>
      </c>
      <c r="G123" s="72">
        <f t="shared" si="10"/>
        <v>56.443489442465008</v>
      </c>
      <c r="H123" s="73">
        <v>57.77</v>
      </c>
      <c r="I123" s="74">
        <f t="shared" si="11"/>
        <v>57.77</v>
      </c>
      <c r="J123" s="75">
        <f t="shared" si="12"/>
        <v>56.97409366547901</v>
      </c>
      <c r="K123" s="76">
        <v>71.09375</v>
      </c>
      <c r="L123" s="77">
        <v>0</v>
      </c>
      <c r="M123" s="78">
        <f t="shared" si="13"/>
        <v>55.295138888888893</v>
      </c>
      <c r="N123" s="79">
        <v>100</v>
      </c>
      <c r="O123" s="80">
        <v>98.58</v>
      </c>
      <c r="P123" s="81">
        <v>92.095218963439123</v>
      </c>
      <c r="Q123" s="82">
        <v>100</v>
      </c>
      <c r="R123" s="72">
        <f t="shared" si="14"/>
        <v>97.66880474085977</v>
      </c>
      <c r="S123" s="76">
        <v>93.472222222222229</v>
      </c>
      <c r="T123" s="80">
        <v>67.407407407407419</v>
      </c>
      <c r="U123" s="80">
        <v>100</v>
      </c>
      <c r="V123" s="80">
        <v>0</v>
      </c>
      <c r="W123" s="80">
        <v>80</v>
      </c>
      <c r="X123" s="78">
        <f t="shared" si="15"/>
        <v>75.219907407407419</v>
      </c>
      <c r="Y123" s="83">
        <f t="shared" si="16"/>
        <v>75.230637887445496</v>
      </c>
      <c r="Z123" s="84">
        <v>25.080459770114942</v>
      </c>
      <c r="AA123" s="84">
        <v>25</v>
      </c>
      <c r="AB123" s="84">
        <v>80</v>
      </c>
      <c r="AC123" s="84">
        <v>67.2</v>
      </c>
      <c r="AD123" s="84">
        <v>5.5555555555555554</v>
      </c>
      <c r="AE123" s="72">
        <f t="shared" si="17"/>
        <v>39.599281609195401</v>
      </c>
      <c r="AF123" s="85">
        <v>57.894736842105267</v>
      </c>
      <c r="AG123" s="85">
        <v>81.25</v>
      </c>
      <c r="AH123" s="85">
        <v>58.82352941176471</v>
      </c>
      <c r="AI123" s="85">
        <v>29.906542056074763</v>
      </c>
      <c r="AJ123" s="86">
        <v>56.968702077486178</v>
      </c>
      <c r="AK123" s="87">
        <v>53.333333333333336</v>
      </c>
      <c r="AL123" s="72">
        <f t="shared" si="18"/>
        <v>53.333333333333336</v>
      </c>
      <c r="AM123" s="88">
        <v>46.977937412233857</v>
      </c>
      <c r="AN123" s="89">
        <f t="shared" si="19"/>
        <v>63.103518900488709</v>
      </c>
    </row>
    <row r="124" spans="1:40" ht="15.75" hidden="1" customHeight="1" thickTop="1" x14ac:dyDescent="0.3">
      <c r="A124" s="90">
        <v>5890</v>
      </c>
      <c r="B124" s="91" t="s">
        <v>271</v>
      </c>
      <c r="C124" s="91" t="s">
        <v>395</v>
      </c>
      <c r="D124" s="92">
        <v>6</v>
      </c>
      <c r="E124" s="70">
        <v>64.69908690825207</v>
      </c>
      <c r="F124" s="71">
        <v>78.150183150183153</v>
      </c>
      <c r="G124" s="72">
        <f t="shared" si="10"/>
        <v>69.182785655562427</v>
      </c>
      <c r="H124" s="73">
        <v>46.86</v>
      </c>
      <c r="I124" s="74">
        <f t="shared" si="11"/>
        <v>46.86</v>
      </c>
      <c r="J124" s="75">
        <f t="shared" si="12"/>
        <v>60.253671393337456</v>
      </c>
      <c r="K124" s="76">
        <v>93.023255813953483</v>
      </c>
      <c r="L124" s="77">
        <v>100</v>
      </c>
      <c r="M124" s="78">
        <f t="shared" si="13"/>
        <v>94.573643410852696</v>
      </c>
      <c r="N124" s="79">
        <v>100</v>
      </c>
      <c r="O124" s="80">
        <v>99.32</v>
      </c>
      <c r="P124" s="81">
        <v>99.234429960686938</v>
      </c>
      <c r="Q124" s="82">
        <v>100</v>
      </c>
      <c r="R124" s="72">
        <f t="shared" si="14"/>
        <v>99.638607490171736</v>
      </c>
      <c r="S124" s="76">
        <v>91.944444444444443</v>
      </c>
      <c r="T124" s="80">
        <v>54.180555555555557</v>
      </c>
      <c r="U124" s="80">
        <v>100</v>
      </c>
      <c r="V124" s="80">
        <v>0</v>
      </c>
      <c r="W124" s="80">
        <v>0</v>
      </c>
      <c r="X124" s="78">
        <f t="shared" si="15"/>
        <v>61.53125</v>
      </c>
      <c r="Y124" s="83">
        <f t="shared" si="16"/>
        <v>85.620866024761924</v>
      </c>
      <c r="Z124" s="84">
        <v>64.712643678160916</v>
      </c>
      <c r="AA124" s="84">
        <v>81.944444444444457</v>
      </c>
      <c r="AB124" s="84">
        <v>0</v>
      </c>
      <c r="AC124" s="84">
        <v>61.6</v>
      </c>
      <c r="AD124" s="84">
        <v>47.777777777777779</v>
      </c>
      <c r="AE124" s="72">
        <f t="shared" si="17"/>
        <v>52.051077586206901</v>
      </c>
      <c r="AF124" s="85">
        <v>26.315789473684209</v>
      </c>
      <c r="AG124" s="85">
        <v>75</v>
      </c>
      <c r="AH124" s="85">
        <v>29.411764705882355</v>
      </c>
      <c r="AI124" s="85">
        <v>53.271028037383175</v>
      </c>
      <c r="AJ124" s="86">
        <v>45.999645554237432</v>
      </c>
      <c r="AK124" s="87">
        <v>53.333333333333336</v>
      </c>
      <c r="AL124" s="72">
        <f t="shared" si="18"/>
        <v>53.333333333333336</v>
      </c>
      <c r="AM124" s="88">
        <v>50.693813527106997</v>
      </c>
      <c r="AN124" s="89">
        <f t="shared" si="19"/>
        <v>70.069311349180552</v>
      </c>
    </row>
    <row r="125" spans="1:40" ht="15.75" hidden="1" customHeight="1" thickTop="1" x14ac:dyDescent="0.3">
      <c r="A125" s="90">
        <v>5893</v>
      </c>
      <c r="B125" s="91" t="s">
        <v>271</v>
      </c>
      <c r="C125" s="91" t="s">
        <v>396</v>
      </c>
      <c r="D125" s="92">
        <v>5</v>
      </c>
      <c r="E125" s="70">
        <v>76.821536600120993</v>
      </c>
      <c r="F125" s="71">
        <v>79.189560439560438</v>
      </c>
      <c r="G125" s="72">
        <f t="shared" si="10"/>
        <v>77.610877879934137</v>
      </c>
      <c r="H125" s="73">
        <v>18.64</v>
      </c>
      <c r="I125" s="74">
        <f t="shared" si="11"/>
        <v>18.64</v>
      </c>
      <c r="J125" s="75">
        <f t="shared" si="12"/>
        <v>54.022526727960482</v>
      </c>
      <c r="K125" s="76">
        <v>81.862745098039213</v>
      </c>
      <c r="L125" s="77">
        <v>100</v>
      </c>
      <c r="M125" s="78">
        <f t="shared" si="13"/>
        <v>85.893246187363829</v>
      </c>
      <c r="N125" s="79">
        <v>97.142857142857139</v>
      </c>
      <c r="O125" s="80">
        <v>98.690000000000012</v>
      </c>
      <c r="P125" s="81">
        <v>96.000919328889907</v>
      </c>
      <c r="Q125" s="82">
        <v>100</v>
      </c>
      <c r="R125" s="72">
        <f t="shared" si="14"/>
        <v>97.958444117936764</v>
      </c>
      <c r="S125" s="76">
        <v>100</v>
      </c>
      <c r="T125" s="80">
        <v>80.879702148890757</v>
      </c>
      <c r="U125" s="80">
        <v>81.481466666666662</v>
      </c>
      <c r="V125" s="80">
        <v>0</v>
      </c>
      <c r="W125" s="80">
        <v>80</v>
      </c>
      <c r="X125" s="78">
        <f t="shared" si="15"/>
        <v>75.590292203889362</v>
      </c>
      <c r="Y125" s="83">
        <f t="shared" si="16"/>
        <v>86.457164250435341</v>
      </c>
      <c r="Z125" s="84">
        <v>43.678160919540232</v>
      </c>
      <c r="AA125" s="84">
        <v>50</v>
      </c>
      <c r="AB125" s="84">
        <v>0</v>
      </c>
      <c r="AC125" s="84">
        <v>46.400000000000006</v>
      </c>
      <c r="AD125" s="84">
        <v>48.936170212765958</v>
      </c>
      <c r="AE125" s="72">
        <f t="shared" si="17"/>
        <v>38.170072144778679</v>
      </c>
      <c r="AF125" s="85">
        <v>84.210526315789465</v>
      </c>
      <c r="AG125" s="85">
        <v>56.25</v>
      </c>
      <c r="AH125" s="85">
        <v>52.941176470588239</v>
      </c>
      <c r="AI125" s="85">
        <v>55.140186915887845</v>
      </c>
      <c r="AJ125" s="86">
        <v>62.135472425566391</v>
      </c>
      <c r="AK125" s="87">
        <v>41.666666666666671</v>
      </c>
      <c r="AL125" s="72">
        <f t="shared" si="18"/>
        <v>41.666666666666671</v>
      </c>
      <c r="AM125" s="88">
        <v>45.260164457366336</v>
      </c>
      <c r="AN125" s="89">
        <f t="shared" si="19"/>
        <v>67.611136808019666</v>
      </c>
    </row>
    <row r="126" spans="1:40" ht="15.75" hidden="1" customHeight="1" thickTop="1" x14ac:dyDescent="0.3">
      <c r="A126" s="90">
        <v>5895</v>
      </c>
      <c r="B126" s="91" t="s">
        <v>271</v>
      </c>
      <c r="C126" s="91" t="s">
        <v>397</v>
      </c>
      <c r="D126" s="92">
        <v>6</v>
      </c>
      <c r="E126" s="70">
        <v>24.873910572186432</v>
      </c>
      <c r="F126" s="71">
        <v>76.156389906389904</v>
      </c>
      <c r="G126" s="72">
        <f t="shared" si="10"/>
        <v>41.968070350254251</v>
      </c>
      <c r="H126" s="73">
        <v>38.29</v>
      </c>
      <c r="I126" s="74">
        <f t="shared" si="11"/>
        <v>38.29</v>
      </c>
      <c r="J126" s="75">
        <f t="shared" si="12"/>
        <v>40.49684221015255</v>
      </c>
      <c r="K126" s="76">
        <v>62.083333333333336</v>
      </c>
      <c r="L126" s="77">
        <v>100</v>
      </c>
      <c r="M126" s="78">
        <f t="shared" si="13"/>
        <v>70.509259259259267</v>
      </c>
      <c r="N126" s="79">
        <v>100</v>
      </c>
      <c r="O126" s="80">
        <v>98.529999999999987</v>
      </c>
      <c r="P126" s="81">
        <v>90.801337250531873</v>
      </c>
      <c r="Q126" s="82" t="s">
        <v>37</v>
      </c>
      <c r="R126" s="72">
        <f t="shared" si="14"/>
        <v>96.383501721583428</v>
      </c>
      <c r="S126" s="76">
        <v>97.916666666666657</v>
      </c>
      <c r="T126" s="80">
        <v>66.232638888888886</v>
      </c>
      <c r="U126" s="80">
        <v>91.203683333333331</v>
      </c>
      <c r="V126" s="80">
        <v>0</v>
      </c>
      <c r="W126" s="80">
        <v>0</v>
      </c>
      <c r="X126" s="78">
        <f t="shared" si="15"/>
        <v>63.838247222222222</v>
      </c>
      <c r="Y126" s="83">
        <f t="shared" si="16"/>
        <v>76.654292995351142</v>
      </c>
      <c r="Z126" s="84">
        <v>43.149425287356316</v>
      </c>
      <c r="AA126" s="84">
        <v>22.222222222222225</v>
      </c>
      <c r="AB126" s="84">
        <v>0</v>
      </c>
      <c r="AC126" s="84">
        <v>39.200000000000003</v>
      </c>
      <c r="AD126" s="84">
        <v>31.111111111111111</v>
      </c>
      <c r="AE126" s="72">
        <f t="shared" si="17"/>
        <v>28.137356321839079</v>
      </c>
      <c r="AF126" s="85">
        <v>78.94736842105263</v>
      </c>
      <c r="AG126" s="85">
        <v>25</v>
      </c>
      <c r="AH126" s="85">
        <v>11.76470588235294</v>
      </c>
      <c r="AI126" s="85">
        <v>9.3457943925233646</v>
      </c>
      <c r="AJ126" s="86">
        <v>31.264467173982233</v>
      </c>
      <c r="AK126" s="87">
        <v>41.666666666666671</v>
      </c>
      <c r="AL126" s="72">
        <f t="shared" si="18"/>
        <v>41.666666666666671</v>
      </c>
      <c r="AM126" s="88">
        <v>31.677114618042772</v>
      </c>
      <c r="AN126" s="89">
        <f t="shared" si="19"/>
        <v>55.929649325118916</v>
      </c>
    </row>
    <row r="127" spans="1:40" ht="15.75" hidden="1" customHeight="1" thickTop="1" x14ac:dyDescent="0.3">
      <c r="A127" s="90">
        <v>8001</v>
      </c>
      <c r="B127" s="91" t="s">
        <v>398</v>
      </c>
      <c r="C127" s="91" t="s">
        <v>399</v>
      </c>
      <c r="D127" s="92" t="s">
        <v>273</v>
      </c>
      <c r="E127" s="70">
        <v>87.724835962585516</v>
      </c>
      <c r="F127" s="71">
        <v>96.097883597883595</v>
      </c>
      <c r="G127" s="72">
        <f t="shared" si="10"/>
        <v>90.515851841018204</v>
      </c>
      <c r="H127" s="73">
        <v>74.673999999999978</v>
      </c>
      <c r="I127" s="74">
        <f t="shared" si="11"/>
        <v>74.673999999999978</v>
      </c>
      <c r="J127" s="75">
        <f t="shared" si="12"/>
        <v>84.179111104610911</v>
      </c>
      <c r="K127" s="76">
        <v>0</v>
      </c>
      <c r="L127" s="77">
        <v>100</v>
      </c>
      <c r="M127" s="78">
        <f t="shared" si="13"/>
        <v>22.222222222222221</v>
      </c>
      <c r="N127" s="79">
        <v>60.317460317460323</v>
      </c>
      <c r="O127" s="80">
        <v>99.66</v>
      </c>
      <c r="P127" s="81">
        <v>98.977459981167598</v>
      </c>
      <c r="Q127" s="82" t="s">
        <v>37</v>
      </c>
      <c r="R127" s="72">
        <f t="shared" si="14"/>
        <v>86.264357824480427</v>
      </c>
      <c r="S127" s="76">
        <v>95</v>
      </c>
      <c r="T127" s="80">
        <v>54.930555555555543</v>
      </c>
      <c r="U127" s="80">
        <v>100</v>
      </c>
      <c r="V127" s="80">
        <v>68.555778043051333</v>
      </c>
      <c r="W127" s="80">
        <v>100</v>
      </c>
      <c r="X127" s="78">
        <f t="shared" si="15"/>
        <v>83.552111144270299</v>
      </c>
      <c r="Y127" s="83">
        <f t="shared" si="16"/>
        <v>62.341270070000235</v>
      </c>
      <c r="Z127" s="84">
        <v>66.436781609195407</v>
      </c>
      <c r="AA127" s="84">
        <v>52.777777777777779</v>
      </c>
      <c r="AB127" s="84">
        <v>40</v>
      </c>
      <c r="AC127" s="84">
        <v>65.600000000000009</v>
      </c>
      <c r="AD127" s="84">
        <v>85.128205128205124</v>
      </c>
      <c r="AE127" s="72">
        <f t="shared" si="17"/>
        <v>62.266567197170652</v>
      </c>
      <c r="AF127" s="85">
        <v>57.894736842105267</v>
      </c>
      <c r="AG127" s="85">
        <v>68.75</v>
      </c>
      <c r="AH127" s="85">
        <v>82.35294117647058</v>
      </c>
      <c r="AI127" s="85">
        <v>40.186915887850468</v>
      </c>
      <c r="AJ127" s="86">
        <v>62.296148476606575</v>
      </c>
      <c r="AK127" s="87">
        <v>53.333333333333336</v>
      </c>
      <c r="AL127" s="72">
        <f t="shared" si="18"/>
        <v>53.333333333333336</v>
      </c>
      <c r="AM127" s="88">
        <v>60.487808765586095</v>
      </c>
      <c r="AN127" s="89">
        <f t="shared" si="19"/>
        <v>66.152799885598128</v>
      </c>
    </row>
    <row r="128" spans="1:40" ht="15.75" hidden="1" customHeight="1" thickTop="1" x14ac:dyDescent="0.3">
      <c r="A128" s="90">
        <v>8078</v>
      </c>
      <c r="B128" s="91" t="s">
        <v>398</v>
      </c>
      <c r="C128" s="91" t="s">
        <v>400</v>
      </c>
      <c r="D128" s="92">
        <v>6</v>
      </c>
      <c r="E128" s="70">
        <v>78.746011248279842</v>
      </c>
      <c r="F128" s="71">
        <v>88.353174603174594</v>
      </c>
      <c r="G128" s="72">
        <f t="shared" si="10"/>
        <v>81.948399033244755</v>
      </c>
      <c r="H128" s="73">
        <v>0</v>
      </c>
      <c r="I128" s="74">
        <f t="shared" si="11"/>
        <v>0</v>
      </c>
      <c r="J128" s="75">
        <f t="shared" si="12"/>
        <v>49.169039419946849</v>
      </c>
      <c r="K128" s="76">
        <v>91.549295774647888</v>
      </c>
      <c r="L128" s="77">
        <v>100</v>
      </c>
      <c r="M128" s="78">
        <f t="shared" si="13"/>
        <v>93.427230046948353</v>
      </c>
      <c r="N128" s="79">
        <v>97.142857142857139</v>
      </c>
      <c r="O128" s="80">
        <v>99.38</v>
      </c>
      <c r="P128" s="81">
        <v>98.299435993847212</v>
      </c>
      <c r="Q128" s="82">
        <v>100</v>
      </c>
      <c r="R128" s="72">
        <f t="shared" si="14"/>
        <v>98.705573284176083</v>
      </c>
      <c r="S128" s="76">
        <v>99.305555555555543</v>
      </c>
      <c r="T128" s="80">
        <v>59.340277777777771</v>
      </c>
      <c r="U128" s="80">
        <v>91.666650000000004</v>
      </c>
      <c r="V128" s="80">
        <v>0</v>
      </c>
      <c r="W128" s="80">
        <v>25</v>
      </c>
      <c r="X128" s="78">
        <f t="shared" si="15"/>
        <v>65.70312083333333</v>
      </c>
      <c r="Y128" s="83">
        <f t="shared" si="16"/>
        <v>86.244584934504417</v>
      </c>
      <c r="Z128" s="84">
        <v>66.551724137931032</v>
      </c>
      <c r="AA128" s="84">
        <v>80.555555555555557</v>
      </c>
      <c r="AB128" s="84">
        <v>0</v>
      </c>
      <c r="AC128" s="84">
        <v>59.199999999999996</v>
      </c>
      <c r="AD128" s="84">
        <v>10.869565217391305</v>
      </c>
      <c r="AE128" s="72">
        <f t="shared" si="17"/>
        <v>44.880141179410295</v>
      </c>
      <c r="AF128" s="85">
        <v>63.157894736842103</v>
      </c>
      <c r="AG128" s="85">
        <v>81.25</v>
      </c>
      <c r="AH128" s="85">
        <v>70.588235294117652</v>
      </c>
      <c r="AI128" s="85">
        <v>0.93457943925233633</v>
      </c>
      <c r="AJ128" s="86">
        <v>53.982677367553023</v>
      </c>
      <c r="AK128" s="87">
        <v>56.666666666666664</v>
      </c>
      <c r="AL128" s="72">
        <f t="shared" si="18"/>
        <v>56.666666666666664</v>
      </c>
      <c r="AM128" s="88">
        <v>49.664789260366298</v>
      </c>
      <c r="AN128" s="89">
        <f t="shared" si="19"/>
        <v>67.855537129351475</v>
      </c>
    </row>
    <row r="129" spans="1:40" ht="15.75" hidden="1" customHeight="1" thickTop="1" x14ac:dyDescent="0.3">
      <c r="A129" s="90">
        <v>8137</v>
      </c>
      <c r="B129" s="91" t="s">
        <v>398</v>
      </c>
      <c r="C129" s="91" t="s">
        <v>401</v>
      </c>
      <c r="D129" s="92">
        <v>6</v>
      </c>
      <c r="E129" s="70">
        <v>34.965689271976295</v>
      </c>
      <c r="F129" s="71">
        <v>70.477207977207968</v>
      </c>
      <c r="G129" s="72">
        <f t="shared" si="10"/>
        <v>46.802862173720186</v>
      </c>
      <c r="H129" s="73">
        <v>0</v>
      </c>
      <c r="I129" s="74">
        <f t="shared" si="11"/>
        <v>0</v>
      </c>
      <c r="J129" s="75">
        <f t="shared" si="12"/>
        <v>28.081717304232111</v>
      </c>
      <c r="K129" s="76">
        <v>41.5</v>
      </c>
      <c r="L129" s="77">
        <v>100</v>
      </c>
      <c r="M129" s="78">
        <f t="shared" si="13"/>
        <v>54.5</v>
      </c>
      <c r="N129" s="79">
        <v>97.142857142857139</v>
      </c>
      <c r="O129" s="80">
        <v>99.27000000000001</v>
      </c>
      <c r="P129" s="81">
        <v>88.30196316535114</v>
      </c>
      <c r="Q129" s="82" t="s">
        <v>37</v>
      </c>
      <c r="R129" s="72">
        <f t="shared" si="14"/>
        <v>94.845624515171892</v>
      </c>
      <c r="S129" s="76">
        <v>97.222222222222214</v>
      </c>
      <c r="T129" s="80">
        <v>60.347222222222221</v>
      </c>
      <c r="U129" s="80">
        <v>95.370349999999988</v>
      </c>
      <c r="V129" s="80">
        <v>0</v>
      </c>
      <c r="W129" s="80">
        <v>0</v>
      </c>
      <c r="X129" s="78">
        <f t="shared" si="15"/>
        <v>63.234948611111108</v>
      </c>
      <c r="Y129" s="83">
        <f t="shared" si="16"/>
        <v>70.205783400410553</v>
      </c>
      <c r="Z129" s="84">
        <v>4.9885057471264371</v>
      </c>
      <c r="AA129" s="84">
        <v>33.333333333333336</v>
      </c>
      <c r="AB129" s="84">
        <v>0</v>
      </c>
      <c r="AC129" s="84">
        <v>21.6</v>
      </c>
      <c r="AD129" s="84">
        <v>10.227272727272728</v>
      </c>
      <c r="AE129" s="72">
        <f t="shared" si="17"/>
        <v>13.464740073145247</v>
      </c>
      <c r="AF129" s="85">
        <v>31.578947368421051</v>
      </c>
      <c r="AG129" s="85">
        <v>56.25</v>
      </c>
      <c r="AH129" s="85">
        <v>29.411764705882355</v>
      </c>
      <c r="AI129" s="85">
        <v>0.93457943925233633</v>
      </c>
      <c r="AJ129" s="86">
        <v>29.543822878388937</v>
      </c>
      <c r="AK129" s="87">
        <v>26.666666666666668</v>
      </c>
      <c r="AL129" s="72">
        <f t="shared" si="18"/>
        <v>26.666666666666668</v>
      </c>
      <c r="AM129" s="88">
        <v>20.392880806581182</v>
      </c>
      <c r="AN129" s="89">
        <f t="shared" si="19"/>
        <v>46.837099403026052</v>
      </c>
    </row>
    <row r="130" spans="1:40" ht="15.75" hidden="1" customHeight="1" thickTop="1" x14ac:dyDescent="0.3">
      <c r="A130" s="90">
        <v>8141</v>
      </c>
      <c r="B130" s="91" t="s">
        <v>398</v>
      </c>
      <c r="C130" s="91" t="s">
        <v>402</v>
      </c>
      <c r="D130" s="92">
        <v>6</v>
      </c>
      <c r="E130" s="70">
        <v>41.034253248606234</v>
      </c>
      <c r="F130" s="71">
        <v>69.715608465608454</v>
      </c>
      <c r="G130" s="72">
        <f t="shared" ref="G130:G193" si="20">(E130*(8/12))+(F130*(4/12))</f>
        <v>50.594704987606974</v>
      </c>
      <c r="H130" s="73">
        <v>0</v>
      </c>
      <c r="I130" s="74">
        <f t="shared" ref="I130:I193" si="21">H130</f>
        <v>0</v>
      </c>
      <c r="J130" s="75">
        <f t="shared" ref="J130:J193" si="22">(G130*(12/20))+(I130*(8/20))</f>
        <v>30.356822992564183</v>
      </c>
      <c r="K130" s="76">
        <v>0</v>
      </c>
      <c r="L130" s="77">
        <v>100</v>
      </c>
      <c r="M130" s="78">
        <f t="shared" ref="M130:M193" si="23">(K130*(14/18))+(L130*(4/18))</f>
        <v>22.222222222222221</v>
      </c>
      <c r="N130" s="79">
        <v>100</v>
      </c>
      <c r="O130" s="80">
        <v>99.300000000000011</v>
      </c>
      <c r="P130" s="81">
        <v>87.067448680351916</v>
      </c>
      <c r="Q130" s="82" t="s">
        <v>37</v>
      </c>
      <c r="R130" s="72">
        <f t="shared" ref="R130:R193" si="24">IF((Q130=("N/A")),((N130*(5.33/16))+(O130*(5.33/16))+(P130*(5.33/16))),((N130*(4/16))+(O130*(4/16))+(P130*(4/16))+(Q130*(4/16))))</f>
        <v>95.396156341642239</v>
      </c>
      <c r="S130" s="76">
        <v>93.75</v>
      </c>
      <c r="T130" s="80">
        <v>48.032407407407405</v>
      </c>
      <c r="U130" s="80">
        <v>100</v>
      </c>
      <c r="V130" s="80">
        <v>0</v>
      </c>
      <c r="W130" s="80">
        <v>0</v>
      </c>
      <c r="X130" s="78">
        <f t="shared" ref="X130:X193" si="25">(S130*(4/16))+(T130*(4/16))+(U130*(4/16))+(V130*(2/16))+(W130*(2/16))</f>
        <v>60.445601851851848</v>
      </c>
      <c r="Y130" s="83">
        <f t="shared" ref="Y130:Y193" si="26">(M130*(18/50))+(R130*(16/50))+(X130*(16/50))</f>
        <v>57.869362621918114</v>
      </c>
      <c r="Z130" s="84">
        <v>54.827586206896548</v>
      </c>
      <c r="AA130" s="84">
        <v>52.777777777777779</v>
      </c>
      <c r="AB130" s="84">
        <v>0</v>
      </c>
      <c r="AC130" s="84">
        <v>51.2</v>
      </c>
      <c r="AD130" s="84">
        <v>9.8901098901098905</v>
      </c>
      <c r="AE130" s="72">
        <f t="shared" ref="AE130:AE193" si="27">((Z130*(4/16))+(AA130*(3/16))+(AB130*(3/16))+(AC130*(3/16))+(AD130*(3/16)))</f>
        <v>35.057125489453078</v>
      </c>
      <c r="AF130" s="85">
        <v>73.68421052631578</v>
      </c>
      <c r="AG130" s="85">
        <v>81.25</v>
      </c>
      <c r="AH130" s="85">
        <v>64.705882352941174</v>
      </c>
      <c r="AI130" s="85">
        <v>28.971962616822427</v>
      </c>
      <c r="AJ130" s="86">
        <v>62.153013874019841</v>
      </c>
      <c r="AK130" s="87">
        <v>43.333333333333336</v>
      </c>
      <c r="AL130" s="72">
        <f t="shared" ref="AL130:AL193" si="28">AK130</f>
        <v>43.333333333333336</v>
      </c>
      <c r="AM130" s="88">
        <v>43.937937294113595</v>
      </c>
      <c r="AN130" s="89">
        <f t="shared" ref="AN130:AN193" si="29">(J130*(20/100))+(Y130*(50/100))+(AM130*(30/100))</f>
        <v>48.187427097705971</v>
      </c>
    </row>
    <row r="131" spans="1:40" ht="15.75" hidden="1" customHeight="1" thickTop="1" x14ac:dyDescent="0.3">
      <c r="A131" s="90">
        <v>8296</v>
      </c>
      <c r="B131" s="91" t="s">
        <v>398</v>
      </c>
      <c r="C131" s="91" t="s">
        <v>403</v>
      </c>
      <c r="D131" s="92">
        <v>4</v>
      </c>
      <c r="E131" s="70">
        <v>0</v>
      </c>
      <c r="F131" s="71">
        <v>96.310541310541296</v>
      </c>
      <c r="G131" s="72">
        <f t="shared" si="20"/>
        <v>32.103513770180427</v>
      </c>
      <c r="H131" s="73">
        <v>0</v>
      </c>
      <c r="I131" s="74">
        <f t="shared" si="21"/>
        <v>0</v>
      </c>
      <c r="J131" s="75">
        <f t="shared" si="22"/>
        <v>19.262108262108256</v>
      </c>
      <c r="K131" s="76">
        <v>80</v>
      </c>
      <c r="L131" s="77">
        <v>100</v>
      </c>
      <c r="M131" s="78">
        <f t="shared" si="23"/>
        <v>84.444444444444443</v>
      </c>
      <c r="N131" s="79">
        <v>98.888888888888886</v>
      </c>
      <c r="O131" s="80">
        <v>98.72</v>
      </c>
      <c r="P131" s="81">
        <v>97.644182686965223</v>
      </c>
      <c r="Q131" s="82">
        <v>100</v>
      </c>
      <c r="R131" s="72">
        <f t="shared" si="24"/>
        <v>98.813267893963527</v>
      </c>
      <c r="S131" s="76">
        <v>100</v>
      </c>
      <c r="T131" s="80">
        <v>70.013888888888886</v>
      </c>
      <c r="U131" s="80">
        <v>96.296283333333335</v>
      </c>
      <c r="V131" s="80">
        <v>0</v>
      </c>
      <c r="W131" s="80">
        <v>35</v>
      </c>
      <c r="X131" s="78">
        <f t="shared" si="25"/>
        <v>70.952543055555552</v>
      </c>
      <c r="Y131" s="83">
        <f t="shared" si="26"/>
        <v>84.725059503846097</v>
      </c>
      <c r="Z131" s="84">
        <v>85.172413793103445</v>
      </c>
      <c r="AA131" s="84">
        <v>66.666666666666671</v>
      </c>
      <c r="AB131" s="84">
        <v>80</v>
      </c>
      <c r="AC131" s="84">
        <v>62.4</v>
      </c>
      <c r="AD131" s="84">
        <v>11.702127659574469</v>
      </c>
      <c r="AE131" s="72">
        <f t="shared" si="27"/>
        <v>62.687252384446076</v>
      </c>
      <c r="AF131" s="85">
        <v>89.473684210526315</v>
      </c>
      <c r="AG131" s="85">
        <v>75</v>
      </c>
      <c r="AH131" s="85">
        <v>41.17647058823529</v>
      </c>
      <c r="AI131" s="85">
        <v>44.859813084112147</v>
      </c>
      <c r="AJ131" s="86">
        <v>62.627491970718438</v>
      </c>
      <c r="AK131" s="87">
        <v>51.666666666666671</v>
      </c>
      <c r="AL131" s="72">
        <f t="shared" si="28"/>
        <v>51.666666666666671</v>
      </c>
      <c r="AM131" s="88">
        <v>60.467199130562825</v>
      </c>
      <c r="AN131" s="89">
        <f t="shared" si="29"/>
        <v>64.355111143513554</v>
      </c>
    </row>
    <row r="132" spans="1:40" ht="15.75" hidden="1" customHeight="1" thickTop="1" x14ac:dyDescent="0.3">
      <c r="A132" s="90">
        <v>8372</v>
      </c>
      <c r="B132" s="91" t="s">
        <v>398</v>
      </c>
      <c r="C132" s="91" t="s">
        <v>404</v>
      </c>
      <c r="D132" s="92">
        <v>6</v>
      </c>
      <c r="E132" s="70">
        <v>0</v>
      </c>
      <c r="F132" s="71">
        <v>75.536731786731792</v>
      </c>
      <c r="G132" s="72">
        <f t="shared" si="20"/>
        <v>25.178910595577264</v>
      </c>
      <c r="H132" s="73">
        <v>4.6099999999999994</v>
      </c>
      <c r="I132" s="74">
        <f t="shared" si="21"/>
        <v>4.6099999999999994</v>
      </c>
      <c r="J132" s="75">
        <f t="shared" si="22"/>
        <v>16.95134635734636</v>
      </c>
      <c r="K132" s="76">
        <v>2.777777777777779</v>
      </c>
      <c r="L132" s="77">
        <v>100</v>
      </c>
      <c r="M132" s="78">
        <f t="shared" si="23"/>
        <v>24.382716049382715</v>
      </c>
      <c r="N132" s="79">
        <v>83.80952380952381</v>
      </c>
      <c r="O132" s="80">
        <v>99.27</v>
      </c>
      <c r="P132" s="81">
        <v>91.939477303988994</v>
      </c>
      <c r="Q132" s="82" t="s">
        <v>37</v>
      </c>
      <c r="R132" s="72">
        <f t="shared" si="24"/>
        <v>91.615704745938956</v>
      </c>
      <c r="S132" s="76">
        <v>82.222222222222229</v>
      </c>
      <c r="T132" s="80">
        <v>72.164351851851848</v>
      </c>
      <c r="U132" s="80">
        <v>83.333333333333329</v>
      </c>
      <c r="V132" s="80">
        <v>0</v>
      </c>
      <c r="W132" s="80">
        <v>0</v>
      </c>
      <c r="X132" s="78">
        <f t="shared" si="25"/>
        <v>59.429976851851848</v>
      </c>
      <c r="Y132" s="83">
        <f t="shared" si="26"/>
        <v>57.112395889070832</v>
      </c>
      <c r="Z132" s="84">
        <v>88.137931034482747</v>
      </c>
      <c r="AA132" s="84">
        <v>88.8888888888889</v>
      </c>
      <c r="AB132" s="84">
        <v>40</v>
      </c>
      <c r="AC132" s="84">
        <v>85.6</v>
      </c>
      <c r="AD132" s="84">
        <v>8.8888888888888893</v>
      </c>
      <c r="AE132" s="72">
        <f t="shared" si="27"/>
        <v>63.917816091954016</v>
      </c>
      <c r="AF132" s="85">
        <v>68.421052631578945</v>
      </c>
      <c r="AG132" s="85">
        <v>75</v>
      </c>
      <c r="AH132" s="85">
        <v>47.058823529411761</v>
      </c>
      <c r="AI132" s="85">
        <v>76.63551401869158</v>
      </c>
      <c r="AJ132" s="86">
        <v>66.778847544920581</v>
      </c>
      <c r="AK132" s="87">
        <v>63.333333333333329</v>
      </c>
      <c r="AL132" s="72">
        <f t="shared" si="28"/>
        <v>63.333333333333329</v>
      </c>
      <c r="AM132" s="88">
        <v>64.563861261020961</v>
      </c>
      <c r="AN132" s="89">
        <f t="shared" si="29"/>
        <v>51.315625594310973</v>
      </c>
    </row>
    <row r="133" spans="1:40" ht="15.75" hidden="1" customHeight="1" thickTop="1" x14ac:dyDescent="0.3">
      <c r="A133" s="90">
        <v>8421</v>
      </c>
      <c r="B133" s="91" t="s">
        <v>398</v>
      </c>
      <c r="C133" s="91" t="s">
        <v>405</v>
      </c>
      <c r="D133" s="92">
        <v>6</v>
      </c>
      <c r="E133" s="70">
        <v>44.874234658263688</v>
      </c>
      <c r="F133" s="71">
        <v>73.921957671957657</v>
      </c>
      <c r="G133" s="72">
        <f t="shared" si="20"/>
        <v>54.556808996161678</v>
      </c>
      <c r="H133" s="73">
        <v>0</v>
      </c>
      <c r="I133" s="74">
        <f t="shared" si="21"/>
        <v>0</v>
      </c>
      <c r="J133" s="75">
        <f t="shared" si="22"/>
        <v>32.734085397697008</v>
      </c>
      <c r="K133" s="76">
        <v>91.208791208791212</v>
      </c>
      <c r="L133" s="77">
        <v>100</v>
      </c>
      <c r="M133" s="78">
        <f t="shared" si="23"/>
        <v>93.162393162393158</v>
      </c>
      <c r="N133" s="79">
        <v>94.4</v>
      </c>
      <c r="O133" s="80">
        <v>98.67</v>
      </c>
      <c r="P133" s="81">
        <v>94.501115715651892</v>
      </c>
      <c r="Q133" s="82" t="s">
        <v>37</v>
      </c>
      <c r="R133" s="72">
        <f t="shared" si="24"/>
        <v>95.797127922776539</v>
      </c>
      <c r="S133" s="76">
        <v>98.611111111111114</v>
      </c>
      <c r="T133" s="80">
        <v>66.189236111111114</v>
      </c>
      <c r="U133" s="80">
        <v>98.611100000000008</v>
      </c>
      <c r="V133" s="80">
        <v>0</v>
      </c>
      <c r="W133" s="80">
        <v>0</v>
      </c>
      <c r="X133" s="78">
        <f t="shared" si="25"/>
        <v>65.852861805555563</v>
      </c>
      <c r="Y133" s="83">
        <f t="shared" si="26"/>
        <v>85.266458251527808</v>
      </c>
      <c r="Z133" s="84">
        <v>14.091954022988505</v>
      </c>
      <c r="AA133" s="84">
        <v>11.111111111111112</v>
      </c>
      <c r="AB133" s="84">
        <v>100</v>
      </c>
      <c r="AC133" s="84">
        <v>89.600000000000009</v>
      </c>
      <c r="AD133" s="84">
        <v>8.8888888888888893</v>
      </c>
      <c r="AE133" s="72">
        <f t="shared" si="27"/>
        <v>42.822988505747126</v>
      </c>
      <c r="AF133" s="85">
        <v>68.421052631578945</v>
      </c>
      <c r="AG133" s="85">
        <v>81.25</v>
      </c>
      <c r="AH133" s="85">
        <v>52.941176470588239</v>
      </c>
      <c r="AI133" s="85">
        <v>70.09345794392523</v>
      </c>
      <c r="AJ133" s="86">
        <v>68.176421761523102</v>
      </c>
      <c r="AK133" s="87">
        <v>80</v>
      </c>
      <c r="AL133" s="72">
        <f t="shared" si="28"/>
        <v>80</v>
      </c>
      <c r="AM133" s="88">
        <v>57.019306339471292</v>
      </c>
      <c r="AN133" s="89">
        <f t="shared" si="29"/>
        <v>66.285838107144684</v>
      </c>
    </row>
    <row r="134" spans="1:40" ht="15.75" hidden="1" customHeight="1" thickTop="1" x14ac:dyDescent="0.3">
      <c r="A134" s="90">
        <v>8433</v>
      </c>
      <c r="B134" s="91" t="s">
        <v>398</v>
      </c>
      <c r="C134" s="91" t="s">
        <v>406</v>
      </c>
      <c r="D134" s="92">
        <v>4</v>
      </c>
      <c r="E134" s="70">
        <v>70.760425599808542</v>
      </c>
      <c r="F134" s="71">
        <v>79.642857142857153</v>
      </c>
      <c r="G134" s="72">
        <f t="shared" si="20"/>
        <v>73.721236114158074</v>
      </c>
      <c r="H134" s="73">
        <v>0</v>
      </c>
      <c r="I134" s="74">
        <f t="shared" si="21"/>
        <v>0</v>
      </c>
      <c r="J134" s="75">
        <f t="shared" si="22"/>
        <v>44.232741668494846</v>
      </c>
      <c r="K134" s="76">
        <v>74.226804123711347</v>
      </c>
      <c r="L134" s="77">
        <v>100</v>
      </c>
      <c r="M134" s="78">
        <f t="shared" si="23"/>
        <v>79.95418098510882</v>
      </c>
      <c r="N134" s="79">
        <v>100</v>
      </c>
      <c r="O134" s="80">
        <v>99.17</v>
      </c>
      <c r="P134" s="81">
        <v>97.585590805929783</v>
      </c>
      <c r="Q134" s="82" t="s">
        <v>37</v>
      </c>
      <c r="R134" s="72">
        <f t="shared" si="24"/>
        <v>98.856706187225356</v>
      </c>
      <c r="S134" s="76">
        <v>96.25</v>
      </c>
      <c r="T134" s="80">
        <v>80.688657407407419</v>
      </c>
      <c r="U134" s="80">
        <v>100</v>
      </c>
      <c r="V134" s="80">
        <v>0</v>
      </c>
      <c r="W134" s="80">
        <v>80</v>
      </c>
      <c r="X134" s="78">
        <f t="shared" si="25"/>
        <v>79.234664351851848</v>
      </c>
      <c r="Y134" s="83">
        <f t="shared" si="26"/>
        <v>85.772743727143876</v>
      </c>
      <c r="Z134" s="84">
        <v>51.195402298850574</v>
      </c>
      <c r="AA134" s="84">
        <v>72.222222222222229</v>
      </c>
      <c r="AB134" s="84">
        <v>100</v>
      </c>
      <c r="AC134" s="84">
        <v>84</v>
      </c>
      <c r="AD134" s="84">
        <v>50.819672131147541</v>
      </c>
      <c r="AE134" s="72">
        <f t="shared" si="27"/>
        <v>70.369205765969468</v>
      </c>
      <c r="AF134" s="85">
        <v>84.210526315789465</v>
      </c>
      <c r="AG134" s="85">
        <v>75</v>
      </c>
      <c r="AH134" s="85">
        <v>52.941176470588239</v>
      </c>
      <c r="AI134" s="85">
        <v>57.009345794392516</v>
      </c>
      <c r="AJ134" s="86">
        <v>67.290262145192557</v>
      </c>
      <c r="AK134" s="87">
        <v>50</v>
      </c>
      <c r="AL134" s="72">
        <f t="shared" si="28"/>
        <v>50</v>
      </c>
      <c r="AM134" s="88">
        <v>65.474312980568399</v>
      </c>
      <c r="AN134" s="89">
        <f t="shared" si="29"/>
        <v>71.375214091441421</v>
      </c>
    </row>
    <row r="135" spans="1:40" ht="15.75" hidden="1" customHeight="1" thickTop="1" x14ac:dyDescent="0.3">
      <c r="A135" s="90">
        <v>8436</v>
      </c>
      <c r="B135" s="91" t="s">
        <v>398</v>
      </c>
      <c r="C135" s="91" t="s">
        <v>407</v>
      </c>
      <c r="D135" s="92">
        <v>6</v>
      </c>
      <c r="E135" s="70">
        <v>47.220843886905598</v>
      </c>
      <c r="F135" s="71">
        <v>97.667378917378912</v>
      </c>
      <c r="G135" s="72">
        <f t="shared" si="20"/>
        <v>64.036355563730041</v>
      </c>
      <c r="H135" s="73">
        <v>0</v>
      </c>
      <c r="I135" s="74">
        <f t="shared" si="21"/>
        <v>0</v>
      </c>
      <c r="J135" s="75">
        <f t="shared" si="22"/>
        <v>38.421813338238024</v>
      </c>
      <c r="K135" s="76">
        <v>65.198237885462547</v>
      </c>
      <c r="L135" s="77">
        <v>100</v>
      </c>
      <c r="M135" s="78">
        <f t="shared" si="23"/>
        <v>72.931962799804211</v>
      </c>
      <c r="N135" s="79">
        <v>99.200000000000017</v>
      </c>
      <c r="O135" s="80">
        <v>98.749999999999986</v>
      </c>
      <c r="P135" s="81">
        <v>84.329807899848902</v>
      </c>
      <c r="Q135" s="82" t="s">
        <v>37</v>
      </c>
      <c r="R135" s="72">
        <f t="shared" si="24"/>
        <v>94.034461006637159</v>
      </c>
      <c r="S135" s="76">
        <v>66.805555555555557</v>
      </c>
      <c r="T135" s="80">
        <v>63.263888888888879</v>
      </c>
      <c r="U135" s="80">
        <v>100</v>
      </c>
      <c r="V135" s="80">
        <v>0</v>
      </c>
      <c r="W135" s="80">
        <v>0</v>
      </c>
      <c r="X135" s="78">
        <f t="shared" si="25"/>
        <v>57.517361111111107</v>
      </c>
      <c r="Y135" s="83">
        <f t="shared" si="26"/>
        <v>74.752089685608965</v>
      </c>
      <c r="Z135" s="84">
        <v>3.9310344827586206</v>
      </c>
      <c r="AA135" s="84">
        <v>13.888888888888891</v>
      </c>
      <c r="AB135" s="84">
        <v>20</v>
      </c>
      <c r="AC135" s="84">
        <v>52.800000000000004</v>
      </c>
      <c r="AD135" s="84">
        <v>8.8888888888888893</v>
      </c>
      <c r="AE135" s="72">
        <f t="shared" si="27"/>
        <v>18.903591954022989</v>
      </c>
      <c r="AF135" s="85">
        <v>47.368421052631575</v>
      </c>
      <c r="AG135" s="85">
        <v>50</v>
      </c>
      <c r="AH135" s="85">
        <v>52.941176470588239</v>
      </c>
      <c r="AI135" s="85">
        <v>37.383177570093459</v>
      </c>
      <c r="AJ135" s="86">
        <v>46.923193773328322</v>
      </c>
      <c r="AK135" s="87">
        <v>43.333333333333336</v>
      </c>
      <c r="AL135" s="72">
        <f t="shared" si="28"/>
        <v>43.333333333333336</v>
      </c>
      <c r="AM135" s="88">
        <v>31.261434048366482</v>
      </c>
      <c r="AN135" s="89">
        <f t="shared" si="29"/>
        <v>54.438837724962028</v>
      </c>
    </row>
    <row r="136" spans="1:40" ht="15.75" hidden="1" customHeight="1" thickTop="1" x14ac:dyDescent="0.3">
      <c r="A136" s="90">
        <v>8520</v>
      </c>
      <c r="B136" s="91" t="s">
        <v>398</v>
      </c>
      <c r="C136" s="91" t="s">
        <v>408</v>
      </c>
      <c r="D136" s="92">
        <v>6</v>
      </c>
      <c r="E136" s="70">
        <v>62.015342112600955</v>
      </c>
      <c r="F136" s="71">
        <v>67.806776556776555</v>
      </c>
      <c r="G136" s="72">
        <f t="shared" si="20"/>
        <v>63.945820260659481</v>
      </c>
      <c r="H136" s="73">
        <v>35.195999999999998</v>
      </c>
      <c r="I136" s="74">
        <f t="shared" si="21"/>
        <v>35.195999999999998</v>
      </c>
      <c r="J136" s="75">
        <f t="shared" si="22"/>
        <v>52.445892156395686</v>
      </c>
      <c r="K136" s="76">
        <v>96.44670050761421</v>
      </c>
      <c r="L136" s="77">
        <v>100</v>
      </c>
      <c r="M136" s="78">
        <f t="shared" si="23"/>
        <v>97.236322617033267</v>
      </c>
      <c r="N136" s="79">
        <v>84.126984126984127</v>
      </c>
      <c r="O136" s="80">
        <v>99.509999999999991</v>
      </c>
      <c r="P136" s="81">
        <v>98.172462739531582</v>
      </c>
      <c r="Q136" s="82" t="s">
        <v>37</v>
      </c>
      <c r="R136" s="72">
        <f t="shared" si="24"/>
        <v>93.877771987408039</v>
      </c>
      <c r="S136" s="76">
        <v>55.277777777777793</v>
      </c>
      <c r="T136" s="80">
        <v>48.174603174603178</v>
      </c>
      <c r="U136" s="80">
        <v>81.944433333333336</v>
      </c>
      <c r="V136" s="80">
        <v>0</v>
      </c>
      <c r="W136" s="80">
        <v>15</v>
      </c>
      <c r="X136" s="78">
        <f t="shared" si="25"/>
        <v>48.224203571428575</v>
      </c>
      <c r="Y136" s="83">
        <f t="shared" si="26"/>
        <v>80.477708320959692</v>
      </c>
      <c r="Z136" s="84">
        <v>66.666666666666671</v>
      </c>
      <c r="AA136" s="84">
        <v>77.777777777777786</v>
      </c>
      <c r="AB136" s="84">
        <v>40</v>
      </c>
      <c r="AC136" s="84">
        <v>48.8</v>
      </c>
      <c r="AD136" s="84">
        <v>15.555555555555555</v>
      </c>
      <c r="AE136" s="72">
        <f t="shared" si="27"/>
        <v>50.816666666666663</v>
      </c>
      <c r="AF136" s="85">
        <v>0</v>
      </c>
      <c r="AG136" s="85">
        <v>6.25</v>
      </c>
      <c r="AH136" s="85">
        <v>5.8823529411764701</v>
      </c>
      <c r="AI136" s="85">
        <v>55.140186915887845</v>
      </c>
      <c r="AJ136" s="86">
        <v>16.818134964266079</v>
      </c>
      <c r="AK136" s="87">
        <v>43.333333333333336</v>
      </c>
      <c r="AL136" s="72">
        <f t="shared" si="28"/>
        <v>43.333333333333336</v>
      </c>
      <c r="AM136" s="88">
        <v>40.253724879359844</v>
      </c>
      <c r="AN136" s="89">
        <f t="shared" si="29"/>
        <v>62.804150055566936</v>
      </c>
    </row>
    <row r="137" spans="1:40" ht="15.75" hidden="1" customHeight="1" thickTop="1" x14ac:dyDescent="0.3">
      <c r="A137" s="90">
        <v>8549</v>
      </c>
      <c r="B137" s="91" t="s">
        <v>398</v>
      </c>
      <c r="C137" s="91" t="s">
        <v>409</v>
      </c>
      <c r="D137" s="92">
        <v>6</v>
      </c>
      <c r="E137" s="70">
        <v>50.369818777713519</v>
      </c>
      <c r="F137" s="71">
        <v>0</v>
      </c>
      <c r="G137" s="72">
        <f t="shared" si="20"/>
        <v>33.579879185142346</v>
      </c>
      <c r="H137" s="73">
        <v>0</v>
      </c>
      <c r="I137" s="74">
        <f t="shared" si="21"/>
        <v>0</v>
      </c>
      <c r="J137" s="75">
        <f t="shared" si="22"/>
        <v>20.147927511085406</v>
      </c>
      <c r="K137" s="76">
        <v>0</v>
      </c>
      <c r="L137" s="77">
        <v>100</v>
      </c>
      <c r="M137" s="78">
        <f t="shared" si="23"/>
        <v>22.222222222222221</v>
      </c>
      <c r="N137" s="79">
        <v>78.095238095238102</v>
      </c>
      <c r="O137" s="80">
        <v>98.660000000000011</v>
      </c>
      <c r="P137" s="81">
        <v>85.028022417934352</v>
      </c>
      <c r="Q137" s="82" t="s">
        <v>37</v>
      </c>
      <c r="R137" s="72">
        <f t="shared" si="24"/>
        <v>87.206548658450586</v>
      </c>
      <c r="S137" s="76">
        <v>92.361111111111114</v>
      </c>
      <c r="T137" s="80">
        <v>57.100694444444443</v>
      </c>
      <c r="U137" s="80">
        <v>79.166650000000004</v>
      </c>
      <c r="V137" s="80">
        <v>0</v>
      </c>
      <c r="W137" s="80">
        <v>0</v>
      </c>
      <c r="X137" s="78">
        <f t="shared" si="25"/>
        <v>57.157113888888887</v>
      </c>
      <c r="Y137" s="83">
        <f t="shared" si="26"/>
        <v>54.196372015148633</v>
      </c>
      <c r="Z137" s="84">
        <v>35.793103448275865</v>
      </c>
      <c r="AA137" s="84">
        <v>33.333333333333336</v>
      </c>
      <c r="AB137" s="84">
        <v>0</v>
      </c>
      <c r="AC137" s="84">
        <v>0</v>
      </c>
      <c r="AD137" s="84">
        <v>8.8888888888888893</v>
      </c>
      <c r="AE137" s="72">
        <f t="shared" si="27"/>
        <v>16.864942528735632</v>
      </c>
      <c r="AF137" s="85">
        <v>0</v>
      </c>
      <c r="AG137" s="85">
        <v>6.25</v>
      </c>
      <c r="AH137" s="85">
        <v>5.8823529411764701</v>
      </c>
      <c r="AI137" s="85">
        <v>0.93457943925233633</v>
      </c>
      <c r="AJ137" s="86">
        <v>3.266733095107202</v>
      </c>
      <c r="AK137" s="87">
        <v>23.333333333333332</v>
      </c>
      <c r="AL137" s="72">
        <f t="shared" si="28"/>
        <v>23.333333333333332</v>
      </c>
      <c r="AM137" s="88">
        <v>14.532431507354257</v>
      </c>
      <c r="AN137" s="89">
        <f t="shared" si="29"/>
        <v>35.487500961997675</v>
      </c>
    </row>
    <row r="138" spans="1:40" ht="15.75" hidden="1" customHeight="1" thickTop="1" x14ac:dyDescent="0.3">
      <c r="A138" s="90">
        <v>8558</v>
      </c>
      <c r="B138" s="91" t="s">
        <v>398</v>
      </c>
      <c r="C138" s="91" t="s">
        <v>410</v>
      </c>
      <c r="D138" s="92">
        <v>6</v>
      </c>
      <c r="E138" s="70">
        <v>43.733739188820863</v>
      </c>
      <c r="F138" s="71">
        <v>72.190170940170944</v>
      </c>
      <c r="G138" s="72">
        <f t="shared" si="20"/>
        <v>53.219216439270888</v>
      </c>
      <c r="H138" s="73">
        <v>0</v>
      </c>
      <c r="I138" s="74">
        <f t="shared" si="21"/>
        <v>0</v>
      </c>
      <c r="J138" s="75">
        <f t="shared" si="22"/>
        <v>31.931529863562531</v>
      </c>
      <c r="K138" s="76">
        <v>0</v>
      </c>
      <c r="L138" s="77">
        <v>100</v>
      </c>
      <c r="M138" s="78">
        <f t="shared" si="23"/>
        <v>22.222222222222221</v>
      </c>
      <c r="N138" s="79">
        <v>84.126984126984127</v>
      </c>
      <c r="O138" s="80">
        <v>99.27</v>
      </c>
      <c r="P138" s="81">
        <v>97.295690936106979</v>
      </c>
      <c r="Q138" s="82" t="s">
        <v>37</v>
      </c>
      <c r="R138" s="72">
        <f t="shared" si="24"/>
        <v>93.505747380392222</v>
      </c>
      <c r="S138" s="76">
        <v>92.083333333333343</v>
      </c>
      <c r="T138" s="80">
        <v>86.365740740740733</v>
      </c>
      <c r="U138" s="80">
        <v>98.611100000000008</v>
      </c>
      <c r="V138" s="80">
        <v>0</v>
      </c>
      <c r="W138" s="80">
        <v>0</v>
      </c>
      <c r="X138" s="78">
        <f t="shared" si="25"/>
        <v>69.265043518518524</v>
      </c>
      <c r="Y138" s="83">
        <f t="shared" si="26"/>
        <v>60.086653087651435</v>
      </c>
      <c r="Z138" s="84">
        <v>94.459770114942515</v>
      </c>
      <c r="AA138" s="84">
        <v>86.1111111111111</v>
      </c>
      <c r="AB138" s="84">
        <v>100</v>
      </c>
      <c r="AC138" s="84">
        <v>72</v>
      </c>
      <c r="AD138" s="84">
        <v>10</v>
      </c>
      <c r="AE138" s="72">
        <f t="shared" si="27"/>
        <v>73.885775862068954</v>
      </c>
      <c r="AF138" s="85">
        <v>21.052631578947366</v>
      </c>
      <c r="AG138" s="85">
        <v>50</v>
      </c>
      <c r="AH138" s="85">
        <v>41.17647058823529</v>
      </c>
      <c r="AI138" s="85">
        <v>47.663551401869157</v>
      </c>
      <c r="AJ138" s="86">
        <v>39.973163392262954</v>
      </c>
      <c r="AK138" s="87">
        <v>36.666666666666664</v>
      </c>
      <c r="AL138" s="72">
        <f t="shared" si="28"/>
        <v>36.666666666666664</v>
      </c>
      <c r="AM138" s="88">
        <v>57.398590697706894</v>
      </c>
      <c r="AN138" s="89">
        <f t="shared" si="29"/>
        <v>53.649209725850284</v>
      </c>
    </row>
    <row r="139" spans="1:40" ht="15.75" hidden="1" customHeight="1" thickTop="1" x14ac:dyDescent="0.3">
      <c r="A139" s="90">
        <v>8560</v>
      </c>
      <c r="B139" s="91" t="s">
        <v>398</v>
      </c>
      <c r="C139" s="91" t="s">
        <v>411</v>
      </c>
      <c r="D139" s="92">
        <v>6</v>
      </c>
      <c r="E139" s="70">
        <v>63.511621849027243</v>
      </c>
      <c r="F139" s="71">
        <v>79.453093203093204</v>
      </c>
      <c r="G139" s="72">
        <f t="shared" si="20"/>
        <v>68.825445633715901</v>
      </c>
      <c r="H139" s="73">
        <v>57.868000000000002</v>
      </c>
      <c r="I139" s="74">
        <f t="shared" si="21"/>
        <v>57.868000000000002</v>
      </c>
      <c r="J139" s="75">
        <f t="shared" si="22"/>
        <v>64.442467380229544</v>
      </c>
      <c r="K139" s="76">
        <v>80</v>
      </c>
      <c r="L139" s="77">
        <v>100</v>
      </c>
      <c r="M139" s="78">
        <f t="shared" si="23"/>
        <v>84.444444444444443</v>
      </c>
      <c r="N139" s="79">
        <v>95.555555555555557</v>
      </c>
      <c r="O139" s="80">
        <v>98.88</v>
      </c>
      <c r="P139" s="81">
        <v>93.639575971731446</v>
      </c>
      <c r="Q139" s="82" t="s">
        <v>37</v>
      </c>
      <c r="R139" s="72">
        <f t="shared" si="24"/>
        <v>95.965028190027482</v>
      </c>
      <c r="S139" s="76">
        <v>87.638888888888872</v>
      </c>
      <c r="T139" s="80">
        <v>48.87731481481481</v>
      </c>
      <c r="U139" s="80">
        <v>97.222216666666668</v>
      </c>
      <c r="V139" s="80">
        <v>0</v>
      </c>
      <c r="W139" s="80">
        <v>25</v>
      </c>
      <c r="X139" s="78">
        <f t="shared" si="25"/>
        <v>61.559605092592591</v>
      </c>
      <c r="Y139" s="83">
        <f t="shared" si="26"/>
        <v>80.807882650438415</v>
      </c>
      <c r="Z139" s="84">
        <v>98.850574712643677</v>
      </c>
      <c r="AA139" s="84">
        <v>86.1111111111111</v>
      </c>
      <c r="AB139" s="84">
        <v>100</v>
      </c>
      <c r="AC139" s="84">
        <v>67.2</v>
      </c>
      <c r="AD139" s="84">
        <v>94.318181818181827</v>
      </c>
      <c r="AE139" s="72">
        <f t="shared" si="27"/>
        <v>89.893136102403346</v>
      </c>
      <c r="AF139" s="85">
        <v>68.421052631578945</v>
      </c>
      <c r="AG139" s="85">
        <v>75</v>
      </c>
      <c r="AH139" s="85">
        <v>41.17647058823529</v>
      </c>
      <c r="AI139" s="85">
        <v>0.93457943925233633</v>
      </c>
      <c r="AJ139" s="86">
        <v>46.383025664766649</v>
      </c>
      <c r="AK139" s="87">
        <v>45</v>
      </c>
      <c r="AL139" s="72">
        <f t="shared" si="28"/>
        <v>45</v>
      </c>
      <c r="AM139" s="88">
        <v>69.311812765219557</v>
      </c>
      <c r="AN139" s="89">
        <f t="shared" si="29"/>
        <v>74.085978630830979</v>
      </c>
    </row>
    <row r="140" spans="1:40" ht="15.75" hidden="1" customHeight="1" thickTop="1" x14ac:dyDescent="0.3">
      <c r="A140" s="90">
        <v>8573</v>
      </c>
      <c r="B140" s="91" t="s">
        <v>398</v>
      </c>
      <c r="C140" s="91" t="s">
        <v>412</v>
      </c>
      <c r="D140" s="92">
        <v>4</v>
      </c>
      <c r="E140" s="70">
        <v>0</v>
      </c>
      <c r="F140" s="71">
        <v>93.48290598290599</v>
      </c>
      <c r="G140" s="72">
        <f t="shared" si="20"/>
        <v>31.160968660968663</v>
      </c>
      <c r="H140" s="73">
        <v>0</v>
      </c>
      <c r="I140" s="74">
        <f t="shared" si="21"/>
        <v>0</v>
      </c>
      <c r="J140" s="75">
        <f t="shared" si="22"/>
        <v>18.696581196581196</v>
      </c>
      <c r="K140" s="76">
        <v>9.1566265060241019</v>
      </c>
      <c r="L140" s="77">
        <v>100</v>
      </c>
      <c r="M140" s="78">
        <f t="shared" si="23"/>
        <v>29.344042838018744</v>
      </c>
      <c r="N140" s="79">
        <v>64.920634920634924</v>
      </c>
      <c r="O140" s="80">
        <v>98.97</v>
      </c>
      <c r="P140" s="81">
        <v>95.880275769295437</v>
      </c>
      <c r="Q140" s="82" t="s">
        <v>37</v>
      </c>
      <c r="R140" s="72">
        <f t="shared" si="24"/>
        <v>86.536184623583054</v>
      </c>
      <c r="S140" s="76">
        <v>93.333333333333329</v>
      </c>
      <c r="T140" s="80">
        <v>79.6875</v>
      </c>
      <c r="U140" s="80">
        <v>0</v>
      </c>
      <c r="V140" s="80">
        <v>0</v>
      </c>
      <c r="W140" s="80">
        <v>25</v>
      </c>
      <c r="X140" s="78">
        <f t="shared" si="25"/>
        <v>46.380208333333329</v>
      </c>
      <c r="Y140" s="83">
        <f t="shared" si="26"/>
        <v>53.097101167899993</v>
      </c>
      <c r="Z140" s="84">
        <v>99.425287356321846</v>
      </c>
      <c r="AA140" s="84">
        <v>67.361111111111114</v>
      </c>
      <c r="AB140" s="84">
        <v>0</v>
      </c>
      <c r="AC140" s="84">
        <v>0</v>
      </c>
      <c r="AD140" s="84">
        <v>41.379310344827587</v>
      </c>
      <c r="AE140" s="72">
        <f t="shared" si="27"/>
        <v>45.245150862068968</v>
      </c>
      <c r="AF140" s="85">
        <v>0</v>
      </c>
      <c r="AG140" s="85">
        <v>6.25</v>
      </c>
      <c r="AH140" s="85">
        <v>5.8823529411764701</v>
      </c>
      <c r="AI140" s="85">
        <v>0.93457943925233633</v>
      </c>
      <c r="AJ140" s="86">
        <v>3.266733095107202</v>
      </c>
      <c r="AK140" s="87">
        <v>0</v>
      </c>
      <c r="AL140" s="72">
        <f t="shared" si="28"/>
        <v>0</v>
      </c>
      <c r="AM140" s="88">
        <v>25.001875951798706</v>
      </c>
      <c r="AN140" s="89">
        <f t="shared" si="29"/>
        <v>37.788429608805849</v>
      </c>
    </row>
    <row r="141" spans="1:40" ht="15.75" hidden="1" customHeight="1" thickTop="1" x14ac:dyDescent="0.3">
      <c r="A141" s="90">
        <v>8606</v>
      </c>
      <c r="B141" s="91" t="s">
        <v>398</v>
      </c>
      <c r="C141" s="91" t="s">
        <v>413</v>
      </c>
      <c r="D141" s="92">
        <v>6</v>
      </c>
      <c r="E141" s="70">
        <v>63.343506312199608</v>
      </c>
      <c r="F141" s="71">
        <v>76.986161986161989</v>
      </c>
      <c r="G141" s="72">
        <f t="shared" si="20"/>
        <v>67.891058203520402</v>
      </c>
      <c r="H141" s="73">
        <v>0</v>
      </c>
      <c r="I141" s="74">
        <f t="shared" si="21"/>
        <v>0</v>
      </c>
      <c r="J141" s="75">
        <f t="shared" si="22"/>
        <v>40.734634922112242</v>
      </c>
      <c r="K141" s="76">
        <v>0</v>
      </c>
      <c r="L141" s="77">
        <v>100</v>
      </c>
      <c r="M141" s="78">
        <f t="shared" si="23"/>
        <v>22.222222222222221</v>
      </c>
      <c r="N141" s="79">
        <v>31.349206349206348</v>
      </c>
      <c r="O141" s="80">
        <v>99.100000000000009</v>
      </c>
      <c r="P141" s="81">
        <v>88.562904027846841</v>
      </c>
      <c r="Q141" s="82" t="s">
        <v>37</v>
      </c>
      <c r="R141" s="72">
        <f t="shared" si="24"/>
        <v>72.958409269355855</v>
      </c>
      <c r="S141" s="76">
        <v>95.833333333333343</v>
      </c>
      <c r="T141" s="80">
        <v>64.179012345679013</v>
      </c>
      <c r="U141" s="80">
        <v>100</v>
      </c>
      <c r="V141" s="80">
        <v>0</v>
      </c>
      <c r="W141" s="80">
        <v>0</v>
      </c>
      <c r="X141" s="78">
        <f t="shared" si="25"/>
        <v>65.003086419753089</v>
      </c>
      <c r="Y141" s="83">
        <f t="shared" si="26"/>
        <v>52.14767862051486</v>
      </c>
      <c r="Z141" s="84">
        <v>86</v>
      </c>
      <c r="AA141" s="84">
        <v>11.111111111111112</v>
      </c>
      <c r="AB141" s="84">
        <v>80</v>
      </c>
      <c r="AC141" s="84">
        <v>40.799999999999997</v>
      </c>
      <c r="AD141" s="84">
        <v>6.666666666666667</v>
      </c>
      <c r="AE141" s="72">
        <f t="shared" si="27"/>
        <v>47.483333333333327</v>
      </c>
      <c r="AF141" s="85">
        <v>52.631578947368418</v>
      </c>
      <c r="AG141" s="85">
        <v>81.25</v>
      </c>
      <c r="AH141" s="85">
        <v>35.294117647058826</v>
      </c>
      <c r="AI141" s="85">
        <v>31.775700934579437</v>
      </c>
      <c r="AJ141" s="86">
        <v>50.237849382251667</v>
      </c>
      <c r="AK141" s="87">
        <v>38.333333333333336</v>
      </c>
      <c r="AL141" s="72">
        <f t="shared" si="28"/>
        <v>38.333333333333336</v>
      </c>
      <c r="AM141" s="88">
        <v>46.387870946378229</v>
      </c>
      <c r="AN141" s="89">
        <f t="shared" si="29"/>
        <v>48.137127578593343</v>
      </c>
    </row>
    <row r="142" spans="1:40" ht="15.75" hidden="1" customHeight="1" thickTop="1" x14ac:dyDescent="0.3">
      <c r="A142" s="90">
        <v>8634</v>
      </c>
      <c r="B142" s="91" t="s">
        <v>398</v>
      </c>
      <c r="C142" s="91" t="s">
        <v>414</v>
      </c>
      <c r="D142" s="92">
        <v>6</v>
      </c>
      <c r="E142" s="70">
        <v>79.458146360596444</v>
      </c>
      <c r="F142" s="71">
        <v>78.472222222222214</v>
      </c>
      <c r="G142" s="72">
        <f t="shared" si="20"/>
        <v>79.129504981138368</v>
      </c>
      <c r="H142" s="73">
        <v>65.540000000000006</v>
      </c>
      <c r="I142" s="74">
        <f t="shared" si="21"/>
        <v>65.540000000000006</v>
      </c>
      <c r="J142" s="75">
        <f t="shared" si="22"/>
        <v>73.693702988683029</v>
      </c>
      <c r="K142" s="76">
        <v>86.1671469740634</v>
      </c>
      <c r="L142" s="77">
        <v>100</v>
      </c>
      <c r="M142" s="78">
        <f t="shared" si="23"/>
        <v>89.241114313160409</v>
      </c>
      <c r="N142" s="79">
        <v>64.920634920634924</v>
      </c>
      <c r="O142" s="80">
        <v>98.990000000000009</v>
      </c>
      <c r="P142" s="81">
        <v>94.617522305104572</v>
      </c>
      <c r="Q142" s="82">
        <v>100</v>
      </c>
      <c r="R142" s="72">
        <f t="shared" si="24"/>
        <v>89.632039306434876</v>
      </c>
      <c r="S142" s="76">
        <v>93.194444444444443</v>
      </c>
      <c r="T142" s="80">
        <v>75.986111111111114</v>
      </c>
      <c r="U142" s="80">
        <v>100</v>
      </c>
      <c r="V142" s="80">
        <v>0</v>
      </c>
      <c r="W142" s="80">
        <v>15</v>
      </c>
      <c r="X142" s="78">
        <f t="shared" si="25"/>
        <v>69.170138888888886</v>
      </c>
      <c r="Y142" s="83">
        <f t="shared" si="26"/>
        <v>82.943498175241345</v>
      </c>
      <c r="Z142" s="84">
        <v>32.321839080459775</v>
      </c>
      <c r="AA142" s="84">
        <v>55.55555555555555</v>
      </c>
      <c r="AB142" s="84">
        <v>100</v>
      </c>
      <c r="AC142" s="84">
        <v>74.400000000000006</v>
      </c>
      <c r="AD142" s="84">
        <v>78.048780487804876</v>
      </c>
      <c r="AE142" s="72">
        <f t="shared" si="27"/>
        <v>65.831272778245022</v>
      </c>
      <c r="AF142" s="85">
        <v>68.421052631578945</v>
      </c>
      <c r="AG142" s="85">
        <v>75</v>
      </c>
      <c r="AH142" s="85">
        <v>64.705882352941174</v>
      </c>
      <c r="AI142" s="85">
        <v>57.943925233644855</v>
      </c>
      <c r="AJ142" s="86">
        <v>66.517715054541242</v>
      </c>
      <c r="AK142" s="87">
        <v>43.333333333333336</v>
      </c>
      <c r="AL142" s="72">
        <f t="shared" si="28"/>
        <v>43.333333333333336</v>
      </c>
      <c r="AM142" s="88">
        <v>61.514736162941674</v>
      </c>
      <c r="AN142" s="89">
        <f t="shared" si="29"/>
        <v>74.66491053423978</v>
      </c>
    </row>
    <row r="143" spans="1:40" ht="15.75" hidden="1" customHeight="1" thickTop="1" x14ac:dyDescent="0.3">
      <c r="A143" s="90">
        <v>8638</v>
      </c>
      <c r="B143" s="91" t="s">
        <v>398</v>
      </c>
      <c r="C143" s="91" t="s">
        <v>415</v>
      </c>
      <c r="D143" s="92">
        <v>6</v>
      </c>
      <c r="E143" s="70">
        <v>64.980637589419231</v>
      </c>
      <c r="F143" s="71">
        <v>89.650488400488399</v>
      </c>
      <c r="G143" s="72">
        <f t="shared" si="20"/>
        <v>73.203921193108954</v>
      </c>
      <c r="H143" s="73">
        <v>4.9000000000000004</v>
      </c>
      <c r="I143" s="74">
        <f t="shared" si="21"/>
        <v>4.9000000000000004</v>
      </c>
      <c r="J143" s="75">
        <f t="shared" si="22"/>
        <v>45.882352715865373</v>
      </c>
      <c r="K143" s="76">
        <v>2.7210884353741527</v>
      </c>
      <c r="L143" s="77">
        <v>0</v>
      </c>
      <c r="M143" s="78">
        <f t="shared" si="23"/>
        <v>2.1164021164021189</v>
      </c>
      <c r="N143" s="79">
        <v>98.888888888888886</v>
      </c>
      <c r="O143" s="80">
        <v>99.53</v>
      </c>
      <c r="P143" s="81">
        <v>94.921619856303067</v>
      </c>
      <c r="Q143" s="82">
        <v>100</v>
      </c>
      <c r="R143" s="72">
        <f t="shared" si="24"/>
        <v>98.335127186297996</v>
      </c>
      <c r="S143" s="76">
        <v>97.222222222222214</v>
      </c>
      <c r="T143" s="80">
        <v>82.415316358024683</v>
      </c>
      <c r="U143" s="80">
        <v>98.611100000000008</v>
      </c>
      <c r="V143" s="80">
        <v>0</v>
      </c>
      <c r="W143" s="80">
        <v>0</v>
      </c>
      <c r="X143" s="78">
        <f t="shared" si="25"/>
        <v>69.562159645061726</v>
      </c>
      <c r="Y143" s="83">
        <f t="shared" si="26"/>
        <v>54.489036547939875</v>
      </c>
      <c r="Z143" s="84">
        <v>20.137931034482758</v>
      </c>
      <c r="AA143" s="84">
        <v>44.44444444444445</v>
      </c>
      <c r="AB143" s="84">
        <v>100</v>
      </c>
      <c r="AC143" s="84">
        <v>64</v>
      </c>
      <c r="AD143" s="84">
        <v>47.727272727272727</v>
      </c>
      <c r="AE143" s="72">
        <f t="shared" si="27"/>
        <v>53.066679728317666</v>
      </c>
      <c r="AF143" s="85">
        <v>68.421052631578945</v>
      </c>
      <c r="AG143" s="85">
        <v>75</v>
      </c>
      <c r="AH143" s="85">
        <v>52.941176470588239</v>
      </c>
      <c r="AI143" s="85">
        <v>40.186915887850468</v>
      </c>
      <c r="AJ143" s="86">
        <v>59.137286247504413</v>
      </c>
      <c r="AK143" s="87">
        <v>33.333333333333329</v>
      </c>
      <c r="AL143" s="72">
        <f t="shared" si="28"/>
        <v>33.333333333333329</v>
      </c>
      <c r="AM143" s="88">
        <v>50.738838854437262</v>
      </c>
      <c r="AN143" s="89">
        <f t="shared" si="29"/>
        <v>51.642640473474188</v>
      </c>
    </row>
    <row r="144" spans="1:40" ht="15.75" hidden="1" customHeight="1" thickTop="1" x14ac:dyDescent="0.3">
      <c r="A144" s="90">
        <v>8675</v>
      </c>
      <c r="B144" s="91" t="s">
        <v>398</v>
      </c>
      <c r="C144" s="91" t="s">
        <v>416</v>
      </c>
      <c r="D144" s="92">
        <v>6</v>
      </c>
      <c r="E144" s="70">
        <v>39.048001302992219</v>
      </c>
      <c r="F144" s="71">
        <v>69.164122914122913</v>
      </c>
      <c r="G144" s="72">
        <f t="shared" si="20"/>
        <v>49.08670850670245</v>
      </c>
      <c r="H144" s="73">
        <v>0</v>
      </c>
      <c r="I144" s="74">
        <f t="shared" si="21"/>
        <v>0</v>
      </c>
      <c r="J144" s="75">
        <f t="shared" si="22"/>
        <v>29.45202510402147</v>
      </c>
      <c r="K144" s="76">
        <v>0</v>
      </c>
      <c r="L144" s="77">
        <v>0</v>
      </c>
      <c r="M144" s="78">
        <f t="shared" si="23"/>
        <v>0</v>
      </c>
      <c r="N144" s="79">
        <v>77.460317460317469</v>
      </c>
      <c r="O144" s="80">
        <v>99.52</v>
      </c>
      <c r="P144" s="81">
        <v>90.39469088368844</v>
      </c>
      <c r="Q144" s="82" t="s">
        <v>37</v>
      </c>
      <c r="R144" s="72">
        <f t="shared" si="24"/>
        <v>89.069299654596961</v>
      </c>
      <c r="S144" s="76">
        <v>96.111111111111114</v>
      </c>
      <c r="T144" s="80">
        <v>64.444444444444457</v>
      </c>
      <c r="U144" s="80">
        <v>0</v>
      </c>
      <c r="V144" s="80">
        <v>0</v>
      </c>
      <c r="W144" s="80">
        <v>0</v>
      </c>
      <c r="X144" s="78">
        <f t="shared" si="25"/>
        <v>40.138888888888893</v>
      </c>
      <c r="Y144" s="83">
        <f t="shared" si="26"/>
        <v>41.346620333915475</v>
      </c>
      <c r="Z144" s="84">
        <v>61.862068965517238</v>
      </c>
      <c r="AA144" s="84">
        <v>22.222222222222225</v>
      </c>
      <c r="AB144" s="84">
        <v>0</v>
      </c>
      <c r="AC144" s="84">
        <v>0</v>
      </c>
      <c r="AD144" s="84">
        <v>8.8888888888888893</v>
      </c>
      <c r="AE144" s="72">
        <f t="shared" si="27"/>
        <v>21.298850574712645</v>
      </c>
      <c r="AF144" s="85">
        <v>0</v>
      </c>
      <c r="AG144" s="85">
        <v>6.25</v>
      </c>
      <c r="AH144" s="85">
        <v>5.8823529411764701</v>
      </c>
      <c r="AI144" s="85">
        <v>0.93457943925233633</v>
      </c>
      <c r="AJ144" s="86">
        <v>3.266733095107202</v>
      </c>
      <c r="AK144" s="87">
        <v>0</v>
      </c>
      <c r="AL144" s="72">
        <f t="shared" si="28"/>
        <v>0</v>
      </c>
      <c r="AM144" s="88">
        <v>12.230515798541997</v>
      </c>
      <c r="AN144" s="89">
        <f t="shared" si="29"/>
        <v>30.232869927324632</v>
      </c>
    </row>
    <row r="145" spans="1:40" ht="15.75" hidden="1" customHeight="1" thickTop="1" x14ac:dyDescent="0.3">
      <c r="A145" s="90">
        <v>8685</v>
      </c>
      <c r="B145" s="91" t="s">
        <v>398</v>
      </c>
      <c r="C145" s="91" t="s">
        <v>417</v>
      </c>
      <c r="D145" s="92">
        <v>6</v>
      </c>
      <c r="E145" s="70">
        <v>71.730641258318215</v>
      </c>
      <c r="F145" s="71">
        <v>93.853276353276357</v>
      </c>
      <c r="G145" s="72">
        <f t="shared" si="20"/>
        <v>79.104852956637586</v>
      </c>
      <c r="H145" s="73">
        <v>40.669999999999995</v>
      </c>
      <c r="I145" s="74">
        <f t="shared" si="21"/>
        <v>40.669999999999995</v>
      </c>
      <c r="J145" s="75">
        <f t="shared" si="22"/>
        <v>63.730911773982541</v>
      </c>
      <c r="K145" s="76">
        <v>97.904191616766468</v>
      </c>
      <c r="L145" s="77">
        <v>100</v>
      </c>
      <c r="M145" s="78">
        <f t="shared" si="23"/>
        <v>98.369926813040593</v>
      </c>
      <c r="N145" s="79">
        <v>98.888888888888886</v>
      </c>
      <c r="O145" s="80">
        <v>98.809999999999988</v>
      </c>
      <c r="P145" s="81">
        <v>95.39568345323741</v>
      </c>
      <c r="Q145" s="82" t="s">
        <v>37</v>
      </c>
      <c r="R145" s="72">
        <f t="shared" si="24"/>
        <v>97.637129411470823</v>
      </c>
      <c r="S145" s="76">
        <v>96.805555555555557</v>
      </c>
      <c r="T145" s="80">
        <v>71.296296296296305</v>
      </c>
      <c r="U145" s="80">
        <v>100</v>
      </c>
      <c r="V145" s="80">
        <v>0</v>
      </c>
      <c r="W145" s="80">
        <v>25</v>
      </c>
      <c r="X145" s="78">
        <f t="shared" si="25"/>
        <v>70.150462962962962</v>
      </c>
      <c r="Y145" s="83">
        <f t="shared" si="26"/>
        <v>89.105203212513416</v>
      </c>
      <c r="Z145" s="84">
        <v>19.333333333333332</v>
      </c>
      <c r="AA145" s="84">
        <v>22.222222222222225</v>
      </c>
      <c r="AB145" s="84">
        <v>40</v>
      </c>
      <c r="AC145" s="84">
        <v>77.600000000000009</v>
      </c>
      <c r="AD145" s="84">
        <v>100</v>
      </c>
      <c r="AE145" s="72">
        <f t="shared" si="27"/>
        <v>49.8</v>
      </c>
      <c r="AF145" s="85">
        <v>63.157894736842103</v>
      </c>
      <c r="AG145" s="85">
        <v>75</v>
      </c>
      <c r="AH145" s="85">
        <v>58.82352941176471</v>
      </c>
      <c r="AI145" s="85">
        <v>34.579439252336449</v>
      </c>
      <c r="AJ145" s="86">
        <v>57.890215850235819</v>
      </c>
      <c r="AK145" s="87">
        <v>33.333333333333329</v>
      </c>
      <c r="AL145" s="72">
        <f t="shared" si="28"/>
        <v>33.333333333333329</v>
      </c>
      <c r="AM145" s="88">
        <v>48.664057560062879</v>
      </c>
      <c r="AN145" s="89">
        <f t="shared" si="29"/>
        <v>71.898001229072079</v>
      </c>
    </row>
    <row r="146" spans="1:40" ht="15.75" hidden="1" customHeight="1" thickTop="1" x14ac:dyDescent="0.3">
      <c r="A146" s="90">
        <v>8758</v>
      </c>
      <c r="B146" s="91" t="s">
        <v>398</v>
      </c>
      <c r="C146" s="91" t="s">
        <v>418</v>
      </c>
      <c r="D146" s="92">
        <v>3</v>
      </c>
      <c r="E146" s="70">
        <v>76.041268622484594</v>
      </c>
      <c r="F146" s="71">
        <v>82.327024827024843</v>
      </c>
      <c r="G146" s="72">
        <f t="shared" si="20"/>
        <v>78.136520690664668</v>
      </c>
      <c r="H146" s="73">
        <v>0</v>
      </c>
      <c r="I146" s="74">
        <f t="shared" si="21"/>
        <v>0</v>
      </c>
      <c r="J146" s="75">
        <f t="shared" si="22"/>
        <v>46.881912414398798</v>
      </c>
      <c r="K146" s="76">
        <v>98.305084745762713</v>
      </c>
      <c r="L146" s="77">
        <v>100</v>
      </c>
      <c r="M146" s="78">
        <f t="shared" si="23"/>
        <v>98.681732580037675</v>
      </c>
      <c r="N146" s="79">
        <v>100</v>
      </c>
      <c r="O146" s="80">
        <v>99.110000000000014</v>
      </c>
      <c r="P146" s="81">
        <v>98.492208304566518</v>
      </c>
      <c r="Q146" s="82">
        <v>100</v>
      </c>
      <c r="R146" s="72">
        <f t="shared" si="24"/>
        <v>99.400552076141636</v>
      </c>
      <c r="S146" s="76">
        <v>99.305555555555543</v>
      </c>
      <c r="T146" s="80">
        <v>0</v>
      </c>
      <c r="U146" s="80">
        <v>96.296283333333335</v>
      </c>
      <c r="V146" s="80">
        <v>0</v>
      </c>
      <c r="W146" s="80">
        <v>25</v>
      </c>
      <c r="X146" s="78">
        <f t="shared" si="25"/>
        <v>52.025459722222223</v>
      </c>
      <c r="Y146" s="83">
        <f t="shared" si="26"/>
        <v>83.981747504289999</v>
      </c>
      <c r="Z146" s="84">
        <v>96.321839080459768</v>
      </c>
      <c r="AA146" s="84">
        <v>76.3888888888889</v>
      </c>
      <c r="AB146" s="84">
        <v>80</v>
      </c>
      <c r="AC146" s="84">
        <v>64.8</v>
      </c>
      <c r="AD146" s="84">
        <v>3.90625</v>
      </c>
      <c r="AE146" s="72">
        <f t="shared" si="27"/>
        <v>66.285798311781605</v>
      </c>
      <c r="AF146" s="85">
        <v>63.157894736842103</v>
      </c>
      <c r="AG146" s="85">
        <v>75</v>
      </c>
      <c r="AH146" s="85">
        <v>35.294117647058826</v>
      </c>
      <c r="AI146" s="85">
        <v>50.467289719626166</v>
      </c>
      <c r="AJ146" s="86">
        <v>55.979825525881772</v>
      </c>
      <c r="AK146" s="87">
        <v>38.333333333333336</v>
      </c>
      <c r="AL146" s="72">
        <f t="shared" si="28"/>
        <v>38.333333333333336</v>
      </c>
      <c r="AM146" s="88">
        <v>57.947045906518667</v>
      </c>
      <c r="AN146" s="89">
        <f t="shared" si="29"/>
        <v>68.751370006980366</v>
      </c>
    </row>
    <row r="147" spans="1:40" ht="15.75" hidden="1" customHeight="1" thickTop="1" x14ac:dyDescent="0.3">
      <c r="A147" s="90">
        <v>8770</v>
      </c>
      <c r="B147" s="91" t="s">
        <v>398</v>
      </c>
      <c r="C147" s="91" t="s">
        <v>419</v>
      </c>
      <c r="D147" s="92">
        <v>6</v>
      </c>
      <c r="E147" s="70">
        <v>59.238020637149148</v>
      </c>
      <c r="F147" s="71">
        <v>80.619658119658126</v>
      </c>
      <c r="G147" s="72">
        <f t="shared" si="20"/>
        <v>66.365233131318803</v>
      </c>
      <c r="H147" s="73">
        <v>0</v>
      </c>
      <c r="I147" s="74">
        <f t="shared" si="21"/>
        <v>0</v>
      </c>
      <c r="J147" s="75">
        <f t="shared" si="22"/>
        <v>39.819139878791283</v>
      </c>
      <c r="K147" s="76">
        <v>75.892857142857139</v>
      </c>
      <c r="L147" s="77">
        <v>100</v>
      </c>
      <c r="M147" s="78">
        <f t="shared" si="23"/>
        <v>81.25</v>
      </c>
      <c r="N147" s="79">
        <v>94.782608695652172</v>
      </c>
      <c r="O147" s="80">
        <v>99</v>
      </c>
      <c r="P147" s="81">
        <v>91.051546391752581</v>
      </c>
      <c r="Q147" s="82" t="s">
        <v>37</v>
      </c>
      <c r="R147" s="72">
        <f t="shared" si="24"/>
        <v>94.885377913491709</v>
      </c>
      <c r="S147" s="76">
        <v>92.5</v>
      </c>
      <c r="T147" s="80">
        <v>74.916666666666657</v>
      </c>
      <c r="U147" s="80">
        <v>98.611100000000008</v>
      </c>
      <c r="V147" s="80">
        <v>0</v>
      </c>
      <c r="W147" s="80">
        <v>0</v>
      </c>
      <c r="X147" s="78">
        <f t="shared" si="25"/>
        <v>66.506941666666663</v>
      </c>
      <c r="Y147" s="83">
        <f t="shared" si="26"/>
        <v>80.895542265650676</v>
      </c>
      <c r="Z147" s="84">
        <v>99.425287356321846</v>
      </c>
      <c r="AA147" s="84">
        <v>88.8888888888889</v>
      </c>
      <c r="AB147" s="84">
        <v>40</v>
      </c>
      <c r="AC147" s="84">
        <v>61.6</v>
      </c>
      <c r="AD147" s="84">
        <v>9.8901098901098905</v>
      </c>
      <c r="AE147" s="72">
        <f t="shared" si="27"/>
        <v>62.427384110142739</v>
      </c>
      <c r="AF147" s="85">
        <v>73.68421052631578</v>
      </c>
      <c r="AG147" s="85">
        <v>75</v>
      </c>
      <c r="AH147" s="85">
        <v>70.588235294117652</v>
      </c>
      <c r="AI147" s="85">
        <v>62.616822429906534</v>
      </c>
      <c r="AJ147" s="86">
        <v>70.472317062584992</v>
      </c>
      <c r="AK147" s="87">
        <v>51.666666666666671</v>
      </c>
      <c r="AL147" s="72">
        <f t="shared" si="28"/>
        <v>51.666666666666671</v>
      </c>
      <c r="AM147" s="88">
        <v>62.420556075432124</v>
      </c>
      <c r="AN147" s="89">
        <f t="shared" si="29"/>
        <v>67.137765931213238</v>
      </c>
    </row>
    <row r="148" spans="1:40" ht="15.75" hidden="1" customHeight="1" thickTop="1" x14ac:dyDescent="0.3">
      <c r="A148" s="90">
        <v>8832</v>
      </c>
      <c r="B148" s="91" t="s">
        <v>398</v>
      </c>
      <c r="C148" s="91" t="s">
        <v>420</v>
      </c>
      <c r="D148" s="92">
        <v>6</v>
      </c>
      <c r="E148" s="70">
        <v>75.088046645566436</v>
      </c>
      <c r="F148" s="71">
        <v>71.515567765567766</v>
      </c>
      <c r="G148" s="72">
        <f t="shared" si="20"/>
        <v>73.897220352233546</v>
      </c>
      <c r="H148" s="73">
        <v>19.032</v>
      </c>
      <c r="I148" s="74">
        <f t="shared" si="21"/>
        <v>19.032</v>
      </c>
      <c r="J148" s="75">
        <f t="shared" si="22"/>
        <v>51.951132211340123</v>
      </c>
      <c r="K148" s="76">
        <v>0</v>
      </c>
      <c r="L148" s="77">
        <v>100</v>
      </c>
      <c r="M148" s="78">
        <f t="shared" si="23"/>
        <v>22.222222222222221</v>
      </c>
      <c r="N148" s="79">
        <v>75.714285714285722</v>
      </c>
      <c r="O148" s="80">
        <v>99.07</v>
      </c>
      <c r="P148" s="81">
        <v>89.72043010752688</v>
      </c>
      <c r="Q148" s="82" t="s">
        <v>37</v>
      </c>
      <c r="R148" s="72">
        <f t="shared" si="24"/>
        <v>88.11313345814132</v>
      </c>
      <c r="S148" s="76">
        <v>81.666666666666671</v>
      </c>
      <c r="T148" s="80">
        <v>58.581349206349209</v>
      </c>
      <c r="U148" s="80">
        <v>100</v>
      </c>
      <c r="V148" s="80">
        <v>0</v>
      </c>
      <c r="W148" s="80">
        <v>0</v>
      </c>
      <c r="X148" s="78">
        <f t="shared" si="25"/>
        <v>60.062003968253968</v>
      </c>
      <c r="Y148" s="83">
        <f t="shared" si="26"/>
        <v>55.416043976446488</v>
      </c>
      <c r="Z148" s="84">
        <v>98.735632183908038</v>
      </c>
      <c r="AA148" s="84">
        <v>86.1111111111111</v>
      </c>
      <c r="AB148" s="84">
        <v>40</v>
      </c>
      <c r="AC148" s="84">
        <v>63.2</v>
      </c>
      <c r="AD148" s="84">
        <v>100</v>
      </c>
      <c r="AE148" s="72">
        <f t="shared" si="27"/>
        <v>78.929741379310343</v>
      </c>
      <c r="AF148" s="85">
        <v>63.157894736842103</v>
      </c>
      <c r="AG148" s="85">
        <v>62.5</v>
      </c>
      <c r="AH148" s="85">
        <v>52.941176470588239</v>
      </c>
      <c r="AI148" s="85">
        <v>44.859813084112147</v>
      </c>
      <c r="AJ148" s="86">
        <v>55.864721072885622</v>
      </c>
      <c r="AK148" s="87">
        <v>45</v>
      </c>
      <c r="AL148" s="72">
        <f t="shared" si="28"/>
        <v>45</v>
      </c>
      <c r="AM148" s="88">
        <v>65.993121021735021</v>
      </c>
      <c r="AN148" s="89">
        <f t="shared" si="29"/>
        <v>57.896184737011772</v>
      </c>
    </row>
    <row r="149" spans="1:40" ht="15.75" hidden="1" customHeight="1" thickTop="1" x14ac:dyDescent="0.3">
      <c r="A149" s="90">
        <v>8849</v>
      </c>
      <c r="B149" s="91" t="s">
        <v>398</v>
      </c>
      <c r="C149" s="91" t="s">
        <v>421</v>
      </c>
      <c r="D149" s="92">
        <v>6</v>
      </c>
      <c r="E149" s="70">
        <v>39.654708721405626</v>
      </c>
      <c r="F149" s="71">
        <v>95.18518518518519</v>
      </c>
      <c r="G149" s="72">
        <f t="shared" si="20"/>
        <v>58.164867542665476</v>
      </c>
      <c r="H149" s="73">
        <v>0</v>
      </c>
      <c r="I149" s="74">
        <f t="shared" si="21"/>
        <v>0</v>
      </c>
      <c r="J149" s="75">
        <f t="shared" si="22"/>
        <v>34.898920525599287</v>
      </c>
      <c r="K149" s="76">
        <v>0</v>
      </c>
      <c r="L149" s="77">
        <v>100</v>
      </c>
      <c r="M149" s="78">
        <f t="shared" si="23"/>
        <v>22.222222222222221</v>
      </c>
      <c r="N149" s="79">
        <v>81.904761904761912</v>
      </c>
      <c r="O149" s="80">
        <v>99.09</v>
      </c>
      <c r="P149" s="81">
        <v>92.303273980470991</v>
      </c>
      <c r="Q149" s="82">
        <v>100</v>
      </c>
      <c r="R149" s="72">
        <f t="shared" si="24"/>
        <v>93.324508971308219</v>
      </c>
      <c r="S149" s="76">
        <v>90.972222222222214</v>
      </c>
      <c r="T149" s="80">
        <v>65.039351851851848</v>
      </c>
      <c r="U149" s="80">
        <v>100</v>
      </c>
      <c r="V149" s="80">
        <v>0</v>
      </c>
      <c r="W149" s="80">
        <v>0</v>
      </c>
      <c r="X149" s="78">
        <f t="shared" si="25"/>
        <v>64.002893518518519</v>
      </c>
      <c r="Y149" s="83">
        <f t="shared" si="26"/>
        <v>58.34476879674456</v>
      </c>
      <c r="Z149" s="84">
        <v>56.689655172413786</v>
      </c>
      <c r="AA149" s="84">
        <v>22.222222222222225</v>
      </c>
      <c r="AB149" s="84">
        <v>100</v>
      </c>
      <c r="AC149" s="84">
        <v>66.400000000000006</v>
      </c>
      <c r="AD149" s="84">
        <v>16.666666666666664</v>
      </c>
      <c r="AE149" s="72">
        <f t="shared" si="27"/>
        <v>52.664080459770119</v>
      </c>
      <c r="AF149" s="85">
        <v>68.421052631578945</v>
      </c>
      <c r="AG149" s="85">
        <v>75</v>
      </c>
      <c r="AH149" s="85">
        <v>58.82352941176471</v>
      </c>
      <c r="AI149" s="85">
        <v>37.383177570093459</v>
      </c>
      <c r="AJ149" s="86">
        <v>59.90693990335928</v>
      </c>
      <c r="AK149" s="87">
        <v>46.666666666666664</v>
      </c>
      <c r="AL149" s="72">
        <f t="shared" si="28"/>
        <v>46.666666666666664</v>
      </c>
      <c r="AM149" s="88">
        <v>53.39602688610654</v>
      </c>
      <c r="AN149" s="89">
        <f t="shared" si="29"/>
        <v>52.170976569324097</v>
      </c>
    </row>
    <row r="150" spans="1:40" ht="15.75" hidden="1" customHeight="1" thickTop="1" x14ac:dyDescent="0.3">
      <c r="A150" s="90">
        <v>11001</v>
      </c>
      <c r="B150" s="91" t="s">
        <v>422</v>
      </c>
      <c r="C150" s="91" t="s">
        <v>423</v>
      </c>
      <c r="D150" s="92" t="s">
        <v>273</v>
      </c>
      <c r="E150" s="70">
        <v>77.645886932184595</v>
      </c>
      <c r="F150" s="71">
        <v>86.374135124135108</v>
      </c>
      <c r="G150" s="72">
        <f t="shared" si="20"/>
        <v>80.555302996168095</v>
      </c>
      <c r="H150" s="73">
        <v>67.038000000000011</v>
      </c>
      <c r="I150" s="74">
        <f t="shared" si="21"/>
        <v>67.038000000000011</v>
      </c>
      <c r="J150" s="75">
        <f t="shared" si="22"/>
        <v>75.148381797700864</v>
      </c>
      <c r="K150" s="76">
        <v>96.184622099367132</v>
      </c>
      <c r="L150" s="77">
        <v>100</v>
      </c>
      <c r="M150" s="78">
        <f t="shared" si="23"/>
        <v>97.032483855063333</v>
      </c>
      <c r="N150" s="79">
        <v>100</v>
      </c>
      <c r="O150" s="80">
        <v>98.679999999999993</v>
      </c>
      <c r="P150" s="81">
        <v>99.593250721671637</v>
      </c>
      <c r="Q150" s="82">
        <v>63.265306122448983</v>
      </c>
      <c r="R150" s="72">
        <f t="shared" si="24"/>
        <v>90.384639211030148</v>
      </c>
      <c r="S150" s="76">
        <v>96.666666666666671</v>
      </c>
      <c r="T150" s="80">
        <v>81.201388888888886</v>
      </c>
      <c r="U150" s="80">
        <v>100</v>
      </c>
      <c r="V150" s="80">
        <v>0</v>
      </c>
      <c r="W150" s="80">
        <v>50</v>
      </c>
      <c r="X150" s="78">
        <f t="shared" si="25"/>
        <v>75.717013888888886</v>
      </c>
      <c r="Y150" s="83">
        <f t="shared" si="26"/>
        <v>88.084223179796894</v>
      </c>
      <c r="Z150" s="84">
        <v>100</v>
      </c>
      <c r="AA150" s="84">
        <v>94.444444444444443</v>
      </c>
      <c r="AB150" s="84">
        <v>60</v>
      </c>
      <c r="AC150" s="84">
        <v>90.4</v>
      </c>
      <c r="AD150" s="84">
        <v>100</v>
      </c>
      <c r="AE150" s="72">
        <f t="shared" si="27"/>
        <v>89.658333333333331</v>
      </c>
      <c r="AF150" s="85">
        <v>100</v>
      </c>
      <c r="AG150" s="85">
        <v>81.25</v>
      </c>
      <c r="AH150" s="85">
        <v>88.235294117647058</v>
      </c>
      <c r="AI150" s="85">
        <v>70.09345794392523</v>
      </c>
      <c r="AJ150" s="86">
        <v>84.894688015393072</v>
      </c>
      <c r="AK150" s="87">
        <v>80</v>
      </c>
      <c r="AL150" s="72">
        <f t="shared" si="28"/>
        <v>80</v>
      </c>
      <c r="AM150" s="88">
        <v>86.456361248549257</v>
      </c>
      <c r="AN150" s="89">
        <f t="shared" si="29"/>
        <v>85.008696324003395</v>
      </c>
    </row>
    <row r="151" spans="1:40" ht="15.75" hidden="1" customHeight="1" thickTop="1" x14ac:dyDescent="0.3">
      <c r="A151" s="90">
        <v>13001</v>
      </c>
      <c r="B151" s="91" t="s">
        <v>424</v>
      </c>
      <c r="C151" s="91" t="s">
        <v>425</v>
      </c>
      <c r="D151" s="92" t="s">
        <v>273</v>
      </c>
      <c r="E151" s="70">
        <v>81.956766721766215</v>
      </c>
      <c r="F151" s="71">
        <v>71.959706959706963</v>
      </c>
      <c r="G151" s="72">
        <f t="shared" si="20"/>
        <v>78.624413467746464</v>
      </c>
      <c r="H151" s="73">
        <v>0</v>
      </c>
      <c r="I151" s="74">
        <f t="shared" si="21"/>
        <v>0</v>
      </c>
      <c r="J151" s="75">
        <f t="shared" si="22"/>
        <v>47.174648080647877</v>
      </c>
      <c r="K151" s="76">
        <v>66.745283018867923</v>
      </c>
      <c r="L151" s="77">
        <v>100</v>
      </c>
      <c r="M151" s="78">
        <f t="shared" si="23"/>
        <v>74.135220125786162</v>
      </c>
      <c r="N151" s="79">
        <v>71.111111111111114</v>
      </c>
      <c r="O151" s="80">
        <v>98.969999999999985</v>
      </c>
      <c r="P151" s="81">
        <v>91.988153187496337</v>
      </c>
      <c r="Q151" s="82" t="s">
        <v>37</v>
      </c>
      <c r="R151" s="72">
        <f t="shared" si="24"/>
        <v>87.301823669473606</v>
      </c>
      <c r="S151" s="76">
        <v>97.083333333333329</v>
      </c>
      <c r="T151" s="80">
        <v>79.231754468649626</v>
      </c>
      <c r="U151" s="80">
        <v>85.64813333333332</v>
      </c>
      <c r="V151" s="80">
        <v>93.208414100078969</v>
      </c>
      <c r="W151" s="80">
        <v>50</v>
      </c>
      <c r="X151" s="78">
        <f t="shared" si="25"/>
        <v>83.391857046338927</v>
      </c>
      <c r="Y151" s="83">
        <f t="shared" si="26"/>
        <v>81.310657074343027</v>
      </c>
      <c r="Z151" s="84">
        <v>99.770114942528735</v>
      </c>
      <c r="AA151" s="84">
        <v>69.444444444444443</v>
      </c>
      <c r="AB151" s="84">
        <v>60</v>
      </c>
      <c r="AC151" s="84">
        <v>76</v>
      </c>
      <c r="AD151" s="84">
        <v>81.818181818181827</v>
      </c>
      <c r="AE151" s="72">
        <f t="shared" si="27"/>
        <v>78.804271159874617</v>
      </c>
      <c r="AF151" s="85">
        <v>57.894736842105267</v>
      </c>
      <c r="AG151" s="85">
        <v>68.75</v>
      </c>
      <c r="AH151" s="85">
        <v>64.705882352941174</v>
      </c>
      <c r="AI151" s="85">
        <v>50.467289719626166</v>
      </c>
      <c r="AJ151" s="86">
        <v>60.454477228668146</v>
      </c>
      <c r="AK151" s="87">
        <v>53.333333333333336</v>
      </c>
      <c r="AL151" s="72">
        <f t="shared" si="28"/>
        <v>53.333333333333336</v>
      </c>
      <c r="AM151" s="88">
        <v>68.816805212911305</v>
      </c>
      <c r="AN151" s="89">
        <f t="shared" si="29"/>
        <v>70.735299717174485</v>
      </c>
    </row>
    <row r="152" spans="1:40" ht="15.75" hidden="1" customHeight="1" thickTop="1" x14ac:dyDescent="0.3">
      <c r="A152" s="90">
        <v>13006</v>
      </c>
      <c r="B152" s="91" t="s">
        <v>424</v>
      </c>
      <c r="C152" s="91" t="s">
        <v>426</v>
      </c>
      <c r="D152" s="92">
        <v>6</v>
      </c>
      <c r="E152" s="70">
        <v>46.763506440140702</v>
      </c>
      <c r="F152" s="71">
        <v>93.540394790394785</v>
      </c>
      <c r="G152" s="72">
        <f t="shared" si="20"/>
        <v>62.355802556892058</v>
      </c>
      <c r="H152" s="73">
        <v>0</v>
      </c>
      <c r="I152" s="74">
        <f t="shared" si="21"/>
        <v>0</v>
      </c>
      <c r="J152" s="75">
        <f t="shared" si="22"/>
        <v>37.413481534135236</v>
      </c>
      <c r="K152" s="76">
        <v>78.200692041522487</v>
      </c>
      <c r="L152" s="77">
        <v>100</v>
      </c>
      <c r="M152" s="78">
        <f t="shared" si="23"/>
        <v>83.044982698961931</v>
      </c>
      <c r="N152" s="79">
        <v>79.682539682539684</v>
      </c>
      <c r="O152" s="80">
        <v>99.06</v>
      </c>
      <c r="P152" s="81">
        <v>97.959183673469383</v>
      </c>
      <c r="Q152" s="82">
        <v>100</v>
      </c>
      <c r="R152" s="72">
        <f t="shared" si="24"/>
        <v>94.175430839002274</v>
      </c>
      <c r="S152" s="76">
        <v>74.027777777777771</v>
      </c>
      <c r="T152" s="80">
        <v>84.681712962962962</v>
      </c>
      <c r="U152" s="80">
        <v>97.222216666666668</v>
      </c>
      <c r="V152" s="80">
        <v>0</v>
      </c>
      <c r="W152" s="80">
        <v>0</v>
      </c>
      <c r="X152" s="78">
        <f t="shared" si="25"/>
        <v>63.98292685185185</v>
      </c>
      <c r="Y152" s="83">
        <f t="shared" si="26"/>
        <v>80.506868232699617</v>
      </c>
      <c r="Z152" s="84">
        <v>15.793103448275863</v>
      </c>
      <c r="AA152" s="84">
        <v>22.222222222222225</v>
      </c>
      <c r="AB152" s="84">
        <v>100</v>
      </c>
      <c r="AC152" s="84">
        <v>80</v>
      </c>
      <c r="AD152" s="84">
        <v>5.2631578947368416</v>
      </c>
      <c r="AE152" s="72">
        <f t="shared" si="27"/>
        <v>42.85178463399879</v>
      </c>
      <c r="AF152" s="85">
        <v>63.157894736842103</v>
      </c>
      <c r="AG152" s="85">
        <v>81.25</v>
      </c>
      <c r="AH152" s="85">
        <v>52.941176470588239</v>
      </c>
      <c r="AI152" s="85">
        <v>0.93457943925233633</v>
      </c>
      <c r="AJ152" s="86">
        <v>49.570912661670668</v>
      </c>
      <c r="AK152" s="87">
        <v>53.333333333333336</v>
      </c>
      <c r="AL152" s="72">
        <f t="shared" si="28"/>
        <v>53.333333333333336</v>
      </c>
      <c r="AM152" s="88">
        <v>46.739861847911541</v>
      </c>
      <c r="AN152" s="89">
        <f t="shared" si="29"/>
        <v>61.758088977550322</v>
      </c>
    </row>
    <row r="153" spans="1:40" ht="15.75" hidden="1" customHeight="1" thickTop="1" x14ac:dyDescent="0.3">
      <c r="A153" s="90">
        <v>13030</v>
      </c>
      <c r="B153" s="91" t="s">
        <v>424</v>
      </c>
      <c r="C153" s="91" t="s">
        <v>427</v>
      </c>
      <c r="D153" s="92">
        <v>6</v>
      </c>
      <c r="E153" s="70">
        <v>37.161728924433099</v>
      </c>
      <c r="F153" s="71">
        <v>75.722934472934469</v>
      </c>
      <c r="G153" s="72">
        <f t="shared" si="20"/>
        <v>50.015464107266887</v>
      </c>
      <c r="H153" s="73">
        <v>0</v>
      </c>
      <c r="I153" s="74">
        <f t="shared" si="21"/>
        <v>0</v>
      </c>
      <c r="J153" s="75">
        <f t="shared" si="22"/>
        <v>30.009278464360129</v>
      </c>
      <c r="K153" s="76">
        <v>75</v>
      </c>
      <c r="L153" s="77">
        <v>100</v>
      </c>
      <c r="M153" s="78">
        <f t="shared" si="23"/>
        <v>80.555555555555557</v>
      </c>
      <c r="N153" s="79">
        <v>88.8888888888889</v>
      </c>
      <c r="O153" s="80">
        <v>98.529999999999987</v>
      </c>
      <c r="P153" s="81">
        <v>97.692862292718104</v>
      </c>
      <c r="Q153" s="82">
        <v>100</v>
      </c>
      <c r="R153" s="72">
        <f t="shared" si="24"/>
        <v>96.277937795401755</v>
      </c>
      <c r="S153" s="76">
        <v>59.305555555555557</v>
      </c>
      <c r="T153" s="80">
        <v>67.083333333333329</v>
      </c>
      <c r="U153" s="80">
        <v>100</v>
      </c>
      <c r="V153" s="80">
        <v>0</v>
      </c>
      <c r="W153" s="80">
        <v>0</v>
      </c>
      <c r="X153" s="78">
        <f t="shared" si="25"/>
        <v>56.597222222222221</v>
      </c>
      <c r="Y153" s="83">
        <f t="shared" si="26"/>
        <v>77.92005120563968</v>
      </c>
      <c r="Z153" s="84">
        <v>87.011494252873561</v>
      </c>
      <c r="AA153" s="84">
        <v>97.222222222222229</v>
      </c>
      <c r="AB153" s="84">
        <v>100</v>
      </c>
      <c r="AC153" s="84">
        <v>80</v>
      </c>
      <c r="AD153" s="84">
        <v>5.2631578947368416</v>
      </c>
      <c r="AE153" s="72">
        <f t="shared" si="27"/>
        <v>74.718882335148223</v>
      </c>
      <c r="AF153" s="85">
        <v>89.473684210526315</v>
      </c>
      <c r="AG153" s="85">
        <v>81.25</v>
      </c>
      <c r="AH153" s="85">
        <v>64.705882352941174</v>
      </c>
      <c r="AI153" s="85">
        <v>50.467289719626166</v>
      </c>
      <c r="AJ153" s="86">
        <v>71.474214070773399</v>
      </c>
      <c r="AK153" s="87">
        <v>56.666666666666664</v>
      </c>
      <c r="AL153" s="72">
        <f t="shared" si="28"/>
        <v>56.666666666666664</v>
      </c>
      <c r="AM153" s="88">
        <v>70.243194330951951</v>
      </c>
      <c r="AN153" s="89">
        <f t="shared" si="29"/>
        <v>66.034839594977456</v>
      </c>
    </row>
    <row r="154" spans="1:40" ht="15.75" hidden="1" customHeight="1" thickTop="1" x14ac:dyDescent="0.3">
      <c r="A154" s="90">
        <v>13042</v>
      </c>
      <c r="B154" s="91" t="s">
        <v>424</v>
      </c>
      <c r="C154" s="91" t="s">
        <v>428</v>
      </c>
      <c r="D154" s="92">
        <v>6</v>
      </c>
      <c r="E154" s="70">
        <v>82.987277071028529</v>
      </c>
      <c r="F154" s="71">
        <v>80.332722832722837</v>
      </c>
      <c r="G154" s="72">
        <f t="shared" si="20"/>
        <v>82.102425658259961</v>
      </c>
      <c r="H154" s="73">
        <v>39.462000000000003</v>
      </c>
      <c r="I154" s="74">
        <f t="shared" si="21"/>
        <v>39.462000000000003</v>
      </c>
      <c r="J154" s="75">
        <f t="shared" si="22"/>
        <v>65.046255394955978</v>
      </c>
      <c r="K154" s="76">
        <v>82.142857142857139</v>
      </c>
      <c r="L154" s="77">
        <v>100</v>
      </c>
      <c r="M154" s="78">
        <f t="shared" si="23"/>
        <v>86.111111111111114</v>
      </c>
      <c r="N154" s="79">
        <v>75.641025641025649</v>
      </c>
      <c r="O154" s="80">
        <v>99.170000000000016</v>
      </c>
      <c r="P154" s="81">
        <v>99.376299376299386</v>
      </c>
      <c r="Q154" s="82">
        <v>100</v>
      </c>
      <c r="R154" s="72">
        <f t="shared" si="24"/>
        <v>93.546831254331266</v>
      </c>
      <c r="S154" s="76">
        <v>84.722222222222214</v>
      </c>
      <c r="T154" s="80">
        <v>68.402777777777771</v>
      </c>
      <c r="U154" s="80">
        <v>100</v>
      </c>
      <c r="V154" s="80">
        <v>0</v>
      </c>
      <c r="W154" s="80">
        <v>25</v>
      </c>
      <c r="X154" s="78">
        <f t="shared" si="25"/>
        <v>66.40625</v>
      </c>
      <c r="Y154" s="83">
        <f t="shared" si="26"/>
        <v>82.184986001386008</v>
      </c>
      <c r="Z154" s="84">
        <v>90.390804597701148</v>
      </c>
      <c r="AA154" s="84">
        <v>100</v>
      </c>
      <c r="AB154" s="84">
        <v>100</v>
      </c>
      <c r="AC154" s="84">
        <v>39.200000000000003</v>
      </c>
      <c r="AD154" s="84">
        <v>8.4210526315789469</v>
      </c>
      <c r="AE154" s="72">
        <f t="shared" si="27"/>
        <v>69.02664851784634</v>
      </c>
      <c r="AF154" s="85">
        <v>31.578947368421051</v>
      </c>
      <c r="AG154" s="85">
        <v>62.5</v>
      </c>
      <c r="AH154" s="85">
        <v>52.941176470588239</v>
      </c>
      <c r="AI154" s="85">
        <v>29.906542056074763</v>
      </c>
      <c r="AJ154" s="86">
        <v>44.231666473771014</v>
      </c>
      <c r="AK154" s="87">
        <v>18.333333333333332</v>
      </c>
      <c r="AL154" s="72">
        <f t="shared" si="28"/>
        <v>18.333333333333332</v>
      </c>
      <c r="AM154" s="88">
        <v>52.275990269190316</v>
      </c>
      <c r="AN154" s="89">
        <f t="shared" si="29"/>
        <v>69.784541160441293</v>
      </c>
    </row>
    <row r="155" spans="1:40" ht="15.75" hidden="1" customHeight="1" thickTop="1" x14ac:dyDescent="0.3">
      <c r="A155" s="90">
        <v>13052</v>
      </c>
      <c r="B155" s="91" t="s">
        <v>424</v>
      </c>
      <c r="C155" s="91" t="s">
        <v>429</v>
      </c>
      <c r="D155" s="92">
        <v>6</v>
      </c>
      <c r="E155" s="70">
        <v>51.741034841495406</v>
      </c>
      <c r="F155" s="71">
        <v>76.615791615791622</v>
      </c>
      <c r="G155" s="72">
        <f t="shared" si="20"/>
        <v>60.032620432927473</v>
      </c>
      <c r="H155" s="73">
        <v>8.5980000000000008</v>
      </c>
      <c r="I155" s="74">
        <f t="shared" si="21"/>
        <v>8.5980000000000008</v>
      </c>
      <c r="J155" s="75">
        <f t="shared" si="22"/>
        <v>39.458772259756479</v>
      </c>
      <c r="K155" s="76">
        <v>3.2822757111597323</v>
      </c>
      <c r="L155" s="77">
        <v>100</v>
      </c>
      <c r="M155" s="78">
        <f t="shared" si="23"/>
        <v>24.775103330902013</v>
      </c>
      <c r="N155" s="79">
        <v>68.888888888888886</v>
      </c>
      <c r="O155" s="80">
        <v>99.350000000000009</v>
      </c>
      <c r="P155" s="81">
        <v>93.773807960068297</v>
      </c>
      <c r="Q155" s="82">
        <v>100</v>
      </c>
      <c r="R155" s="72">
        <f t="shared" si="24"/>
        <v>90.503174212239287</v>
      </c>
      <c r="S155" s="76">
        <v>75.555555555555557</v>
      </c>
      <c r="T155" s="80">
        <v>76.587606837606828</v>
      </c>
      <c r="U155" s="80">
        <v>100</v>
      </c>
      <c r="V155" s="80">
        <v>0</v>
      </c>
      <c r="W155" s="80">
        <v>25</v>
      </c>
      <c r="X155" s="78">
        <f t="shared" si="25"/>
        <v>66.160790598290589</v>
      </c>
      <c r="Y155" s="83">
        <f t="shared" si="26"/>
        <v>59.051505938494287</v>
      </c>
      <c r="Z155" s="84">
        <v>3.6091954022988504</v>
      </c>
      <c r="AA155" s="84">
        <v>36.805555555555557</v>
      </c>
      <c r="AB155" s="84">
        <v>60</v>
      </c>
      <c r="AC155" s="84">
        <v>36.799999999999997</v>
      </c>
      <c r="AD155" s="84">
        <v>5.2631578947368416</v>
      </c>
      <c r="AE155" s="72">
        <f t="shared" si="27"/>
        <v>26.940182622504537</v>
      </c>
      <c r="AF155" s="85">
        <v>73.68421052631578</v>
      </c>
      <c r="AG155" s="85">
        <v>50</v>
      </c>
      <c r="AH155" s="85">
        <v>52.941176470588239</v>
      </c>
      <c r="AI155" s="85">
        <v>43.925233644859816</v>
      </c>
      <c r="AJ155" s="86">
        <v>55.137655160440957</v>
      </c>
      <c r="AK155" s="87">
        <v>30</v>
      </c>
      <c r="AL155" s="72">
        <f t="shared" si="28"/>
        <v>30</v>
      </c>
      <c r="AM155" s="88">
        <v>35.071472108120005</v>
      </c>
      <c r="AN155" s="89">
        <f t="shared" si="29"/>
        <v>47.938949053634438</v>
      </c>
    </row>
    <row r="156" spans="1:40" ht="15.75" hidden="1" customHeight="1" thickTop="1" x14ac:dyDescent="0.3">
      <c r="A156" s="90">
        <v>13062</v>
      </c>
      <c r="B156" s="91" t="s">
        <v>424</v>
      </c>
      <c r="C156" s="91" t="s">
        <v>430</v>
      </c>
      <c r="D156" s="92">
        <v>6</v>
      </c>
      <c r="E156" s="70">
        <v>62.108140045072879</v>
      </c>
      <c r="F156" s="71">
        <v>95.835368335368329</v>
      </c>
      <c r="G156" s="72">
        <f t="shared" si="20"/>
        <v>73.350549475171363</v>
      </c>
      <c r="H156" s="73">
        <v>0</v>
      </c>
      <c r="I156" s="74">
        <f t="shared" si="21"/>
        <v>0</v>
      </c>
      <c r="J156" s="75">
        <f t="shared" si="22"/>
        <v>44.010329685102818</v>
      </c>
      <c r="K156" s="76">
        <v>25</v>
      </c>
      <c r="L156" s="77">
        <v>100</v>
      </c>
      <c r="M156" s="78">
        <f t="shared" si="23"/>
        <v>41.666666666666671</v>
      </c>
      <c r="N156" s="79">
        <v>80.793650793650812</v>
      </c>
      <c r="O156" s="80">
        <v>98.45</v>
      </c>
      <c r="P156" s="81">
        <v>98.620689655172413</v>
      </c>
      <c r="Q156" s="82" t="s">
        <v>37</v>
      </c>
      <c r="R156" s="72">
        <f t="shared" si="24"/>
        <v>92.563558412014231</v>
      </c>
      <c r="S156" s="76">
        <v>75.277777777777771</v>
      </c>
      <c r="T156" s="80">
        <v>64.629629629629648</v>
      </c>
      <c r="U156" s="80">
        <v>100</v>
      </c>
      <c r="V156" s="80">
        <v>0</v>
      </c>
      <c r="W156" s="80">
        <v>0</v>
      </c>
      <c r="X156" s="78">
        <f t="shared" si="25"/>
        <v>59.976851851851855</v>
      </c>
      <c r="Y156" s="83">
        <f t="shared" si="26"/>
        <v>63.812931284437155</v>
      </c>
      <c r="Z156" s="84">
        <v>42.206896551724135</v>
      </c>
      <c r="AA156" s="84">
        <v>69.444444444444457</v>
      </c>
      <c r="AB156" s="84">
        <v>100</v>
      </c>
      <c r="AC156" s="84">
        <v>62.4</v>
      </c>
      <c r="AD156" s="84">
        <v>5.2631578947368416</v>
      </c>
      <c r="AE156" s="72">
        <f t="shared" si="27"/>
        <v>55.009399576527521</v>
      </c>
      <c r="AF156" s="85">
        <v>63.157894736842103</v>
      </c>
      <c r="AG156" s="85">
        <v>81.25</v>
      </c>
      <c r="AH156" s="85">
        <v>58.82352941176471</v>
      </c>
      <c r="AI156" s="85">
        <v>54.205607476635507</v>
      </c>
      <c r="AJ156" s="86">
        <v>64.359257906310589</v>
      </c>
      <c r="AK156" s="87">
        <v>53.333333333333336</v>
      </c>
      <c r="AL156" s="72">
        <f t="shared" si="28"/>
        <v>53.333333333333336</v>
      </c>
      <c r="AM156" s="88">
        <v>57.167481882497512</v>
      </c>
      <c r="AN156" s="89">
        <f t="shared" si="29"/>
        <v>57.858776143988393</v>
      </c>
    </row>
    <row r="157" spans="1:40" ht="15.75" hidden="1" customHeight="1" thickTop="1" x14ac:dyDescent="0.3">
      <c r="A157" s="90">
        <v>13074</v>
      </c>
      <c r="B157" s="91" t="s">
        <v>424</v>
      </c>
      <c r="C157" s="91" t="s">
        <v>431</v>
      </c>
      <c r="D157" s="92">
        <v>6</v>
      </c>
      <c r="E157" s="70">
        <v>43.141873062617499</v>
      </c>
      <c r="F157" s="71">
        <v>68.712861212861213</v>
      </c>
      <c r="G157" s="72">
        <f t="shared" si="20"/>
        <v>51.665535779365399</v>
      </c>
      <c r="H157" s="73">
        <v>13.82</v>
      </c>
      <c r="I157" s="74">
        <f t="shared" si="21"/>
        <v>13.82</v>
      </c>
      <c r="J157" s="75">
        <f t="shared" si="22"/>
        <v>36.527321467619238</v>
      </c>
      <c r="K157" s="76">
        <v>0</v>
      </c>
      <c r="L157" s="77">
        <v>100</v>
      </c>
      <c r="M157" s="78">
        <f t="shared" si="23"/>
        <v>22.222222222222221</v>
      </c>
      <c r="N157" s="79">
        <v>79.487179487179489</v>
      </c>
      <c r="O157" s="80">
        <v>98.81</v>
      </c>
      <c r="P157" s="81">
        <v>96.156120638675333</v>
      </c>
      <c r="Q157" s="82">
        <v>100</v>
      </c>
      <c r="R157" s="72">
        <f t="shared" si="24"/>
        <v>93.613325031463717</v>
      </c>
      <c r="S157" s="76">
        <v>50.138888888888886</v>
      </c>
      <c r="T157" s="80">
        <v>46.215277777777771</v>
      </c>
      <c r="U157" s="80">
        <v>0</v>
      </c>
      <c r="V157" s="80">
        <v>0</v>
      </c>
      <c r="W157" s="80">
        <v>0</v>
      </c>
      <c r="X157" s="78">
        <f t="shared" si="25"/>
        <v>24.088541666666664</v>
      </c>
      <c r="Y157" s="83">
        <f t="shared" si="26"/>
        <v>45.664597343401724</v>
      </c>
      <c r="Z157" s="84">
        <v>14</v>
      </c>
      <c r="AA157" s="84">
        <v>0</v>
      </c>
      <c r="AB157" s="84">
        <v>0</v>
      </c>
      <c r="AC157" s="84">
        <v>0</v>
      </c>
      <c r="AD157" s="84">
        <v>5.2631578947368416</v>
      </c>
      <c r="AE157" s="72">
        <f t="shared" si="27"/>
        <v>4.4868421052631575</v>
      </c>
      <c r="AF157" s="85">
        <v>0</v>
      </c>
      <c r="AG157" s="85">
        <v>6.25</v>
      </c>
      <c r="AH157" s="85">
        <v>5.8823529411764701</v>
      </c>
      <c r="AI157" s="85">
        <v>0.93457943925233633</v>
      </c>
      <c r="AJ157" s="86">
        <v>3.266733095107202</v>
      </c>
      <c r="AK157" s="87">
        <v>0</v>
      </c>
      <c r="AL157" s="72">
        <f t="shared" si="28"/>
        <v>0</v>
      </c>
      <c r="AM157" s="88">
        <v>3.264111281502271</v>
      </c>
      <c r="AN157" s="89">
        <f t="shared" si="29"/>
        <v>31.116996349675389</v>
      </c>
    </row>
    <row r="158" spans="1:40" ht="15.75" hidden="1" customHeight="1" thickTop="1" x14ac:dyDescent="0.3">
      <c r="A158" s="90">
        <v>13140</v>
      </c>
      <c r="B158" s="91" t="s">
        <v>424</v>
      </c>
      <c r="C158" s="91" t="s">
        <v>432</v>
      </c>
      <c r="D158" s="92">
        <v>6</v>
      </c>
      <c r="E158" s="70">
        <v>80.525641025641022</v>
      </c>
      <c r="F158" s="71">
        <v>92.884615384615387</v>
      </c>
      <c r="G158" s="72">
        <f t="shared" si="20"/>
        <v>84.645299145299134</v>
      </c>
      <c r="H158" s="73">
        <v>54.533999999999999</v>
      </c>
      <c r="I158" s="74">
        <f t="shared" si="21"/>
        <v>54.533999999999999</v>
      </c>
      <c r="J158" s="75">
        <f t="shared" si="22"/>
        <v>72.60077948717948</v>
      </c>
      <c r="K158" s="76">
        <v>0</v>
      </c>
      <c r="L158" s="77">
        <v>100</v>
      </c>
      <c r="M158" s="78">
        <f t="shared" si="23"/>
        <v>22.222222222222221</v>
      </c>
      <c r="N158" s="79">
        <v>74.444444444444443</v>
      </c>
      <c r="O158" s="80">
        <v>99.48</v>
      </c>
      <c r="P158" s="81">
        <v>92.898034968280982</v>
      </c>
      <c r="Q158" s="82" t="s">
        <v>37</v>
      </c>
      <c r="R158" s="72">
        <f t="shared" si="24"/>
        <v>88.885238454364156</v>
      </c>
      <c r="S158" s="76">
        <v>86.25</v>
      </c>
      <c r="T158" s="80">
        <v>66.111111111111114</v>
      </c>
      <c r="U158" s="80">
        <v>83.333333333333329</v>
      </c>
      <c r="V158" s="80">
        <v>0</v>
      </c>
      <c r="W158" s="80">
        <v>0</v>
      </c>
      <c r="X158" s="78">
        <f t="shared" si="25"/>
        <v>58.923611111111114</v>
      </c>
      <c r="Y158" s="83">
        <f t="shared" si="26"/>
        <v>55.298831860952092</v>
      </c>
      <c r="Z158" s="84">
        <v>77.310344827586206</v>
      </c>
      <c r="AA158" s="84">
        <v>33.333333333333336</v>
      </c>
      <c r="AB158" s="84">
        <v>0</v>
      </c>
      <c r="AC158" s="84">
        <v>25.6</v>
      </c>
      <c r="AD158" s="84">
        <v>5.2631578947368416</v>
      </c>
      <c r="AE158" s="72">
        <f t="shared" si="27"/>
        <v>31.36442831215971</v>
      </c>
      <c r="AF158" s="85">
        <v>31.578947368421051</v>
      </c>
      <c r="AG158" s="85">
        <v>81.25</v>
      </c>
      <c r="AH158" s="85">
        <v>29.411764705882355</v>
      </c>
      <c r="AI158" s="85">
        <v>23.364485981308412</v>
      </c>
      <c r="AJ158" s="86">
        <v>41.401299513902956</v>
      </c>
      <c r="AK158" s="87">
        <v>28.333333333333332</v>
      </c>
      <c r="AL158" s="72">
        <f t="shared" si="28"/>
        <v>28.333333333333332</v>
      </c>
      <c r="AM158" s="88">
        <v>33.434708303525966</v>
      </c>
      <c r="AN158" s="89">
        <f t="shared" si="29"/>
        <v>52.199984318969733</v>
      </c>
    </row>
    <row r="159" spans="1:40" ht="15.75" hidden="1" customHeight="1" thickTop="1" x14ac:dyDescent="0.3">
      <c r="A159" s="90">
        <v>13160</v>
      </c>
      <c r="B159" s="91" t="s">
        <v>424</v>
      </c>
      <c r="C159" s="91" t="s">
        <v>433</v>
      </c>
      <c r="D159" s="92">
        <v>6</v>
      </c>
      <c r="E159" s="70">
        <v>67.616281269210774</v>
      </c>
      <c r="F159" s="71">
        <v>97.190170940170944</v>
      </c>
      <c r="G159" s="72">
        <f t="shared" si="20"/>
        <v>77.474244492864159</v>
      </c>
      <c r="H159" s="73">
        <v>66.795999999999992</v>
      </c>
      <c r="I159" s="74">
        <f t="shared" si="21"/>
        <v>66.795999999999992</v>
      </c>
      <c r="J159" s="75">
        <f t="shared" si="22"/>
        <v>73.202946695718495</v>
      </c>
      <c r="K159" s="76">
        <v>82.451253481894156</v>
      </c>
      <c r="L159" s="77">
        <v>100</v>
      </c>
      <c r="M159" s="78">
        <f t="shared" si="23"/>
        <v>86.350974930362128</v>
      </c>
      <c r="N159" s="79">
        <v>94.285714285714292</v>
      </c>
      <c r="O159" s="80">
        <v>98.71</v>
      </c>
      <c r="P159" s="81">
        <v>94.568965517241381</v>
      </c>
      <c r="Q159" s="82" t="s">
        <v>37</v>
      </c>
      <c r="R159" s="72">
        <f t="shared" si="24"/>
        <v>95.794983959359612</v>
      </c>
      <c r="S159" s="76">
        <v>90.416666666666671</v>
      </c>
      <c r="T159" s="80">
        <v>71.880626607189129</v>
      </c>
      <c r="U159" s="80">
        <v>98.611100000000008</v>
      </c>
      <c r="V159" s="80">
        <v>0</v>
      </c>
      <c r="W159" s="80">
        <v>0</v>
      </c>
      <c r="X159" s="78">
        <f t="shared" si="25"/>
        <v>65.227098318463959</v>
      </c>
      <c r="Y159" s="83">
        <f t="shared" si="26"/>
        <v>82.613417303833913</v>
      </c>
      <c r="Z159" s="84">
        <v>41.126436781609193</v>
      </c>
      <c r="AA159" s="84">
        <v>55.555555555555564</v>
      </c>
      <c r="AB159" s="84">
        <v>100</v>
      </c>
      <c r="AC159" s="84">
        <v>58.4</v>
      </c>
      <c r="AD159" s="84">
        <v>5.2631578947368416</v>
      </c>
      <c r="AE159" s="72">
        <f t="shared" si="27"/>
        <v>51.385117967332128</v>
      </c>
      <c r="AF159" s="85">
        <v>52.631578947368418</v>
      </c>
      <c r="AG159" s="85">
        <v>81.25</v>
      </c>
      <c r="AH159" s="85">
        <v>58.82352941176471</v>
      </c>
      <c r="AI159" s="85">
        <v>52.336448598130836</v>
      </c>
      <c r="AJ159" s="86">
        <v>61.260389239315991</v>
      </c>
      <c r="AK159" s="87">
        <v>51.666666666666671</v>
      </c>
      <c r="AL159" s="72">
        <f t="shared" si="28"/>
        <v>51.666666666666671</v>
      </c>
      <c r="AM159" s="88">
        <v>54.074833379728069</v>
      </c>
      <c r="AN159" s="89">
        <f t="shared" si="29"/>
        <v>72.169748004979084</v>
      </c>
    </row>
    <row r="160" spans="1:40" ht="15.75" hidden="1" customHeight="1" thickTop="1" x14ac:dyDescent="0.3">
      <c r="A160" s="90">
        <v>13188</v>
      </c>
      <c r="B160" s="91" t="s">
        <v>424</v>
      </c>
      <c r="C160" s="91" t="s">
        <v>434</v>
      </c>
      <c r="D160" s="92">
        <v>6</v>
      </c>
      <c r="E160" s="70">
        <v>69.70046578710928</v>
      </c>
      <c r="F160" s="71">
        <v>78.75</v>
      </c>
      <c r="G160" s="72">
        <f t="shared" si="20"/>
        <v>72.716977191406187</v>
      </c>
      <c r="H160" s="73">
        <v>0</v>
      </c>
      <c r="I160" s="74">
        <f t="shared" si="21"/>
        <v>0</v>
      </c>
      <c r="J160" s="75">
        <f t="shared" si="22"/>
        <v>43.630186314843712</v>
      </c>
      <c r="K160" s="76">
        <v>88.81987577639751</v>
      </c>
      <c r="L160" s="77">
        <v>100</v>
      </c>
      <c r="M160" s="78">
        <f t="shared" si="23"/>
        <v>91.304347826086939</v>
      </c>
      <c r="N160" s="79">
        <v>97.142857142857139</v>
      </c>
      <c r="O160" s="80">
        <v>99.64</v>
      </c>
      <c r="P160" s="81">
        <v>97.328346246326475</v>
      </c>
      <c r="Q160" s="82" t="s">
        <v>37</v>
      </c>
      <c r="R160" s="72">
        <f t="shared" si="24"/>
        <v>97.975794629021792</v>
      </c>
      <c r="S160" s="76">
        <v>91.805555555555557</v>
      </c>
      <c r="T160" s="80">
        <v>68.097645795562457</v>
      </c>
      <c r="U160" s="80">
        <v>83.333333333333329</v>
      </c>
      <c r="V160" s="80">
        <v>0</v>
      </c>
      <c r="W160" s="80">
        <v>0</v>
      </c>
      <c r="X160" s="78">
        <f t="shared" si="25"/>
        <v>60.809133671112832</v>
      </c>
      <c r="Y160" s="83">
        <f t="shared" si="26"/>
        <v>83.680742273434376</v>
      </c>
      <c r="Z160" s="84">
        <v>79.885057471264375</v>
      </c>
      <c r="AA160" s="84">
        <v>63.888888888888886</v>
      </c>
      <c r="AB160" s="84">
        <v>100</v>
      </c>
      <c r="AC160" s="84">
        <v>48</v>
      </c>
      <c r="AD160" s="84">
        <v>45.744680851063826</v>
      </c>
      <c r="AE160" s="72">
        <f t="shared" si="27"/>
        <v>68.277558694057234</v>
      </c>
      <c r="AF160" s="85">
        <v>57.894736842105267</v>
      </c>
      <c r="AG160" s="85">
        <v>75</v>
      </c>
      <c r="AH160" s="85">
        <v>47.058823529411761</v>
      </c>
      <c r="AI160" s="85">
        <v>43.925233644859816</v>
      </c>
      <c r="AJ160" s="86">
        <v>55.969698504094211</v>
      </c>
      <c r="AK160" s="87">
        <v>48.333333333333336</v>
      </c>
      <c r="AL160" s="72">
        <f t="shared" si="28"/>
        <v>48.333333333333336</v>
      </c>
      <c r="AM160" s="88">
        <v>61.006617571255646</v>
      </c>
      <c r="AN160" s="89">
        <f t="shared" si="29"/>
        <v>68.86839367106262</v>
      </c>
    </row>
    <row r="161" spans="1:40" ht="15.75" hidden="1" customHeight="1" thickTop="1" x14ac:dyDescent="0.3">
      <c r="A161" s="90">
        <v>13212</v>
      </c>
      <c r="B161" s="91" t="s">
        <v>424</v>
      </c>
      <c r="C161" s="91" t="s">
        <v>435</v>
      </c>
      <c r="D161" s="92">
        <v>6</v>
      </c>
      <c r="E161" s="70">
        <v>54.362900174965723</v>
      </c>
      <c r="F161" s="71">
        <v>0</v>
      </c>
      <c r="G161" s="72">
        <f t="shared" si="20"/>
        <v>36.241933449977147</v>
      </c>
      <c r="H161" s="73">
        <v>48.222000000000001</v>
      </c>
      <c r="I161" s="74">
        <f t="shared" si="21"/>
        <v>48.222000000000001</v>
      </c>
      <c r="J161" s="75">
        <f t="shared" si="22"/>
        <v>41.033960069986293</v>
      </c>
      <c r="K161" s="76">
        <v>35.018050541516246</v>
      </c>
      <c r="L161" s="77">
        <v>0</v>
      </c>
      <c r="M161" s="78">
        <f t="shared" si="23"/>
        <v>27.236261532290413</v>
      </c>
      <c r="N161" s="79">
        <v>80.109890109890102</v>
      </c>
      <c r="O161" s="80">
        <v>99.039999999999992</v>
      </c>
      <c r="P161" s="81">
        <v>99.47242206235012</v>
      </c>
      <c r="Q161" s="82" t="s">
        <v>37</v>
      </c>
      <c r="R161" s="72">
        <f t="shared" si="24"/>
        <v>92.816057742377524</v>
      </c>
      <c r="S161" s="76">
        <v>92.777777777777771</v>
      </c>
      <c r="T161" s="80">
        <v>69.305555555555543</v>
      </c>
      <c r="U161" s="80">
        <v>97.222216666666668</v>
      </c>
      <c r="V161" s="80">
        <v>0</v>
      </c>
      <c r="W161" s="80">
        <v>15</v>
      </c>
      <c r="X161" s="78">
        <f t="shared" si="25"/>
        <v>66.701387499999996</v>
      </c>
      <c r="Y161" s="83">
        <f t="shared" si="26"/>
        <v>60.85063662918536</v>
      </c>
      <c r="Z161" s="84">
        <v>87.678160919540232</v>
      </c>
      <c r="AA161" s="84">
        <v>27.777777777777782</v>
      </c>
      <c r="AB161" s="84">
        <v>60</v>
      </c>
      <c r="AC161" s="84">
        <v>89.600000000000009</v>
      </c>
      <c r="AD161" s="84">
        <v>5.2631578947368416</v>
      </c>
      <c r="AE161" s="72">
        <f t="shared" si="27"/>
        <v>56.164715668481556</v>
      </c>
      <c r="AF161" s="85">
        <v>26.315789473684209</v>
      </c>
      <c r="AG161" s="85">
        <v>75</v>
      </c>
      <c r="AH161" s="85">
        <v>58.82352941176471</v>
      </c>
      <c r="AI161" s="85">
        <v>0.93457943925233633</v>
      </c>
      <c r="AJ161" s="86">
        <v>40.268474581175312</v>
      </c>
      <c r="AK161" s="87">
        <v>73.333333333333329</v>
      </c>
      <c r="AL161" s="72">
        <f t="shared" si="28"/>
        <v>73.333333333333329</v>
      </c>
      <c r="AM161" s="88">
        <v>55.359441578170241</v>
      </c>
      <c r="AN161" s="89">
        <f t="shared" si="29"/>
        <v>55.239942802041014</v>
      </c>
    </row>
    <row r="162" spans="1:40" ht="15.75" hidden="1" customHeight="1" thickTop="1" x14ac:dyDescent="0.3">
      <c r="A162" s="90">
        <v>13222</v>
      </c>
      <c r="B162" s="91" t="s">
        <v>424</v>
      </c>
      <c r="C162" s="91" t="s">
        <v>436</v>
      </c>
      <c r="D162" s="92">
        <v>6</v>
      </c>
      <c r="E162" s="70">
        <v>48.30404093788848</v>
      </c>
      <c r="F162" s="71">
        <v>91.591371591371598</v>
      </c>
      <c r="G162" s="72">
        <f t="shared" si="20"/>
        <v>62.733151155716186</v>
      </c>
      <c r="H162" s="73">
        <v>0</v>
      </c>
      <c r="I162" s="74">
        <f t="shared" si="21"/>
        <v>0</v>
      </c>
      <c r="J162" s="75">
        <f t="shared" si="22"/>
        <v>37.639890693429713</v>
      </c>
      <c r="K162" s="76">
        <v>98.265895953757223</v>
      </c>
      <c r="L162" s="77">
        <v>100</v>
      </c>
      <c r="M162" s="78">
        <f t="shared" si="23"/>
        <v>98.651252408477831</v>
      </c>
      <c r="N162" s="79">
        <v>87.460317460317469</v>
      </c>
      <c r="O162" s="80">
        <v>99.460000000000008</v>
      </c>
      <c r="P162" s="81">
        <v>95.995145631067956</v>
      </c>
      <c r="Q162" s="82" t="s">
        <v>37</v>
      </c>
      <c r="R162" s="72">
        <f t="shared" si="24"/>
        <v>94.24621364231777</v>
      </c>
      <c r="S162" s="76">
        <v>95.555555555555557</v>
      </c>
      <c r="T162" s="80">
        <v>85.277777777777771</v>
      </c>
      <c r="U162" s="80">
        <v>95.370349999999988</v>
      </c>
      <c r="V162" s="80">
        <v>0</v>
      </c>
      <c r="W162" s="80">
        <v>15</v>
      </c>
      <c r="X162" s="78">
        <f t="shared" si="25"/>
        <v>70.925920833333322</v>
      </c>
      <c r="Y162" s="83">
        <f t="shared" si="26"/>
        <v>88.369533899260361</v>
      </c>
      <c r="Z162" s="84">
        <v>10.045977011494251</v>
      </c>
      <c r="AA162" s="84">
        <v>0</v>
      </c>
      <c r="AB162" s="84">
        <v>100</v>
      </c>
      <c r="AC162" s="84">
        <v>64</v>
      </c>
      <c r="AD162" s="84">
        <v>5.2631578947368416</v>
      </c>
      <c r="AE162" s="72">
        <f t="shared" si="27"/>
        <v>34.248336358136719</v>
      </c>
      <c r="AF162" s="85">
        <v>21.052631578947366</v>
      </c>
      <c r="AG162" s="85">
        <v>81.25</v>
      </c>
      <c r="AH162" s="85">
        <v>64.705882352941174</v>
      </c>
      <c r="AI162" s="85">
        <v>0.93457943925233633</v>
      </c>
      <c r="AJ162" s="86">
        <v>41.985773342785222</v>
      </c>
      <c r="AK162" s="87">
        <v>41.666666666666671</v>
      </c>
      <c r="AL162" s="72">
        <f t="shared" si="28"/>
        <v>41.666666666666671</v>
      </c>
      <c r="AM162" s="88">
        <v>37.795318949082308</v>
      </c>
      <c r="AN162" s="89">
        <f t="shared" si="29"/>
        <v>63.05134077304082</v>
      </c>
    </row>
    <row r="163" spans="1:40" ht="15.75" hidden="1" customHeight="1" thickTop="1" x14ac:dyDescent="0.3">
      <c r="A163" s="90">
        <v>13244</v>
      </c>
      <c r="B163" s="91" t="s">
        <v>424</v>
      </c>
      <c r="C163" s="91" t="s">
        <v>437</v>
      </c>
      <c r="D163" s="92">
        <v>6</v>
      </c>
      <c r="E163" s="70">
        <v>39.523038647366626</v>
      </c>
      <c r="F163" s="71">
        <v>68.23260073260073</v>
      </c>
      <c r="G163" s="72">
        <f t="shared" si="20"/>
        <v>49.092892675777989</v>
      </c>
      <c r="H163" s="73">
        <v>0</v>
      </c>
      <c r="I163" s="74">
        <f t="shared" si="21"/>
        <v>0</v>
      </c>
      <c r="J163" s="75">
        <f t="shared" si="22"/>
        <v>29.455735605466792</v>
      </c>
      <c r="K163" s="76">
        <v>91.964285714285708</v>
      </c>
      <c r="L163" s="77">
        <v>100</v>
      </c>
      <c r="M163" s="78">
        <f t="shared" si="23"/>
        <v>93.75</v>
      </c>
      <c r="N163" s="79">
        <v>89.365079365079367</v>
      </c>
      <c r="O163" s="80">
        <v>99.22999999999999</v>
      </c>
      <c r="P163" s="81">
        <v>96.482981253893641</v>
      </c>
      <c r="Q163" s="82" t="s">
        <v>37</v>
      </c>
      <c r="R163" s="72">
        <f t="shared" si="24"/>
        <v>94.966628943695383</v>
      </c>
      <c r="S163" s="76">
        <v>78.472222222222214</v>
      </c>
      <c r="T163" s="80">
        <v>70.864087301587304</v>
      </c>
      <c r="U163" s="80">
        <v>100</v>
      </c>
      <c r="V163" s="80">
        <v>0</v>
      </c>
      <c r="W163" s="80">
        <v>25</v>
      </c>
      <c r="X163" s="78">
        <f t="shared" si="25"/>
        <v>65.45907738095238</v>
      </c>
      <c r="Y163" s="83">
        <f t="shared" si="26"/>
        <v>85.086226023887292</v>
      </c>
      <c r="Z163" s="84">
        <v>14.413793103448276</v>
      </c>
      <c r="AA163" s="84">
        <v>22.222222222222225</v>
      </c>
      <c r="AB163" s="84">
        <v>100</v>
      </c>
      <c r="AC163" s="84">
        <v>89.600000000000009</v>
      </c>
      <c r="AD163" s="84">
        <v>5.2631578947368416</v>
      </c>
      <c r="AE163" s="72">
        <f t="shared" si="27"/>
        <v>44.30695704779189</v>
      </c>
      <c r="AF163" s="85">
        <v>89.473684210526315</v>
      </c>
      <c r="AG163" s="85">
        <v>81.25</v>
      </c>
      <c r="AH163" s="85">
        <v>70.588235294117652</v>
      </c>
      <c r="AI163" s="85">
        <v>74.766355140186917</v>
      </c>
      <c r="AJ163" s="86">
        <v>79.019568661207714</v>
      </c>
      <c r="AK163" s="87">
        <v>76.666666666666671</v>
      </c>
      <c r="AL163" s="72">
        <f t="shared" si="28"/>
        <v>76.666666666666671</v>
      </c>
      <c r="AM163" s="88">
        <v>60.035595401811072</v>
      </c>
      <c r="AN163" s="89">
        <f t="shared" si="29"/>
        <v>66.444938753580331</v>
      </c>
    </row>
    <row r="164" spans="1:40" ht="15.75" hidden="1" customHeight="1" thickTop="1" x14ac:dyDescent="0.3">
      <c r="A164" s="90">
        <v>13248</v>
      </c>
      <c r="B164" s="91" t="s">
        <v>424</v>
      </c>
      <c r="C164" s="91" t="s">
        <v>438</v>
      </c>
      <c r="D164" s="92">
        <v>6</v>
      </c>
      <c r="E164" s="70">
        <v>47.729185363940353</v>
      </c>
      <c r="F164" s="71">
        <v>92.001424501424509</v>
      </c>
      <c r="G164" s="72">
        <f t="shared" si="20"/>
        <v>62.486598409768405</v>
      </c>
      <c r="H164" s="73">
        <v>0</v>
      </c>
      <c r="I164" s="74">
        <f t="shared" si="21"/>
        <v>0</v>
      </c>
      <c r="J164" s="75">
        <f t="shared" si="22"/>
        <v>37.491959045861044</v>
      </c>
      <c r="K164" s="76">
        <v>64.788732394366207</v>
      </c>
      <c r="L164" s="77">
        <v>100</v>
      </c>
      <c r="M164" s="78">
        <f t="shared" si="23"/>
        <v>72.613458528951497</v>
      </c>
      <c r="N164" s="79">
        <v>77.460317460317469</v>
      </c>
      <c r="O164" s="80">
        <v>99.580000000000013</v>
      </c>
      <c r="P164" s="81">
        <v>97.0856102003643</v>
      </c>
      <c r="Q164" s="82" t="s">
        <v>37</v>
      </c>
      <c r="R164" s="72">
        <f t="shared" si="24"/>
        <v>91.318199651964619</v>
      </c>
      <c r="S164" s="76">
        <v>98.611111111111114</v>
      </c>
      <c r="T164" s="80">
        <v>72.534722222222214</v>
      </c>
      <c r="U164" s="80">
        <v>100</v>
      </c>
      <c r="V164" s="80">
        <v>0</v>
      </c>
      <c r="W164" s="80">
        <v>0</v>
      </c>
      <c r="X164" s="78">
        <f t="shared" si="25"/>
        <v>67.786458333333329</v>
      </c>
      <c r="Y164" s="83">
        <f t="shared" si="26"/>
        <v>77.054335625717883</v>
      </c>
      <c r="Z164" s="84">
        <v>8.3678160919540243</v>
      </c>
      <c r="AA164" s="84">
        <v>100</v>
      </c>
      <c r="AB164" s="84">
        <v>0</v>
      </c>
      <c r="AC164" s="84">
        <v>44</v>
      </c>
      <c r="AD164" s="84">
        <v>5.2631578947368416</v>
      </c>
      <c r="AE164" s="72">
        <f t="shared" si="27"/>
        <v>30.078796128251664</v>
      </c>
      <c r="AF164" s="85">
        <v>78.94736842105263</v>
      </c>
      <c r="AG164" s="85">
        <v>81.25</v>
      </c>
      <c r="AH164" s="85">
        <v>64.705882352941174</v>
      </c>
      <c r="AI164" s="85">
        <v>19.626168224299064</v>
      </c>
      <c r="AJ164" s="86">
        <v>61.132354749573224</v>
      </c>
      <c r="AK164" s="87">
        <v>35</v>
      </c>
      <c r="AL164" s="72">
        <f t="shared" si="28"/>
        <v>35</v>
      </c>
      <c r="AM164" s="88">
        <v>39.343985868287078</v>
      </c>
      <c r="AN164" s="89">
        <f t="shared" si="29"/>
        <v>57.828755382517272</v>
      </c>
    </row>
    <row r="165" spans="1:40" ht="15.75" hidden="1" customHeight="1" thickTop="1" x14ac:dyDescent="0.3">
      <c r="A165" s="90">
        <v>13268</v>
      </c>
      <c r="B165" s="91" t="s">
        <v>424</v>
      </c>
      <c r="C165" s="91" t="s">
        <v>439</v>
      </c>
      <c r="D165" s="92">
        <v>6</v>
      </c>
      <c r="E165" s="70">
        <v>54.032388663967602</v>
      </c>
      <c r="F165" s="71">
        <v>82.839845339845326</v>
      </c>
      <c r="G165" s="72">
        <f t="shared" si="20"/>
        <v>63.63487422259351</v>
      </c>
      <c r="H165" s="73">
        <v>0</v>
      </c>
      <c r="I165" s="74">
        <f t="shared" si="21"/>
        <v>0</v>
      </c>
      <c r="J165" s="75">
        <f t="shared" si="22"/>
        <v>38.180924533556102</v>
      </c>
      <c r="K165" s="76">
        <v>14.847161572052403</v>
      </c>
      <c r="L165" s="77">
        <v>100</v>
      </c>
      <c r="M165" s="78">
        <f t="shared" si="23"/>
        <v>33.770014556040756</v>
      </c>
      <c r="N165" s="79">
        <v>94.920634920634924</v>
      </c>
      <c r="O165" s="80">
        <v>99.63</v>
      </c>
      <c r="P165" s="81">
        <v>98.636983189459343</v>
      </c>
      <c r="Q165" s="82" t="s">
        <v>37</v>
      </c>
      <c r="R165" s="72">
        <f t="shared" si="24"/>
        <v>97.66812528292516</v>
      </c>
      <c r="S165" s="76">
        <v>78.888888888888886</v>
      </c>
      <c r="T165" s="80">
        <v>72.916666666666657</v>
      </c>
      <c r="U165" s="80">
        <v>98.611100000000008</v>
      </c>
      <c r="V165" s="80">
        <v>0</v>
      </c>
      <c r="W165" s="80">
        <v>0</v>
      </c>
      <c r="X165" s="78">
        <f t="shared" si="25"/>
        <v>62.604163888888891</v>
      </c>
      <c r="Y165" s="83">
        <f t="shared" si="26"/>
        <v>63.444337775155169</v>
      </c>
      <c r="Z165" s="84">
        <v>47.540229885057471</v>
      </c>
      <c r="AA165" s="84">
        <v>11.111111111111112</v>
      </c>
      <c r="AB165" s="84">
        <v>100</v>
      </c>
      <c r="AC165" s="84">
        <v>84</v>
      </c>
      <c r="AD165" s="84">
        <v>5.2631578947368416</v>
      </c>
      <c r="AE165" s="72">
        <f t="shared" si="27"/>
        <v>49.455232909860861</v>
      </c>
      <c r="AF165" s="85">
        <v>84.210526315789465</v>
      </c>
      <c r="AG165" s="85">
        <v>75</v>
      </c>
      <c r="AH165" s="85">
        <v>76.470588235294116</v>
      </c>
      <c r="AI165" s="85">
        <v>64.485981308411212</v>
      </c>
      <c r="AJ165" s="86">
        <v>75.041773964873698</v>
      </c>
      <c r="AK165" s="87">
        <v>51.666666666666671</v>
      </c>
      <c r="AL165" s="72">
        <f t="shared" si="28"/>
        <v>51.666666666666671</v>
      </c>
      <c r="AM165" s="88">
        <v>56.720597275892111</v>
      </c>
      <c r="AN165" s="89">
        <f t="shared" si="29"/>
        <v>56.374532977056433</v>
      </c>
    </row>
    <row r="166" spans="1:40" ht="15.75" hidden="1" customHeight="1" thickTop="1" x14ac:dyDescent="0.3">
      <c r="A166" s="90">
        <v>13300</v>
      </c>
      <c r="B166" s="91" t="s">
        <v>424</v>
      </c>
      <c r="C166" s="91" t="s">
        <v>440</v>
      </c>
      <c r="D166" s="92">
        <v>6</v>
      </c>
      <c r="E166" s="70">
        <v>24.60580044776874</v>
      </c>
      <c r="F166" s="71">
        <v>60.643060643060643</v>
      </c>
      <c r="G166" s="72">
        <f t="shared" si="20"/>
        <v>36.618220512866039</v>
      </c>
      <c r="H166" s="73">
        <v>0</v>
      </c>
      <c r="I166" s="74">
        <f t="shared" si="21"/>
        <v>0</v>
      </c>
      <c r="J166" s="75">
        <f t="shared" si="22"/>
        <v>21.970932307719622</v>
      </c>
      <c r="K166" s="76">
        <v>44.444444444444443</v>
      </c>
      <c r="L166" s="77">
        <v>100</v>
      </c>
      <c r="M166" s="78">
        <f t="shared" si="23"/>
        <v>56.79012345679012</v>
      </c>
      <c r="N166" s="79">
        <v>91.111111111111114</v>
      </c>
      <c r="O166" s="80">
        <v>99.52000000000001</v>
      </c>
      <c r="P166" s="81">
        <v>98.506637168141594</v>
      </c>
      <c r="Q166" s="82">
        <v>0</v>
      </c>
      <c r="R166" s="72">
        <f t="shared" si="24"/>
        <v>72.28443706981318</v>
      </c>
      <c r="S166" s="76">
        <v>74.583333333333329</v>
      </c>
      <c r="T166" s="80">
        <v>55.920138888888886</v>
      </c>
      <c r="U166" s="80">
        <v>0</v>
      </c>
      <c r="V166" s="80">
        <v>0</v>
      </c>
      <c r="W166" s="80">
        <v>0</v>
      </c>
      <c r="X166" s="78">
        <f t="shared" si="25"/>
        <v>32.625868055555557</v>
      </c>
      <c r="Y166" s="83">
        <f t="shared" si="26"/>
        <v>54.01574208456244</v>
      </c>
      <c r="Z166" s="84">
        <v>0</v>
      </c>
      <c r="AA166" s="84">
        <v>0</v>
      </c>
      <c r="AB166" s="84">
        <v>0</v>
      </c>
      <c r="AC166" s="84">
        <v>0</v>
      </c>
      <c r="AD166" s="84">
        <v>5.2631578947368416</v>
      </c>
      <c r="AE166" s="72">
        <f t="shared" si="27"/>
        <v>0.98684210526315774</v>
      </c>
      <c r="AF166" s="85">
        <v>0</v>
      </c>
      <c r="AG166" s="85">
        <v>6.25</v>
      </c>
      <c r="AH166" s="85">
        <v>5.8823529411764701</v>
      </c>
      <c r="AI166" s="85">
        <v>0.93457943925233633</v>
      </c>
      <c r="AJ166" s="86">
        <v>3.266733095107202</v>
      </c>
      <c r="AK166" s="87">
        <v>0</v>
      </c>
      <c r="AL166" s="72">
        <f t="shared" si="28"/>
        <v>0</v>
      </c>
      <c r="AM166" s="88">
        <v>1.3974446148356046</v>
      </c>
      <c r="AN166" s="89">
        <f t="shared" si="29"/>
        <v>31.821290888275826</v>
      </c>
    </row>
    <row r="167" spans="1:40" ht="15.75" hidden="1" customHeight="1" thickTop="1" x14ac:dyDescent="0.3">
      <c r="A167" s="90">
        <v>13430</v>
      </c>
      <c r="B167" s="91" t="s">
        <v>424</v>
      </c>
      <c r="C167" s="91" t="s">
        <v>441</v>
      </c>
      <c r="D167" s="92">
        <v>6</v>
      </c>
      <c r="E167" s="70">
        <v>34.380306654730511</v>
      </c>
      <c r="F167" s="71">
        <v>85.899979649979642</v>
      </c>
      <c r="G167" s="72">
        <f t="shared" si="20"/>
        <v>51.553530986480219</v>
      </c>
      <c r="H167" s="73">
        <v>0</v>
      </c>
      <c r="I167" s="74">
        <f t="shared" si="21"/>
        <v>0</v>
      </c>
      <c r="J167" s="75">
        <f t="shared" si="22"/>
        <v>30.932118591888131</v>
      </c>
      <c r="K167" s="76">
        <v>0</v>
      </c>
      <c r="L167" s="77">
        <v>100</v>
      </c>
      <c r="M167" s="78">
        <f t="shared" si="23"/>
        <v>22.222222222222221</v>
      </c>
      <c r="N167" s="79">
        <v>46.666666666666664</v>
      </c>
      <c r="O167" s="80">
        <v>98.899999999999991</v>
      </c>
      <c r="P167" s="81">
        <v>95.947175150759691</v>
      </c>
      <c r="Q167" s="82">
        <v>100</v>
      </c>
      <c r="R167" s="72">
        <f t="shared" si="24"/>
        <v>85.378460454356585</v>
      </c>
      <c r="S167" s="76">
        <v>89.444444444444443</v>
      </c>
      <c r="T167" s="80">
        <v>58.077894327894327</v>
      </c>
      <c r="U167" s="80">
        <v>83.333333333333329</v>
      </c>
      <c r="V167" s="80">
        <v>0</v>
      </c>
      <c r="W167" s="80">
        <v>15</v>
      </c>
      <c r="X167" s="78">
        <f t="shared" si="25"/>
        <v>59.588918026418028</v>
      </c>
      <c r="Y167" s="83">
        <f t="shared" si="26"/>
        <v>54.389561113847876</v>
      </c>
      <c r="Z167" s="84">
        <v>47.563218390804593</v>
      </c>
      <c r="AA167" s="84">
        <v>0</v>
      </c>
      <c r="AB167" s="84">
        <v>40</v>
      </c>
      <c r="AC167" s="84">
        <v>76</v>
      </c>
      <c r="AD167" s="84">
        <v>4</v>
      </c>
      <c r="AE167" s="72">
        <f t="shared" si="27"/>
        <v>34.390804597701148</v>
      </c>
      <c r="AF167" s="85">
        <v>57.894736842105267</v>
      </c>
      <c r="AG167" s="85">
        <v>81.25</v>
      </c>
      <c r="AH167" s="85">
        <v>70.588235294117652</v>
      </c>
      <c r="AI167" s="85">
        <v>39.252336448598129</v>
      </c>
      <c r="AJ167" s="86">
        <v>62.24632714620526</v>
      </c>
      <c r="AK167" s="87">
        <v>50</v>
      </c>
      <c r="AL167" s="72">
        <f t="shared" si="28"/>
        <v>50</v>
      </c>
      <c r="AM167" s="88">
        <v>44.940783024428683</v>
      </c>
      <c r="AN167" s="89">
        <f t="shared" si="29"/>
        <v>46.863439182630167</v>
      </c>
    </row>
    <row r="168" spans="1:40" ht="15.75" hidden="1" customHeight="1" thickTop="1" x14ac:dyDescent="0.3">
      <c r="A168" s="90">
        <v>13433</v>
      </c>
      <c r="B168" s="91" t="s">
        <v>424</v>
      </c>
      <c r="C168" s="91" t="s">
        <v>442</v>
      </c>
      <c r="D168" s="92">
        <v>6</v>
      </c>
      <c r="E168" s="70">
        <v>38.683337328356671</v>
      </c>
      <c r="F168" s="71">
        <v>71.328347578347575</v>
      </c>
      <c r="G168" s="72">
        <f t="shared" si="20"/>
        <v>49.56500741168697</v>
      </c>
      <c r="H168" s="73">
        <v>0</v>
      </c>
      <c r="I168" s="74">
        <f t="shared" si="21"/>
        <v>0</v>
      </c>
      <c r="J168" s="75">
        <f t="shared" si="22"/>
        <v>29.739004447012181</v>
      </c>
      <c r="K168" s="76">
        <v>41.071428571428569</v>
      </c>
      <c r="L168" s="77">
        <v>100</v>
      </c>
      <c r="M168" s="78">
        <f t="shared" si="23"/>
        <v>54.166666666666664</v>
      </c>
      <c r="N168" s="79">
        <v>68.888888888888886</v>
      </c>
      <c r="O168" s="80">
        <v>99.84</v>
      </c>
      <c r="P168" s="81">
        <v>98.402703117800655</v>
      </c>
      <c r="Q168" s="82">
        <v>100</v>
      </c>
      <c r="R168" s="72">
        <f t="shared" si="24"/>
        <v>91.782898001672379</v>
      </c>
      <c r="S168" s="76">
        <v>85.694444444444443</v>
      </c>
      <c r="T168" s="80">
        <v>47.47106481481481</v>
      </c>
      <c r="U168" s="80">
        <v>83.333333333333329</v>
      </c>
      <c r="V168" s="80">
        <v>0</v>
      </c>
      <c r="W168" s="80">
        <v>0</v>
      </c>
      <c r="X168" s="78">
        <f t="shared" si="25"/>
        <v>54.124710648148138</v>
      </c>
      <c r="Y168" s="83">
        <f t="shared" si="26"/>
        <v>66.190434767942577</v>
      </c>
      <c r="Z168" s="84">
        <v>43.471264367816097</v>
      </c>
      <c r="AA168" s="84">
        <v>86.1111111111111</v>
      </c>
      <c r="AB168" s="84">
        <v>0</v>
      </c>
      <c r="AC168" s="84">
        <v>65.600000000000009</v>
      </c>
      <c r="AD168" s="84">
        <v>5.2631578947368416</v>
      </c>
      <c r="AE168" s="72">
        <f t="shared" si="27"/>
        <v>40.300491530550509</v>
      </c>
      <c r="AF168" s="85">
        <v>26.315789473684209</v>
      </c>
      <c r="AG168" s="85">
        <v>68.75</v>
      </c>
      <c r="AH168" s="85">
        <v>76.470588235294116</v>
      </c>
      <c r="AI168" s="85">
        <v>30.841121495327101</v>
      </c>
      <c r="AJ168" s="86">
        <v>50.594374801076356</v>
      </c>
      <c r="AK168" s="87">
        <v>45</v>
      </c>
      <c r="AL168" s="72">
        <f t="shared" si="28"/>
        <v>45</v>
      </c>
      <c r="AM168" s="88">
        <v>43.985428763247299</v>
      </c>
      <c r="AN168" s="89">
        <f t="shared" si="29"/>
        <v>52.238646902347917</v>
      </c>
    </row>
    <row r="169" spans="1:40" ht="15.75" hidden="1" customHeight="1" thickTop="1" x14ac:dyDescent="0.3">
      <c r="A169" s="90">
        <v>13440</v>
      </c>
      <c r="B169" s="91" t="s">
        <v>424</v>
      </c>
      <c r="C169" s="91" t="s">
        <v>443</v>
      </c>
      <c r="D169" s="92">
        <v>6</v>
      </c>
      <c r="E169" s="70">
        <v>55.063667439801733</v>
      </c>
      <c r="F169" s="71">
        <v>88.566849816849839</v>
      </c>
      <c r="G169" s="72">
        <f t="shared" si="20"/>
        <v>66.231394898817769</v>
      </c>
      <c r="H169" s="73">
        <v>0</v>
      </c>
      <c r="I169" s="74">
        <f t="shared" si="21"/>
        <v>0</v>
      </c>
      <c r="J169" s="75">
        <f t="shared" si="22"/>
        <v>39.738836939290657</v>
      </c>
      <c r="K169" s="76">
        <v>82.110091743119256</v>
      </c>
      <c r="L169" s="77">
        <v>100</v>
      </c>
      <c r="M169" s="78">
        <f t="shared" si="23"/>
        <v>86.085626911314975</v>
      </c>
      <c r="N169" s="79">
        <v>61.428571428571431</v>
      </c>
      <c r="O169" s="80">
        <v>98.399999999999991</v>
      </c>
      <c r="P169" s="81">
        <v>99.124270225187658</v>
      </c>
      <c r="Q169" s="82">
        <v>0</v>
      </c>
      <c r="R169" s="72">
        <f t="shared" si="24"/>
        <v>64.738210413439774</v>
      </c>
      <c r="S169" s="76">
        <v>87.083333333333329</v>
      </c>
      <c r="T169" s="80">
        <v>83.375</v>
      </c>
      <c r="U169" s="80">
        <v>100</v>
      </c>
      <c r="V169" s="80">
        <v>0</v>
      </c>
      <c r="W169" s="80">
        <v>15</v>
      </c>
      <c r="X169" s="78">
        <f t="shared" si="25"/>
        <v>69.489583333333329</v>
      </c>
      <c r="Y169" s="83">
        <f t="shared" si="26"/>
        <v>73.943719687040783</v>
      </c>
      <c r="Z169" s="84">
        <v>46</v>
      </c>
      <c r="AA169" s="84">
        <v>11.111111111111112</v>
      </c>
      <c r="AB169" s="84">
        <v>0</v>
      </c>
      <c r="AC169" s="84">
        <v>52</v>
      </c>
      <c r="AD169" s="84">
        <v>58.947368421052623</v>
      </c>
      <c r="AE169" s="72">
        <f t="shared" si="27"/>
        <v>34.385964912280699</v>
      </c>
      <c r="AF169" s="85">
        <v>52.631578947368418</v>
      </c>
      <c r="AG169" s="85">
        <v>31.25</v>
      </c>
      <c r="AH169" s="85">
        <v>35.294117647058826</v>
      </c>
      <c r="AI169" s="85">
        <v>23.364485981308412</v>
      </c>
      <c r="AJ169" s="86">
        <v>35.635045643933914</v>
      </c>
      <c r="AK169" s="87">
        <v>41.666666666666671</v>
      </c>
      <c r="AL169" s="72">
        <f t="shared" si="28"/>
        <v>41.666666666666671</v>
      </c>
      <c r="AM169" s="88">
        <v>36.175193458265419</v>
      </c>
      <c r="AN169" s="89">
        <f t="shared" si="29"/>
        <v>55.772185268858152</v>
      </c>
    </row>
    <row r="170" spans="1:40" ht="15.75" hidden="1" customHeight="1" thickTop="1" x14ac:dyDescent="0.3">
      <c r="A170" s="90">
        <v>13442</v>
      </c>
      <c r="B170" s="91" t="s">
        <v>424</v>
      </c>
      <c r="C170" s="91" t="s">
        <v>444</v>
      </c>
      <c r="D170" s="92">
        <v>6</v>
      </c>
      <c r="E170" s="70">
        <v>0</v>
      </c>
      <c r="F170" s="71">
        <v>0</v>
      </c>
      <c r="G170" s="72">
        <f t="shared" si="20"/>
        <v>0</v>
      </c>
      <c r="H170" s="73">
        <v>0</v>
      </c>
      <c r="I170" s="74">
        <f t="shared" si="21"/>
        <v>0</v>
      </c>
      <c r="J170" s="75">
        <f t="shared" si="22"/>
        <v>0</v>
      </c>
      <c r="K170" s="76">
        <v>6.5573770491803245</v>
      </c>
      <c r="L170" s="77">
        <v>100</v>
      </c>
      <c r="M170" s="78">
        <f t="shared" si="23"/>
        <v>27.322404371584696</v>
      </c>
      <c r="N170" s="79">
        <v>45.494505494505496</v>
      </c>
      <c r="O170" s="80">
        <v>98.69</v>
      </c>
      <c r="P170" s="81">
        <v>93.201820940819431</v>
      </c>
      <c r="Q170" s="82" t="s">
        <v>37</v>
      </c>
      <c r="R170" s="72">
        <f t="shared" si="24"/>
        <v>79.079319993767612</v>
      </c>
      <c r="S170" s="76">
        <v>22.916666666666664</v>
      </c>
      <c r="T170" s="80">
        <v>51.419890873015881</v>
      </c>
      <c r="U170" s="80">
        <v>100</v>
      </c>
      <c r="V170" s="80">
        <v>0</v>
      </c>
      <c r="W170" s="80">
        <v>0</v>
      </c>
      <c r="X170" s="78">
        <f t="shared" si="25"/>
        <v>43.584139384920633</v>
      </c>
      <c r="Y170" s="83">
        <f t="shared" si="26"/>
        <v>49.088372574950732</v>
      </c>
      <c r="Z170" s="84">
        <v>100</v>
      </c>
      <c r="AA170" s="84">
        <v>86.1111111111111</v>
      </c>
      <c r="AB170" s="84">
        <v>100</v>
      </c>
      <c r="AC170" s="84">
        <v>88</v>
      </c>
      <c r="AD170" s="84">
        <v>6.3157894736842106</v>
      </c>
      <c r="AE170" s="72">
        <f t="shared" si="27"/>
        <v>77.580043859649123</v>
      </c>
      <c r="AF170" s="85">
        <v>89.473684210526315</v>
      </c>
      <c r="AG170" s="85">
        <v>81.25</v>
      </c>
      <c r="AH170" s="85">
        <v>82.35294117647058</v>
      </c>
      <c r="AI170" s="85">
        <v>72.89719626168224</v>
      </c>
      <c r="AJ170" s="86">
        <v>81.49345541216978</v>
      </c>
      <c r="AK170" s="87">
        <v>61.666666666666671</v>
      </c>
      <c r="AL170" s="72">
        <f t="shared" si="28"/>
        <v>61.666666666666671</v>
      </c>
      <c r="AM170" s="88">
        <v>75.440944835058133</v>
      </c>
      <c r="AN170" s="89">
        <f t="shared" si="29"/>
        <v>47.176469737992804</v>
      </c>
    </row>
    <row r="171" spans="1:40" ht="15.75" hidden="1" customHeight="1" thickTop="1" x14ac:dyDescent="0.3">
      <c r="A171" s="90">
        <v>13458</v>
      </c>
      <c r="B171" s="91" t="s">
        <v>424</v>
      </c>
      <c r="C171" s="91" t="s">
        <v>445</v>
      </c>
      <c r="D171" s="92">
        <v>6</v>
      </c>
      <c r="E171" s="70">
        <v>66.170840243093096</v>
      </c>
      <c r="F171" s="71">
        <v>88.438644688644686</v>
      </c>
      <c r="G171" s="72">
        <f t="shared" si="20"/>
        <v>73.593441724943631</v>
      </c>
      <c r="H171" s="73">
        <v>0</v>
      </c>
      <c r="I171" s="74">
        <f t="shared" si="21"/>
        <v>0</v>
      </c>
      <c r="J171" s="75">
        <f t="shared" si="22"/>
        <v>44.156065034966176</v>
      </c>
      <c r="K171" s="76">
        <v>0</v>
      </c>
      <c r="L171" s="77">
        <v>0</v>
      </c>
      <c r="M171" s="78">
        <f t="shared" si="23"/>
        <v>0</v>
      </c>
      <c r="N171" s="79">
        <v>78.571428571428569</v>
      </c>
      <c r="O171" s="80">
        <v>95.82</v>
      </c>
      <c r="P171" s="81">
        <v>96.532905296950247</v>
      </c>
      <c r="Q171" s="82" t="s">
        <v>37</v>
      </c>
      <c r="R171" s="72">
        <f t="shared" si="24"/>
        <v>90.251668719903705</v>
      </c>
      <c r="S171" s="76">
        <v>68.055555555555543</v>
      </c>
      <c r="T171" s="80">
        <v>50.611111111111107</v>
      </c>
      <c r="U171" s="80">
        <v>95.833333333333329</v>
      </c>
      <c r="V171" s="80">
        <v>0</v>
      </c>
      <c r="W171" s="80">
        <v>0</v>
      </c>
      <c r="X171" s="78">
        <f t="shared" si="25"/>
        <v>53.625</v>
      </c>
      <c r="Y171" s="83">
        <f t="shared" si="26"/>
        <v>46.040533990369184</v>
      </c>
      <c r="Z171" s="84">
        <v>8</v>
      </c>
      <c r="AA171" s="84">
        <v>0</v>
      </c>
      <c r="AB171" s="84">
        <v>100</v>
      </c>
      <c r="AC171" s="84">
        <v>59.199999999999996</v>
      </c>
      <c r="AD171" s="84">
        <v>5.2631578947368416</v>
      </c>
      <c r="AE171" s="72">
        <f t="shared" si="27"/>
        <v>32.836842105263159</v>
      </c>
      <c r="AF171" s="85">
        <v>52.631578947368418</v>
      </c>
      <c r="AG171" s="85">
        <v>81.25</v>
      </c>
      <c r="AH171" s="85">
        <v>58.82352941176471</v>
      </c>
      <c r="AI171" s="85">
        <v>42.056074766355138</v>
      </c>
      <c r="AJ171" s="86">
        <v>58.690295781372072</v>
      </c>
      <c r="AK171" s="87">
        <v>55.000000000000007</v>
      </c>
      <c r="AL171" s="72">
        <f t="shared" si="28"/>
        <v>55.000000000000007</v>
      </c>
      <c r="AM171" s="88">
        <v>44.163727997839572</v>
      </c>
      <c r="AN171" s="89">
        <f t="shared" si="29"/>
        <v>45.100598401529702</v>
      </c>
    </row>
    <row r="172" spans="1:40" ht="15.75" hidden="1" customHeight="1" thickTop="1" x14ac:dyDescent="0.3">
      <c r="A172" s="90">
        <v>13468</v>
      </c>
      <c r="B172" s="91" t="s">
        <v>424</v>
      </c>
      <c r="C172" s="91" t="s">
        <v>446</v>
      </c>
      <c r="D172" s="92">
        <v>6</v>
      </c>
      <c r="E172" s="70">
        <v>29.314330255346587</v>
      </c>
      <c r="F172" s="71">
        <v>82.289886039886042</v>
      </c>
      <c r="G172" s="72">
        <f t="shared" si="20"/>
        <v>46.972848850193067</v>
      </c>
      <c r="H172" s="73">
        <v>11.219999999999999</v>
      </c>
      <c r="I172" s="74">
        <f t="shared" si="21"/>
        <v>11.219999999999999</v>
      </c>
      <c r="J172" s="75">
        <f t="shared" si="22"/>
        <v>32.671709310115844</v>
      </c>
      <c r="K172" s="76">
        <v>34.183673469387756</v>
      </c>
      <c r="L172" s="77">
        <v>0</v>
      </c>
      <c r="M172" s="78">
        <f t="shared" si="23"/>
        <v>26.587301587301589</v>
      </c>
      <c r="N172" s="79">
        <v>58.965517241379317</v>
      </c>
      <c r="O172" s="80">
        <v>99.6</v>
      </c>
      <c r="P172" s="81">
        <v>94.050613014775237</v>
      </c>
      <c r="Q172" s="82">
        <v>100</v>
      </c>
      <c r="R172" s="72">
        <f t="shared" si="24"/>
        <v>88.154032564038644</v>
      </c>
      <c r="S172" s="76">
        <v>88.75</v>
      </c>
      <c r="T172" s="80">
        <v>79.641203703703709</v>
      </c>
      <c r="U172" s="80">
        <v>100</v>
      </c>
      <c r="V172" s="80">
        <v>0</v>
      </c>
      <c r="W172" s="80">
        <v>0</v>
      </c>
      <c r="X172" s="78">
        <f t="shared" si="25"/>
        <v>67.097800925925924</v>
      </c>
      <c r="Y172" s="83">
        <f t="shared" si="26"/>
        <v>59.25201528821723</v>
      </c>
      <c r="Z172" s="84">
        <v>54.712643678160923</v>
      </c>
      <c r="AA172" s="84">
        <v>86.1111111111111</v>
      </c>
      <c r="AB172" s="84">
        <v>0</v>
      </c>
      <c r="AC172" s="84">
        <v>31.2</v>
      </c>
      <c r="AD172" s="84">
        <v>5.2631578947368416</v>
      </c>
      <c r="AE172" s="72">
        <f t="shared" si="27"/>
        <v>36.66083635813672</v>
      </c>
      <c r="AF172" s="85">
        <v>68.421052631578945</v>
      </c>
      <c r="AG172" s="85">
        <v>68.75</v>
      </c>
      <c r="AH172" s="85">
        <v>64.705882352941174</v>
      </c>
      <c r="AI172" s="85">
        <v>42.990654205607477</v>
      </c>
      <c r="AJ172" s="86">
        <v>61.216897297531901</v>
      </c>
      <c r="AK172" s="87">
        <v>46.666666666666664</v>
      </c>
      <c r="AL172" s="72">
        <f t="shared" si="28"/>
        <v>46.666666666666664</v>
      </c>
      <c r="AM172" s="88">
        <v>45.21028533701476</v>
      </c>
      <c r="AN172" s="89">
        <f t="shared" si="29"/>
        <v>49.723435107236206</v>
      </c>
    </row>
    <row r="173" spans="1:40" ht="15.75" hidden="1" customHeight="1" thickTop="1" x14ac:dyDescent="0.3">
      <c r="A173" s="90">
        <v>13473</v>
      </c>
      <c r="B173" s="91" t="s">
        <v>424</v>
      </c>
      <c r="C173" s="91" t="s">
        <v>447</v>
      </c>
      <c r="D173" s="92">
        <v>6</v>
      </c>
      <c r="E173" s="70">
        <v>64.53960996656096</v>
      </c>
      <c r="F173" s="71">
        <v>76.727207977207968</v>
      </c>
      <c r="G173" s="72">
        <f t="shared" si="20"/>
        <v>68.60214263677662</v>
      </c>
      <c r="H173" s="73">
        <v>0</v>
      </c>
      <c r="I173" s="74">
        <f t="shared" si="21"/>
        <v>0</v>
      </c>
      <c r="J173" s="75">
        <f t="shared" si="22"/>
        <v>41.161285582065972</v>
      </c>
      <c r="K173" s="76">
        <v>98.888888888888886</v>
      </c>
      <c r="L173" s="77">
        <v>100</v>
      </c>
      <c r="M173" s="78">
        <f t="shared" si="23"/>
        <v>99.135802469135797</v>
      </c>
      <c r="N173" s="79">
        <v>97.777777777777771</v>
      </c>
      <c r="O173" s="80">
        <v>97</v>
      </c>
      <c r="P173" s="81">
        <v>95.41969726754472</v>
      </c>
      <c r="Q173" s="82">
        <v>100</v>
      </c>
      <c r="R173" s="72">
        <f t="shared" si="24"/>
        <v>97.549368761330626</v>
      </c>
      <c r="S173" s="76">
        <v>98.611111111111114</v>
      </c>
      <c r="T173" s="80">
        <v>75.250058356675993</v>
      </c>
      <c r="U173" s="80">
        <v>16.666666666666668</v>
      </c>
      <c r="V173" s="80">
        <v>0</v>
      </c>
      <c r="W173" s="80">
        <v>0</v>
      </c>
      <c r="X173" s="78">
        <f t="shared" si="25"/>
        <v>47.631959033613441</v>
      </c>
      <c r="Y173" s="83">
        <f t="shared" si="26"/>
        <v>82.146913783270989</v>
      </c>
      <c r="Z173" s="84">
        <v>6.0229885057471257</v>
      </c>
      <c r="AA173" s="84">
        <v>28.472222222222225</v>
      </c>
      <c r="AB173" s="84">
        <v>0</v>
      </c>
      <c r="AC173" s="84">
        <v>0</v>
      </c>
      <c r="AD173" s="84">
        <v>5.2631578947368416</v>
      </c>
      <c r="AE173" s="72">
        <f t="shared" si="27"/>
        <v>7.8311308983666059</v>
      </c>
      <c r="AF173" s="85">
        <v>0</v>
      </c>
      <c r="AG173" s="85">
        <v>6.25</v>
      </c>
      <c r="AH173" s="85">
        <v>5.8823529411764701</v>
      </c>
      <c r="AI173" s="85">
        <v>0.93457943925233633</v>
      </c>
      <c r="AJ173" s="86">
        <v>3.266733095107202</v>
      </c>
      <c r="AK173" s="87">
        <v>0</v>
      </c>
      <c r="AL173" s="72">
        <f t="shared" si="28"/>
        <v>0</v>
      </c>
      <c r="AM173" s="88">
        <v>5.047731971157444</v>
      </c>
      <c r="AN173" s="89">
        <f t="shared" si="29"/>
        <v>50.82003359939592</v>
      </c>
    </row>
    <row r="174" spans="1:40" ht="15.75" hidden="1" customHeight="1" thickTop="1" x14ac:dyDescent="0.3">
      <c r="A174" s="90">
        <v>13490</v>
      </c>
      <c r="B174" s="91" t="s">
        <v>424</v>
      </c>
      <c r="C174" s="91" t="s">
        <v>448</v>
      </c>
      <c r="D174" s="92">
        <v>6</v>
      </c>
      <c r="E174" s="70">
        <v>58.426178898775895</v>
      </c>
      <c r="F174" s="71">
        <v>79.918091168091181</v>
      </c>
      <c r="G174" s="72">
        <f t="shared" si="20"/>
        <v>65.590149655214319</v>
      </c>
      <c r="H174" s="73">
        <v>0</v>
      </c>
      <c r="I174" s="74">
        <f t="shared" si="21"/>
        <v>0</v>
      </c>
      <c r="J174" s="75">
        <f t="shared" si="22"/>
        <v>39.354089793128587</v>
      </c>
      <c r="K174" s="76">
        <v>15.94202898550725</v>
      </c>
      <c r="L174" s="77">
        <v>100</v>
      </c>
      <c r="M174" s="78">
        <f t="shared" si="23"/>
        <v>34.62157809983897</v>
      </c>
      <c r="N174" s="79">
        <v>92.142857142857139</v>
      </c>
      <c r="O174" s="80">
        <v>98.740000000000009</v>
      </c>
      <c r="P174" s="81">
        <v>93.101182654402109</v>
      </c>
      <c r="Q174" s="82" t="s">
        <v>37</v>
      </c>
      <c r="R174" s="72">
        <f t="shared" si="24"/>
        <v>94.602183257462002</v>
      </c>
      <c r="S174" s="76">
        <v>43.472222222222221</v>
      </c>
      <c r="T174" s="77">
        <v>73.489583333333329</v>
      </c>
      <c r="U174" s="80">
        <v>97.222216666666668</v>
      </c>
      <c r="V174" s="80">
        <v>0</v>
      </c>
      <c r="W174" s="80">
        <v>0</v>
      </c>
      <c r="X174" s="78">
        <f t="shared" si="25"/>
        <v>53.546005555555553</v>
      </c>
      <c r="Y174" s="83">
        <f t="shared" si="26"/>
        <v>59.871188536107645</v>
      </c>
      <c r="Z174" s="84">
        <v>12.068965517241381</v>
      </c>
      <c r="AA174" s="84">
        <v>36.111111111111114</v>
      </c>
      <c r="AB174" s="84">
        <v>100</v>
      </c>
      <c r="AC174" s="84">
        <v>57.599999999999994</v>
      </c>
      <c r="AD174" s="84">
        <v>9.4736842105263168</v>
      </c>
      <c r="AE174" s="72">
        <f t="shared" si="27"/>
        <v>41.114390502117359</v>
      </c>
      <c r="AF174" s="85">
        <v>63.157894736842103</v>
      </c>
      <c r="AG174" s="85">
        <v>75</v>
      </c>
      <c r="AH174" s="85">
        <v>52.941176470588239</v>
      </c>
      <c r="AI174" s="85">
        <v>0.93457943925233633</v>
      </c>
      <c r="AJ174" s="86">
        <v>48.008412661670668</v>
      </c>
      <c r="AK174" s="87">
        <v>55.000000000000007</v>
      </c>
      <c r="AL174" s="72">
        <f t="shared" si="28"/>
        <v>55.000000000000007</v>
      </c>
      <c r="AM174" s="88">
        <v>45.729918310908104</v>
      </c>
      <c r="AN174" s="89">
        <f t="shared" si="29"/>
        <v>51.525387719951972</v>
      </c>
    </row>
    <row r="175" spans="1:40" ht="15.75" hidden="1" customHeight="1" thickTop="1" x14ac:dyDescent="0.3">
      <c r="A175" s="90">
        <v>13549</v>
      </c>
      <c r="B175" s="91" t="s">
        <v>424</v>
      </c>
      <c r="C175" s="91" t="s">
        <v>449</v>
      </c>
      <c r="D175" s="92">
        <v>6</v>
      </c>
      <c r="E175" s="70">
        <v>33.646378878230053</v>
      </c>
      <c r="F175" s="71">
        <v>86.211334961334956</v>
      </c>
      <c r="G175" s="72">
        <f t="shared" si="20"/>
        <v>51.168030905931687</v>
      </c>
      <c r="H175" s="73">
        <v>0</v>
      </c>
      <c r="I175" s="74">
        <f t="shared" si="21"/>
        <v>0</v>
      </c>
      <c r="J175" s="75">
        <f t="shared" si="22"/>
        <v>30.700818543559009</v>
      </c>
      <c r="K175" s="76">
        <v>0</v>
      </c>
      <c r="L175" s="77">
        <v>100</v>
      </c>
      <c r="M175" s="78">
        <f t="shared" si="23"/>
        <v>22.222222222222221</v>
      </c>
      <c r="N175" s="79">
        <v>82.142857142857153</v>
      </c>
      <c r="O175" s="80">
        <v>98.94</v>
      </c>
      <c r="P175" s="81">
        <v>99.743589743589752</v>
      </c>
      <c r="Q175" s="82" t="s">
        <v>37</v>
      </c>
      <c r="R175" s="72">
        <f t="shared" si="24"/>
        <v>93.550310119047623</v>
      </c>
      <c r="S175" s="76">
        <v>82.777777777777786</v>
      </c>
      <c r="T175" s="80">
        <v>55.972222222222221</v>
      </c>
      <c r="U175" s="80">
        <v>97.222216666666668</v>
      </c>
      <c r="V175" s="80">
        <v>0</v>
      </c>
      <c r="W175" s="80">
        <v>0</v>
      </c>
      <c r="X175" s="78">
        <f t="shared" si="25"/>
        <v>58.993054166666667</v>
      </c>
      <c r="Y175" s="83">
        <f t="shared" si="26"/>
        <v>56.813876571428573</v>
      </c>
      <c r="Z175" s="84">
        <v>4.7126436781609193</v>
      </c>
      <c r="AA175" s="84">
        <v>0</v>
      </c>
      <c r="AB175" s="84">
        <v>100</v>
      </c>
      <c r="AC175" s="84">
        <v>58.4</v>
      </c>
      <c r="AD175" s="84">
        <v>5.2631578947368416</v>
      </c>
      <c r="AE175" s="72">
        <f t="shared" si="27"/>
        <v>31.865003024803386</v>
      </c>
      <c r="AF175" s="85">
        <v>57.894736842105267</v>
      </c>
      <c r="AG175" s="85">
        <v>81.25</v>
      </c>
      <c r="AH175" s="85">
        <v>41.17647058823529</v>
      </c>
      <c r="AI175" s="85">
        <v>0.93457943925233633</v>
      </c>
      <c r="AJ175" s="86">
        <v>45.313946717398224</v>
      </c>
      <c r="AK175" s="87">
        <v>50</v>
      </c>
      <c r="AL175" s="72">
        <f t="shared" si="28"/>
        <v>50</v>
      </c>
      <c r="AM175" s="88">
        <v>39.078387404534666</v>
      </c>
      <c r="AN175" s="89">
        <f t="shared" si="29"/>
        <v>46.270618215786484</v>
      </c>
    </row>
    <row r="176" spans="1:40" ht="15.75" hidden="1" customHeight="1" thickTop="1" x14ac:dyDescent="0.3">
      <c r="A176" s="90">
        <v>13580</v>
      </c>
      <c r="B176" s="91" t="s">
        <v>424</v>
      </c>
      <c r="C176" s="91" t="s">
        <v>450</v>
      </c>
      <c r="D176" s="92">
        <v>6</v>
      </c>
      <c r="E176" s="70">
        <v>54.807348967734896</v>
      </c>
      <c r="F176" s="71">
        <v>0</v>
      </c>
      <c r="G176" s="72">
        <f t="shared" si="20"/>
        <v>36.538232645156597</v>
      </c>
      <c r="H176" s="73">
        <v>0</v>
      </c>
      <c r="I176" s="74">
        <f t="shared" si="21"/>
        <v>0</v>
      </c>
      <c r="J176" s="75">
        <f t="shared" si="22"/>
        <v>21.922939587093957</v>
      </c>
      <c r="K176" s="76">
        <v>16.981132075471695</v>
      </c>
      <c r="L176" s="77">
        <v>100</v>
      </c>
      <c r="M176" s="78">
        <f t="shared" si="23"/>
        <v>35.429769392033542</v>
      </c>
      <c r="N176" s="79">
        <v>81.025641025641036</v>
      </c>
      <c r="O176" s="80">
        <v>93.850000000000009</v>
      </c>
      <c r="P176" s="81">
        <v>97.674418604651152</v>
      </c>
      <c r="Q176" s="82" t="s">
        <v>37</v>
      </c>
      <c r="R176" s="72">
        <f t="shared" si="24"/>
        <v>90.793238614341092</v>
      </c>
      <c r="S176" s="76">
        <v>45</v>
      </c>
      <c r="T176" s="80">
        <v>60.284722222222221</v>
      </c>
      <c r="U176" s="80">
        <v>83.333333333333329</v>
      </c>
      <c r="V176" s="80">
        <v>0</v>
      </c>
      <c r="W176" s="80">
        <v>0</v>
      </c>
      <c r="X176" s="78">
        <f t="shared" si="25"/>
        <v>47.154513888888886</v>
      </c>
      <c r="Y176" s="83">
        <f t="shared" si="26"/>
        <v>56.897997782165675</v>
      </c>
      <c r="Z176" s="84">
        <v>90.827586206896555</v>
      </c>
      <c r="AA176" s="84">
        <v>22.222222222222225</v>
      </c>
      <c r="AB176" s="84">
        <v>60</v>
      </c>
      <c r="AC176" s="84">
        <v>52.800000000000004</v>
      </c>
      <c r="AD176" s="84">
        <v>0</v>
      </c>
      <c r="AE176" s="72">
        <f t="shared" si="27"/>
        <v>48.023563218390805</v>
      </c>
      <c r="AF176" s="85">
        <v>52.631578947368418</v>
      </c>
      <c r="AG176" s="85">
        <v>81.25</v>
      </c>
      <c r="AH176" s="85">
        <v>70.588235294117652</v>
      </c>
      <c r="AI176" s="85">
        <v>53.271028037383175</v>
      </c>
      <c r="AJ176" s="86">
        <v>64.435210569717313</v>
      </c>
      <c r="AK176" s="87">
        <v>38.333333333333336</v>
      </c>
      <c r="AL176" s="72">
        <f t="shared" si="28"/>
        <v>38.333333333333336</v>
      </c>
      <c r="AM176" s="88">
        <v>50.461956535066378</v>
      </c>
      <c r="AN176" s="89">
        <f t="shared" si="29"/>
        <v>47.972173769021538</v>
      </c>
    </row>
    <row r="177" spans="1:40" ht="15.75" hidden="1" customHeight="1" thickTop="1" x14ac:dyDescent="0.3">
      <c r="A177" s="90">
        <v>13600</v>
      </c>
      <c r="B177" s="91" t="s">
        <v>424</v>
      </c>
      <c r="C177" s="91" t="s">
        <v>451</v>
      </c>
      <c r="D177" s="92">
        <v>6</v>
      </c>
      <c r="E177" s="70">
        <v>49.198298283118348</v>
      </c>
      <c r="F177" s="71">
        <v>65.907610907610902</v>
      </c>
      <c r="G177" s="72">
        <f t="shared" si="20"/>
        <v>54.768069157949199</v>
      </c>
      <c r="H177" s="73">
        <v>-0.27000000000000024</v>
      </c>
      <c r="I177" s="74">
        <f t="shared" si="21"/>
        <v>-0.27000000000000024</v>
      </c>
      <c r="J177" s="75">
        <f t="shared" si="22"/>
        <v>32.75284149476952</v>
      </c>
      <c r="K177" s="76">
        <v>0</v>
      </c>
      <c r="L177" s="77">
        <v>100</v>
      </c>
      <c r="M177" s="78">
        <f t="shared" si="23"/>
        <v>22.222222222222221</v>
      </c>
      <c r="N177" s="79">
        <v>87.857142857142861</v>
      </c>
      <c r="O177" s="80">
        <v>98.829999999999984</v>
      </c>
      <c r="P177" s="81">
        <v>99.470432480141213</v>
      </c>
      <c r="Q177" s="82">
        <v>100</v>
      </c>
      <c r="R177" s="72">
        <f t="shared" si="24"/>
        <v>96.539393834321018</v>
      </c>
      <c r="S177" s="76">
        <v>78.055555555555543</v>
      </c>
      <c r="T177" s="80">
        <v>77.824074074074076</v>
      </c>
      <c r="U177" s="80">
        <v>100</v>
      </c>
      <c r="V177" s="80">
        <v>0</v>
      </c>
      <c r="W177" s="80">
        <v>25</v>
      </c>
      <c r="X177" s="78">
        <f t="shared" si="25"/>
        <v>67.094907407407405</v>
      </c>
      <c r="Y177" s="83">
        <f t="shared" si="26"/>
        <v>60.362976397353094</v>
      </c>
      <c r="Z177" s="84">
        <v>23.793103448275861</v>
      </c>
      <c r="AA177" s="84">
        <v>33.333333333333336</v>
      </c>
      <c r="AB177" s="84">
        <v>100</v>
      </c>
      <c r="AC177" s="84">
        <v>64.8</v>
      </c>
      <c r="AD177" s="84">
        <v>23.157894736842106</v>
      </c>
      <c r="AE177" s="72">
        <f t="shared" si="27"/>
        <v>47.440381125226857</v>
      </c>
      <c r="AF177" s="85">
        <v>52.631578947368418</v>
      </c>
      <c r="AG177" s="85">
        <v>81.25</v>
      </c>
      <c r="AH177" s="85">
        <v>58.82352941176471</v>
      </c>
      <c r="AI177" s="85">
        <v>57.009345794392516</v>
      </c>
      <c r="AJ177" s="86">
        <v>62.428613538381413</v>
      </c>
      <c r="AK177" s="87">
        <v>50</v>
      </c>
      <c r="AL177" s="72">
        <f t="shared" si="28"/>
        <v>50</v>
      </c>
      <c r="AM177" s="88">
        <v>51.949166877022698</v>
      </c>
      <c r="AN177" s="89">
        <f t="shared" si="29"/>
        <v>52.316806560737263</v>
      </c>
    </row>
    <row r="178" spans="1:40" ht="15.75" hidden="1" customHeight="1" thickTop="1" x14ac:dyDescent="0.3">
      <c r="A178" s="90">
        <v>13620</v>
      </c>
      <c r="B178" s="91" t="s">
        <v>424</v>
      </c>
      <c r="C178" s="91" t="s">
        <v>452</v>
      </c>
      <c r="D178" s="92">
        <v>6</v>
      </c>
      <c r="E178" s="70">
        <v>52.394512474820999</v>
      </c>
      <c r="F178" s="71">
        <v>81.068376068376068</v>
      </c>
      <c r="G178" s="72">
        <f t="shared" si="20"/>
        <v>61.952467006006017</v>
      </c>
      <c r="H178" s="73">
        <v>0</v>
      </c>
      <c r="I178" s="74">
        <f t="shared" si="21"/>
        <v>0</v>
      </c>
      <c r="J178" s="75">
        <f t="shared" si="22"/>
        <v>37.171480203603608</v>
      </c>
      <c r="K178" s="76">
        <v>0</v>
      </c>
      <c r="L178" s="77">
        <v>100</v>
      </c>
      <c r="M178" s="78">
        <f t="shared" si="23"/>
        <v>22.222222222222221</v>
      </c>
      <c r="N178" s="79">
        <v>77.460317460317469</v>
      </c>
      <c r="O178" s="80">
        <v>99.36</v>
      </c>
      <c r="P178" s="81">
        <v>95.899238429994142</v>
      </c>
      <c r="Q178" s="82" t="s">
        <v>37</v>
      </c>
      <c r="R178" s="72">
        <f t="shared" si="24"/>
        <v>90.849702055960051</v>
      </c>
      <c r="S178" s="76">
        <v>73.472222222222214</v>
      </c>
      <c r="T178" s="80">
        <v>57.511574074074076</v>
      </c>
      <c r="U178" s="80">
        <v>100</v>
      </c>
      <c r="V178" s="80">
        <v>0</v>
      </c>
      <c r="W178" s="80">
        <v>0</v>
      </c>
      <c r="X178" s="78">
        <f t="shared" si="25"/>
        <v>57.745949074074076</v>
      </c>
      <c r="Y178" s="83">
        <f t="shared" si="26"/>
        <v>55.550608361610927</v>
      </c>
      <c r="Z178" s="84">
        <v>98.965517241379303</v>
      </c>
      <c r="AA178" s="84">
        <v>86.1111111111111</v>
      </c>
      <c r="AB178" s="84">
        <v>100</v>
      </c>
      <c r="AC178" s="84">
        <v>89.600000000000009</v>
      </c>
      <c r="AD178" s="84">
        <v>0</v>
      </c>
      <c r="AE178" s="72">
        <f t="shared" si="27"/>
        <v>76.437212643678151</v>
      </c>
      <c r="AF178" s="85">
        <v>52.631578947368418</v>
      </c>
      <c r="AG178" s="85">
        <v>81.25</v>
      </c>
      <c r="AH178" s="85">
        <v>76.470588235294116</v>
      </c>
      <c r="AI178" s="85">
        <v>79.43925233644859</v>
      </c>
      <c r="AJ178" s="86">
        <v>72.447854879777779</v>
      </c>
      <c r="AK178" s="87">
        <v>68.333333333333329</v>
      </c>
      <c r="AL178" s="72">
        <f t="shared" si="28"/>
        <v>68.333333333333329</v>
      </c>
      <c r="AM178" s="88">
        <v>73.752608044569087</v>
      </c>
      <c r="AN178" s="89">
        <f t="shared" si="29"/>
        <v>57.335382634896916</v>
      </c>
    </row>
    <row r="179" spans="1:40" ht="15.75" hidden="1" customHeight="1" thickTop="1" x14ac:dyDescent="0.3">
      <c r="A179" s="90">
        <v>13647</v>
      </c>
      <c r="B179" s="91" t="s">
        <v>424</v>
      </c>
      <c r="C179" s="91" t="s">
        <v>453</v>
      </c>
      <c r="D179" s="92">
        <v>6</v>
      </c>
      <c r="E179" s="70">
        <v>47.422649417949557</v>
      </c>
      <c r="F179" s="71">
        <v>73.333333333333329</v>
      </c>
      <c r="G179" s="72">
        <f t="shared" si="20"/>
        <v>56.059544056410815</v>
      </c>
      <c r="H179" s="73">
        <v>0</v>
      </c>
      <c r="I179" s="74">
        <f t="shared" si="21"/>
        <v>0</v>
      </c>
      <c r="J179" s="75">
        <f t="shared" si="22"/>
        <v>33.635726433846486</v>
      </c>
      <c r="K179" s="76">
        <v>0</v>
      </c>
      <c r="L179" s="77">
        <v>100</v>
      </c>
      <c r="M179" s="78">
        <f t="shared" si="23"/>
        <v>22.222222222222221</v>
      </c>
      <c r="N179" s="79">
        <v>88.253968253968267</v>
      </c>
      <c r="O179" s="80">
        <v>99.26</v>
      </c>
      <c r="P179" s="81">
        <v>99.945858148348677</v>
      </c>
      <c r="Q179" s="82">
        <v>100</v>
      </c>
      <c r="R179" s="72">
        <f t="shared" si="24"/>
        <v>96.864956600579234</v>
      </c>
      <c r="S179" s="76">
        <v>87.222222222222229</v>
      </c>
      <c r="T179" s="80">
        <v>61.215277777777771</v>
      </c>
      <c r="U179" s="80">
        <v>100</v>
      </c>
      <c r="V179" s="80">
        <v>0</v>
      </c>
      <c r="W179" s="80">
        <v>15</v>
      </c>
      <c r="X179" s="78">
        <f t="shared" si="25"/>
        <v>63.984375</v>
      </c>
      <c r="Y179" s="83">
        <f t="shared" si="26"/>
        <v>59.471786112185356</v>
      </c>
      <c r="Z179" s="84">
        <v>37.149425287356323</v>
      </c>
      <c r="AA179" s="84">
        <v>38.888888888888893</v>
      </c>
      <c r="AB179" s="84">
        <v>80</v>
      </c>
      <c r="AC179" s="84">
        <v>38.4</v>
      </c>
      <c r="AD179" s="84">
        <v>5.2631578947368416</v>
      </c>
      <c r="AE179" s="72">
        <f t="shared" si="27"/>
        <v>39.765865093768902</v>
      </c>
      <c r="AF179" s="85">
        <v>10.526315789473683</v>
      </c>
      <c r="AG179" s="85">
        <v>56.25</v>
      </c>
      <c r="AH179" s="85">
        <v>58.82352941176471</v>
      </c>
      <c r="AI179" s="85">
        <v>39.252336448598129</v>
      </c>
      <c r="AJ179" s="86">
        <v>41.213045412459131</v>
      </c>
      <c r="AK179" s="87">
        <v>45</v>
      </c>
      <c r="AL179" s="72">
        <f t="shared" si="28"/>
        <v>45</v>
      </c>
      <c r="AM179" s="88">
        <v>41.198606826665852</v>
      </c>
      <c r="AN179" s="89">
        <f t="shared" si="29"/>
        <v>48.822620390861729</v>
      </c>
    </row>
    <row r="180" spans="1:40" ht="15.75" hidden="1" customHeight="1" thickTop="1" x14ac:dyDescent="0.3">
      <c r="A180" s="90">
        <v>13650</v>
      </c>
      <c r="B180" s="91" t="s">
        <v>424</v>
      </c>
      <c r="C180" s="91" t="s">
        <v>454</v>
      </c>
      <c r="D180" s="92">
        <v>6</v>
      </c>
      <c r="E180" s="70">
        <v>59.104318181219526</v>
      </c>
      <c r="F180" s="71">
        <v>77.24206349206348</v>
      </c>
      <c r="G180" s="72">
        <f t="shared" si="20"/>
        <v>65.150233284834172</v>
      </c>
      <c r="H180" s="73">
        <v>29.370000000000005</v>
      </c>
      <c r="I180" s="74">
        <f t="shared" si="21"/>
        <v>29.370000000000005</v>
      </c>
      <c r="J180" s="75">
        <f t="shared" si="22"/>
        <v>50.838139970900507</v>
      </c>
      <c r="K180" s="76">
        <v>15.294117647058824</v>
      </c>
      <c r="L180" s="77">
        <v>100</v>
      </c>
      <c r="M180" s="78">
        <f t="shared" si="23"/>
        <v>34.117647058823529</v>
      </c>
      <c r="N180" s="79">
        <v>46.666666666666664</v>
      </c>
      <c r="O180" s="80">
        <v>99.84</v>
      </c>
      <c r="P180" s="81">
        <v>95.834829443447035</v>
      </c>
      <c r="Q180" s="82" t="s">
        <v>37</v>
      </c>
      <c r="R180" s="72">
        <f t="shared" si="24"/>
        <v>80.73001089168163</v>
      </c>
      <c r="S180" s="76">
        <v>92.361111111111114</v>
      </c>
      <c r="T180" s="80">
        <v>90.607638888888886</v>
      </c>
      <c r="U180" s="80">
        <v>80.555549999999997</v>
      </c>
      <c r="V180" s="80">
        <v>0</v>
      </c>
      <c r="W180" s="80">
        <v>0</v>
      </c>
      <c r="X180" s="78">
        <f t="shared" si="25"/>
        <v>65.881074999999996</v>
      </c>
      <c r="Y180" s="83">
        <f t="shared" si="26"/>
        <v>59.197900426514593</v>
      </c>
      <c r="Z180" s="84">
        <v>43.954022988505749</v>
      </c>
      <c r="AA180" s="84">
        <v>11.111111111111112</v>
      </c>
      <c r="AB180" s="84">
        <v>0</v>
      </c>
      <c r="AC180" s="84">
        <v>58.4</v>
      </c>
      <c r="AD180" s="84">
        <v>22.105263157894736</v>
      </c>
      <c r="AE180" s="72">
        <f t="shared" si="27"/>
        <v>28.166575922565034</v>
      </c>
      <c r="AF180" s="85">
        <v>36.84210526315789</v>
      </c>
      <c r="AG180" s="85">
        <v>81.25</v>
      </c>
      <c r="AH180" s="85">
        <v>35.294117647058826</v>
      </c>
      <c r="AI180" s="85">
        <v>42.056074766355138</v>
      </c>
      <c r="AJ180" s="86">
        <v>48.860574419142964</v>
      </c>
      <c r="AK180" s="87">
        <v>36.666666666666664</v>
      </c>
      <c r="AL180" s="72">
        <f t="shared" si="28"/>
        <v>36.666666666666664</v>
      </c>
      <c r="AM180" s="88">
        <v>35.384993670472809</v>
      </c>
      <c r="AN180" s="89">
        <f t="shared" si="29"/>
        <v>50.382076308579244</v>
      </c>
    </row>
    <row r="181" spans="1:40" ht="15.75" hidden="1" customHeight="1" thickTop="1" x14ac:dyDescent="0.3">
      <c r="A181" s="90">
        <v>13654</v>
      </c>
      <c r="B181" s="91" t="s">
        <v>424</v>
      </c>
      <c r="C181" s="91" t="s">
        <v>455</v>
      </c>
      <c r="D181" s="92">
        <v>6</v>
      </c>
      <c r="E181" s="70">
        <v>62.409823354743388</v>
      </c>
      <c r="F181" s="71">
        <v>68.000101750101749</v>
      </c>
      <c r="G181" s="72">
        <f t="shared" si="20"/>
        <v>64.273249486529508</v>
      </c>
      <c r="H181" s="73">
        <v>0</v>
      </c>
      <c r="I181" s="74">
        <f t="shared" si="21"/>
        <v>0</v>
      </c>
      <c r="J181" s="75">
        <f t="shared" si="22"/>
        <v>38.563949691917706</v>
      </c>
      <c r="K181" s="76">
        <v>75.757575757575751</v>
      </c>
      <c r="L181" s="77">
        <v>100</v>
      </c>
      <c r="M181" s="78">
        <f t="shared" si="23"/>
        <v>81.144781144781149</v>
      </c>
      <c r="N181" s="79">
        <v>79.006211180124225</v>
      </c>
      <c r="O181" s="80">
        <v>99.28</v>
      </c>
      <c r="P181" s="81">
        <v>99.539563437926333</v>
      </c>
      <c r="Q181" s="82" t="s">
        <v>37</v>
      </c>
      <c r="R181" s="72">
        <f t="shared" si="24"/>
        <v>92.550711169638092</v>
      </c>
      <c r="S181" s="76">
        <v>91.111111111111114</v>
      </c>
      <c r="T181" s="80">
        <v>56.562499999999993</v>
      </c>
      <c r="U181" s="80">
        <v>100</v>
      </c>
      <c r="V181" s="80">
        <v>0</v>
      </c>
      <c r="W181" s="80">
        <v>25</v>
      </c>
      <c r="X181" s="78">
        <f t="shared" si="25"/>
        <v>65.043402777777771</v>
      </c>
      <c r="Y181" s="83">
        <f t="shared" si="26"/>
        <v>79.642237675294282</v>
      </c>
      <c r="Z181" s="84">
        <v>99.425287356321846</v>
      </c>
      <c r="AA181" s="84">
        <v>88.8888888888889</v>
      </c>
      <c r="AB181" s="84">
        <v>100</v>
      </c>
      <c r="AC181" s="84">
        <v>64.8</v>
      </c>
      <c r="AD181" s="84">
        <v>5.2631578947368416</v>
      </c>
      <c r="AE181" s="72">
        <f t="shared" si="27"/>
        <v>73.409830611010293</v>
      </c>
      <c r="AF181" s="85">
        <v>63.157894736842103</v>
      </c>
      <c r="AG181" s="85">
        <v>81.25</v>
      </c>
      <c r="AH181" s="85">
        <v>58.82352941176471</v>
      </c>
      <c r="AI181" s="85">
        <v>47.663551401869157</v>
      </c>
      <c r="AJ181" s="86">
        <v>62.723743887618994</v>
      </c>
      <c r="AK181" s="87">
        <v>56.666666666666664</v>
      </c>
      <c r="AL181" s="72">
        <f t="shared" si="28"/>
        <v>56.666666666666664</v>
      </c>
      <c r="AM181" s="88">
        <v>67.211574695903877</v>
      </c>
      <c r="AN181" s="89">
        <f t="shared" si="29"/>
        <v>67.697381184801856</v>
      </c>
    </row>
    <row r="182" spans="1:40" ht="15.75" hidden="1" customHeight="1" thickTop="1" x14ac:dyDescent="0.3">
      <c r="A182" s="90">
        <v>13655</v>
      </c>
      <c r="B182" s="91" t="s">
        <v>424</v>
      </c>
      <c r="C182" s="91" t="s">
        <v>456</v>
      </c>
      <c r="D182" s="92">
        <v>6</v>
      </c>
      <c r="E182" s="70">
        <v>40.368866463240337</v>
      </c>
      <c r="F182" s="71">
        <v>77.777777777777786</v>
      </c>
      <c r="G182" s="72">
        <f t="shared" si="20"/>
        <v>52.838503568086153</v>
      </c>
      <c r="H182" s="73">
        <v>0</v>
      </c>
      <c r="I182" s="74">
        <f t="shared" si="21"/>
        <v>0</v>
      </c>
      <c r="J182" s="75">
        <f t="shared" si="22"/>
        <v>31.703102140851691</v>
      </c>
      <c r="K182" s="76">
        <v>93.150684931506845</v>
      </c>
      <c r="L182" s="77">
        <v>100</v>
      </c>
      <c r="M182" s="78">
        <f t="shared" si="23"/>
        <v>94.672754946727537</v>
      </c>
      <c r="N182" s="79">
        <v>82.628571428571433</v>
      </c>
      <c r="O182" s="80">
        <v>99.24</v>
      </c>
      <c r="P182" s="81">
        <v>95.893805309734518</v>
      </c>
      <c r="Q182" s="82">
        <v>100</v>
      </c>
      <c r="R182" s="72">
        <f t="shared" si="24"/>
        <v>94.440594184576497</v>
      </c>
      <c r="S182" s="76">
        <v>95.138888888888886</v>
      </c>
      <c r="T182" s="80">
        <v>55.416666666666664</v>
      </c>
      <c r="U182" s="80">
        <v>100</v>
      </c>
      <c r="V182" s="80">
        <v>0</v>
      </c>
      <c r="W182" s="80">
        <v>0</v>
      </c>
      <c r="X182" s="78">
        <f t="shared" si="25"/>
        <v>62.638888888888886</v>
      </c>
      <c r="Y182" s="83">
        <f t="shared" si="26"/>
        <v>84.347626364330836</v>
      </c>
      <c r="Z182" s="84">
        <v>0</v>
      </c>
      <c r="AA182" s="84">
        <v>0</v>
      </c>
      <c r="AB182" s="84">
        <v>100</v>
      </c>
      <c r="AC182" s="84">
        <v>43.2</v>
      </c>
      <c r="AD182" s="84">
        <v>5.2631578947368416</v>
      </c>
      <c r="AE182" s="72">
        <f t="shared" si="27"/>
        <v>27.836842105263159</v>
      </c>
      <c r="AF182" s="85">
        <v>63.157894736842103</v>
      </c>
      <c r="AG182" s="85">
        <v>81.25</v>
      </c>
      <c r="AH182" s="85">
        <v>64.705882352941174</v>
      </c>
      <c r="AI182" s="85">
        <v>40.186915887850468</v>
      </c>
      <c r="AJ182" s="86">
        <v>62.32517324440844</v>
      </c>
      <c r="AK182" s="87">
        <v>50</v>
      </c>
      <c r="AL182" s="72">
        <f t="shared" si="28"/>
        <v>50</v>
      </c>
      <c r="AM182" s="88">
        <v>41.466361987982602</v>
      </c>
      <c r="AN182" s="89">
        <f t="shared" si="29"/>
        <v>60.954342206730537</v>
      </c>
    </row>
    <row r="183" spans="1:40" ht="15.75" hidden="1" customHeight="1" thickTop="1" x14ac:dyDescent="0.3">
      <c r="A183" s="90">
        <v>13657</v>
      </c>
      <c r="B183" s="91" t="s">
        <v>424</v>
      </c>
      <c r="C183" s="91" t="s">
        <v>457</v>
      </c>
      <c r="D183" s="92">
        <v>6</v>
      </c>
      <c r="E183" s="70">
        <v>34.286759921925835</v>
      </c>
      <c r="F183" s="71">
        <v>85.424806674806675</v>
      </c>
      <c r="G183" s="72">
        <f t="shared" si="20"/>
        <v>51.332775506219448</v>
      </c>
      <c r="H183" s="73">
        <v>24.720000000000002</v>
      </c>
      <c r="I183" s="74">
        <f t="shared" si="21"/>
        <v>24.720000000000002</v>
      </c>
      <c r="J183" s="75">
        <f t="shared" si="22"/>
        <v>40.68766530373167</v>
      </c>
      <c r="K183" s="76">
        <v>100</v>
      </c>
      <c r="L183" s="77">
        <v>100</v>
      </c>
      <c r="M183" s="78">
        <f t="shared" si="23"/>
        <v>100</v>
      </c>
      <c r="N183" s="79">
        <v>78.171428571428564</v>
      </c>
      <c r="O183" s="80">
        <v>99.93</v>
      </c>
      <c r="P183" s="81">
        <v>98.707778915046063</v>
      </c>
      <c r="Q183" s="82">
        <v>100</v>
      </c>
      <c r="R183" s="72">
        <f t="shared" si="24"/>
        <v>94.202301871618658</v>
      </c>
      <c r="S183" s="76">
        <v>65.416666666666671</v>
      </c>
      <c r="T183" s="80">
        <v>81.102430555555543</v>
      </c>
      <c r="U183" s="80">
        <v>49.537033333333333</v>
      </c>
      <c r="V183" s="80">
        <v>0</v>
      </c>
      <c r="W183" s="80">
        <v>25</v>
      </c>
      <c r="X183" s="78">
        <f t="shared" si="25"/>
        <v>52.139032638888892</v>
      </c>
      <c r="Y183" s="83">
        <f t="shared" si="26"/>
        <v>82.829227043362422</v>
      </c>
      <c r="Z183" s="84">
        <v>92.643678160919535</v>
      </c>
      <c r="AA183" s="84">
        <v>11.111111111111112</v>
      </c>
      <c r="AB183" s="84">
        <v>0</v>
      </c>
      <c r="AC183" s="84">
        <v>39.200000000000003</v>
      </c>
      <c r="AD183" s="84">
        <v>5.2631578947368416</v>
      </c>
      <c r="AE183" s="72">
        <f t="shared" si="27"/>
        <v>33.581094978826371</v>
      </c>
      <c r="AF183" s="85">
        <v>47.368421052631575</v>
      </c>
      <c r="AG183" s="85">
        <v>6.25</v>
      </c>
      <c r="AH183" s="85">
        <v>23.52941176470588</v>
      </c>
      <c r="AI183" s="85">
        <v>34.579439252336449</v>
      </c>
      <c r="AJ183" s="86">
        <v>27.931818017418479</v>
      </c>
      <c r="AK183" s="87">
        <v>33.333333333333329</v>
      </c>
      <c r="AL183" s="72">
        <f t="shared" si="28"/>
        <v>33.333333333333329</v>
      </c>
      <c r="AM183" s="88">
        <v>32.025068793352325</v>
      </c>
      <c r="AN183" s="89">
        <f t="shared" si="29"/>
        <v>59.159667220433242</v>
      </c>
    </row>
    <row r="184" spans="1:40" ht="15.75" hidden="1" customHeight="1" thickTop="1" x14ac:dyDescent="0.3">
      <c r="A184" s="90">
        <v>13667</v>
      </c>
      <c r="B184" s="91" t="s">
        <v>424</v>
      </c>
      <c r="C184" s="91" t="s">
        <v>458</v>
      </c>
      <c r="D184" s="92">
        <v>6</v>
      </c>
      <c r="E184" s="70">
        <v>42.086211882491376</v>
      </c>
      <c r="F184" s="71">
        <v>85.665954415954403</v>
      </c>
      <c r="G184" s="72">
        <f t="shared" si="20"/>
        <v>56.612792726979052</v>
      </c>
      <c r="H184" s="73">
        <v>31.501999999999999</v>
      </c>
      <c r="I184" s="74">
        <f t="shared" si="21"/>
        <v>31.501999999999999</v>
      </c>
      <c r="J184" s="75">
        <f t="shared" si="22"/>
        <v>46.568475636187429</v>
      </c>
      <c r="K184" s="76">
        <v>55.378486055776889</v>
      </c>
      <c r="L184" s="77">
        <v>100</v>
      </c>
      <c r="M184" s="78">
        <f t="shared" si="23"/>
        <v>65.294378043382025</v>
      </c>
      <c r="N184" s="79">
        <v>97.777777777777771</v>
      </c>
      <c r="O184" s="80">
        <v>98.81</v>
      </c>
      <c r="P184" s="81">
        <v>97.880164395414241</v>
      </c>
      <c r="Q184" s="82">
        <v>100</v>
      </c>
      <c r="R184" s="72">
        <f t="shared" si="24"/>
        <v>98.616985543298</v>
      </c>
      <c r="S184" s="76">
        <v>99.305555555555543</v>
      </c>
      <c r="T184" s="80">
        <v>54.027777777777779</v>
      </c>
      <c r="U184" s="80">
        <v>98.611100000000008</v>
      </c>
      <c r="V184" s="80">
        <v>0</v>
      </c>
      <c r="W184" s="80">
        <v>0</v>
      </c>
      <c r="X184" s="78">
        <f t="shared" si="25"/>
        <v>62.986108333333334</v>
      </c>
      <c r="Y184" s="83">
        <f t="shared" si="26"/>
        <v>75.218966136139557</v>
      </c>
      <c r="Z184" s="84">
        <v>56.229885057471257</v>
      </c>
      <c r="AA184" s="84">
        <v>88.8888888888889</v>
      </c>
      <c r="AB184" s="84">
        <v>0</v>
      </c>
      <c r="AC184" s="84">
        <v>67.2</v>
      </c>
      <c r="AD184" s="84">
        <v>5.2631578947368416</v>
      </c>
      <c r="AE184" s="72">
        <f t="shared" si="27"/>
        <v>44.310980036297643</v>
      </c>
      <c r="AF184" s="85">
        <v>78.94736842105263</v>
      </c>
      <c r="AG184" s="85">
        <v>81.25</v>
      </c>
      <c r="AH184" s="85">
        <v>70.588235294117652</v>
      </c>
      <c r="AI184" s="85">
        <v>0.93457943925233633</v>
      </c>
      <c r="AJ184" s="86">
        <v>57.930045788605653</v>
      </c>
      <c r="AK184" s="87">
        <v>38.333333333333336</v>
      </c>
      <c r="AL184" s="72">
        <f t="shared" si="28"/>
        <v>38.333333333333336</v>
      </c>
      <c r="AM184" s="88">
        <v>46.747201562986916</v>
      </c>
      <c r="AN184" s="89">
        <f t="shared" si="29"/>
        <v>60.947338664203343</v>
      </c>
    </row>
    <row r="185" spans="1:40" ht="15.75" hidden="1" customHeight="1" thickTop="1" x14ac:dyDescent="0.3">
      <c r="A185" s="90">
        <v>13670</v>
      </c>
      <c r="B185" s="91" t="s">
        <v>424</v>
      </c>
      <c r="C185" s="91" t="s">
        <v>459</v>
      </c>
      <c r="D185" s="92">
        <v>6</v>
      </c>
      <c r="E185" s="70">
        <v>18.606398290155095</v>
      </c>
      <c r="F185" s="71">
        <v>84.643365893365896</v>
      </c>
      <c r="G185" s="72">
        <f t="shared" si="20"/>
        <v>40.618720824558693</v>
      </c>
      <c r="H185" s="73">
        <v>0</v>
      </c>
      <c r="I185" s="74">
        <f t="shared" si="21"/>
        <v>0</v>
      </c>
      <c r="J185" s="75">
        <f t="shared" si="22"/>
        <v>24.371232494735214</v>
      </c>
      <c r="K185" s="76">
        <v>73.728813559322035</v>
      </c>
      <c r="L185" s="77">
        <v>100</v>
      </c>
      <c r="M185" s="78">
        <f t="shared" si="23"/>
        <v>79.566854990583806</v>
      </c>
      <c r="N185" s="79">
        <v>94.166666666666671</v>
      </c>
      <c r="O185" s="80">
        <v>99.09</v>
      </c>
      <c r="P185" s="81">
        <v>94.13275652291469</v>
      </c>
      <c r="Q185" s="82">
        <v>100</v>
      </c>
      <c r="R185" s="72">
        <f t="shared" si="24"/>
        <v>96.847355797395338</v>
      </c>
      <c r="S185" s="76">
        <v>91.388888888888886</v>
      </c>
      <c r="T185" s="80">
        <v>79.378926107480027</v>
      </c>
      <c r="U185" s="80">
        <v>98.611100000000008</v>
      </c>
      <c r="V185" s="80">
        <v>0</v>
      </c>
      <c r="W185" s="80">
        <v>25</v>
      </c>
      <c r="X185" s="78">
        <f t="shared" si="25"/>
        <v>70.469728749092226</v>
      </c>
      <c r="Y185" s="83">
        <f t="shared" si="26"/>
        <v>82.185534851486182</v>
      </c>
      <c r="Z185" s="84">
        <v>45.195402298850574</v>
      </c>
      <c r="AA185" s="84">
        <v>61.111111111111114</v>
      </c>
      <c r="AB185" s="84">
        <v>100</v>
      </c>
      <c r="AC185" s="84">
        <v>73.599999999999994</v>
      </c>
      <c r="AD185" s="84">
        <v>45.555555555555557</v>
      </c>
      <c r="AE185" s="72">
        <f t="shared" si="27"/>
        <v>63.848850574712642</v>
      </c>
      <c r="AF185" s="85">
        <v>68.421052631578945</v>
      </c>
      <c r="AG185" s="85">
        <v>68.75</v>
      </c>
      <c r="AH185" s="85">
        <v>58.82352941176471</v>
      </c>
      <c r="AI185" s="85">
        <v>0.93457943925233633</v>
      </c>
      <c r="AJ185" s="86">
        <v>49.232290370648997</v>
      </c>
      <c r="AK185" s="87">
        <v>53.333333333333336</v>
      </c>
      <c r="AL185" s="72">
        <f t="shared" si="28"/>
        <v>53.333333333333336</v>
      </c>
      <c r="AM185" s="88">
        <v>57.847997738686473</v>
      </c>
      <c r="AN185" s="89">
        <f t="shared" si="29"/>
        <v>63.321413246296075</v>
      </c>
    </row>
    <row r="186" spans="1:40" ht="15.75" hidden="1" customHeight="1" thickTop="1" x14ac:dyDescent="0.3">
      <c r="A186" s="90">
        <v>13673</v>
      </c>
      <c r="B186" s="91" t="s">
        <v>424</v>
      </c>
      <c r="C186" s="91" t="s">
        <v>460</v>
      </c>
      <c r="D186" s="92">
        <v>6</v>
      </c>
      <c r="E186" s="70">
        <v>72.493799356882789</v>
      </c>
      <c r="F186" s="71">
        <v>87.804232804232797</v>
      </c>
      <c r="G186" s="72">
        <f t="shared" si="20"/>
        <v>77.597277172666111</v>
      </c>
      <c r="H186" s="73">
        <v>0</v>
      </c>
      <c r="I186" s="74">
        <f t="shared" si="21"/>
        <v>0</v>
      </c>
      <c r="J186" s="75">
        <f t="shared" si="22"/>
        <v>46.558366303599662</v>
      </c>
      <c r="K186" s="76">
        <v>29.411764705882348</v>
      </c>
      <c r="L186" s="77">
        <v>100</v>
      </c>
      <c r="M186" s="78">
        <f t="shared" si="23"/>
        <v>45.098039215686271</v>
      </c>
      <c r="N186" s="79">
        <v>76.571428571428569</v>
      </c>
      <c r="O186" s="80">
        <v>99.31</v>
      </c>
      <c r="P186" s="81">
        <v>99.036827195467424</v>
      </c>
      <c r="Q186" s="82">
        <v>0</v>
      </c>
      <c r="R186" s="72">
        <f t="shared" si="24"/>
        <v>68.729563941723995</v>
      </c>
      <c r="S186" s="76">
        <v>85.138888888888886</v>
      </c>
      <c r="T186" s="80">
        <v>42.048611111111107</v>
      </c>
      <c r="U186" s="80">
        <v>100</v>
      </c>
      <c r="V186" s="80">
        <v>0</v>
      </c>
      <c r="W186" s="80">
        <v>15</v>
      </c>
      <c r="X186" s="78">
        <f t="shared" si="25"/>
        <v>58.671875</v>
      </c>
      <c r="Y186" s="83">
        <f t="shared" si="26"/>
        <v>57.003754578998738</v>
      </c>
      <c r="Z186" s="84">
        <v>49.149425287356316</v>
      </c>
      <c r="AA186" s="84">
        <v>33.333333333333336</v>
      </c>
      <c r="AB186" s="84">
        <v>100</v>
      </c>
      <c r="AC186" s="84">
        <v>77.600000000000009</v>
      </c>
      <c r="AD186" s="84">
        <v>5.2631578947368416</v>
      </c>
      <c r="AE186" s="72">
        <f t="shared" si="27"/>
        <v>52.824198427102239</v>
      </c>
      <c r="AF186" s="85">
        <v>31.578947368421051</v>
      </c>
      <c r="AG186" s="85">
        <v>81.25</v>
      </c>
      <c r="AH186" s="85">
        <v>64.705882352941174</v>
      </c>
      <c r="AI186" s="85">
        <v>61.682242990654203</v>
      </c>
      <c r="AJ186" s="86">
        <v>59.804268178004108</v>
      </c>
      <c r="AK186" s="87">
        <v>43.333333333333336</v>
      </c>
      <c r="AL186" s="72">
        <f t="shared" si="28"/>
        <v>43.333333333333336</v>
      </c>
      <c r="AM186" s="88">
        <v>52.787377341922294</v>
      </c>
      <c r="AN186" s="89">
        <f t="shared" si="29"/>
        <v>53.649763752795991</v>
      </c>
    </row>
    <row r="187" spans="1:40" ht="15.75" hidden="1" customHeight="1" thickTop="1" x14ac:dyDescent="0.3">
      <c r="A187" s="90">
        <v>13683</v>
      </c>
      <c r="B187" s="91" t="s">
        <v>424</v>
      </c>
      <c r="C187" s="91" t="s">
        <v>461</v>
      </c>
      <c r="D187" s="92">
        <v>6</v>
      </c>
      <c r="E187" s="70">
        <v>71.530954500760686</v>
      </c>
      <c r="F187" s="71">
        <v>78.101851851851862</v>
      </c>
      <c r="G187" s="72">
        <f t="shared" si="20"/>
        <v>73.721253617791078</v>
      </c>
      <c r="H187" s="73">
        <v>0</v>
      </c>
      <c r="I187" s="74">
        <f t="shared" si="21"/>
        <v>0</v>
      </c>
      <c r="J187" s="75">
        <f t="shared" si="22"/>
        <v>44.232752170674644</v>
      </c>
      <c r="K187" s="76">
        <v>0</v>
      </c>
      <c r="L187" s="77">
        <v>100</v>
      </c>
      <c r="M187" s="78">
        <f t="shared" si="23"/>
        <v>22.222222222222221</v>
      </c>
      <c r="N187" s="79">
        <v>83.333333333333343</v>
      </c>
      <c r="O187" s="80">
        <v>99.85</v>
      </c>
      <c r="P187" s="81">
        <v>99.595414699932576</v>
      </c>
      <c r="Q187" s="82" t="s">
        <v>37</v>
      </c>
      <c r="R187" s="72">
        <f t="shared" si="24"/>
        <v>94.20067043858171</v>
      </c>
      <c r="S187" s="76">
        <v>61.388888888888893</v>
      </c>
      <c r="T187" s="80">
        <v>56.342592592592595</v>
      </c>
      <c r="U187" s="80">
        <v>0</v>
      </c>
      <c r="V187" s="80">
        <v>0</v>
      </c>
      <c r="W187" s="80">
        <v>0</v>
      </c>
      <c r="X187" s="78">
        <f t="shared" si="25"/>
        <v>29.432870370370374</v>
      </c>
      <c r="Y187" s="83">
        <f t="shared" si="26"/>
        <v>47.562733058864666</v>
      </c>
      <c r="Z187" s="84">
        <v>88.919540229885058</v>
      </c>
      <c r="AA187" s="84">
        <v>80.555555555555557</v>
      </c>
      <c r="AB187" s="84">
        <v>0</v>
      </c>
      <c r="AC187" s="84">
        <v>0</v>
      </c>
      <c r="AD187" s="84">
        <v>5.2631578947368416</v>
      </c>
      <c r="AE187" s="72">
        <f t="shared" si="27"/>
        <v>38.320893829401093</v>
      </c>
      <c r="AF187" s="85">
        <v>0</v>
      </c>
      <c r="AG187" s="85">
        <v>6.25</v>
      </c>
      <c r="AH187" s="85">
        <v>5.8823529411764701</v>
      </c>
      <c r="AI187" s="85">
        <v>0.93457943925233633</v>
      </c>
      <c r="AJ187" s="86">
        <v>3.266733095107202</v>
      </c>
      <c r="AK187" s="87">
        <v>0</v>
      </c>
      <c r="AL187" s="72">
        <f t="shared" si="28"/>
        <v>0</v>
      </c>
      <c r="AM187" s="88">
        <v>21.30893886770917</v>
      </c>
      <c r="AN187" s="89">
        <f t="shared" si="29"/>
        <v>39.020598623880012</v>
      </c>
    </row>
    <row r="188" spans="1:40" ht="15.75" hidden="1" customHeight="1" thickTop="1" x14ac:dyDescent="0.3">
      <c r="A188" s="90">
        <v>13688</v>
      </c>
      <c r="B188" s="91" t="s">
        <v>424</v>
      </c>
      <c r="C188" s="91" t="s">
        <v>462</v>
      </c>
      <c r="D188" s="92">
        <v>6</v>
      </c>
      <c r="E188" s="70">
        <v>81.325249463180498</v>
      </c>
      <c r="F188" s="71">
        <v>92.45573870573871</v>
      </c>
      <c r="G188" s="72">
        <f t="shared" si="20"/>
        <v>85.035412544033235</v>
      </c>
      <c r="H188" s="73">
        <v>83.440000000000012</v>
      </c>
      <c r="I188" s="74">
        <f t="shared" si="21"/>
        <v>83.440000000000012</v>
      </c>
      <c r="J188" s="75">
        <f t="shared" si="22"/>
        <v>84.397247526419946</v>
      </c>
      <c r="K188" s="76">
        <v>71.904761904761898</v>
      </c>
      <c r="L188" s="77">
        <v>100</v>
      </c>
      <c r="M188" s="78">
        <f t="shared" si="23"/>
        <v>78.148148148148152</v>
      </c>
      <c r="N188" s="79">
        <v>98.888888888888886</v>
      </c>
      <c r="O188" s="80">
        <v>98.77</v>
      </c>
      <c r="P188" s="81">
        <v>98.689203173508105</v>
      </c>
      <c r="Q188" s="82">
        <v>100</v>
      </c>
      <c r="R188" s="72">
        <f t="shared" si="24"/>
        <v>99.087023015599243</v>
      </c>
      <c r="S188" s="76">
        <v>97.638888888888886</v>
      </c>
      <c r="T188" s="80">
        <v>89.754726080246911</v>
      </c>
      <c r="U188" s="80">
        <v>98.14813333333332</v>
      </c>
      <c r="V188" s="80">
        <v>0</v>
      </c>
      <c r="W188" s="80">
        <v>25</v>
      </c>
      <c r="X188" s="78">
        <f t="shared" si="25"/>
        <v>74.510437075617276</v>
      </c>
      <c r="Y188" s="83">
        <f t="shared" si="26"/>
        <v>83.684520562522621</v>
      </c>
      <c r="Z188" s="84">
        <v>66.551724137931032</v>
      </c>
      <c r="AA188" s="84">
        <v>71.527777777777786</v>
      </c>
      <c r="AB188" s="84">
        <v>80</v>
      </c>
      <c r="AC188" s="84">
        <v>20.8</v>
      </c>
      <c r="AD188" s="84">
        <v>78.761061946902657</v>
      </c>
      <c r="AE188" s="72">
        <f t="shared" si="27"/>
        <v>63.717088482860333</v>
      </c>
      <c r="AF188" s="85">
        <v>42.105263157894733</v>
      </c>
      <c r="AG188" s="85">
        <v>43.75</v>
      </c>
      <c r="AH188" s="85">
        <v>35.294117647058826</v>
      </c>
      <c r="AI188" s="85">
        <v>22.429906542056074</v>
      </c>
      <c r="AJ188" s="86">
        <v>35.894821836752413</v>
      </c>
      <c r="AK188" s="87">
        <v>30</v>
      </c>
      <c r="AL188" s="72">
        <f t="shared" si="28"/>
        <v>30</v>
      </c>
      <c r="AM188" s="88">
        <v>49.554399680659486</v>
      </c>
      <c r="AN188" s="89">
        <f t="shared" si="29"/>
        <v>73.588029690743156</v>
      </c>
    </row>
    <row r="189" spans="1:40" ht="15.75" hidden="1" customHeight="1" thickTop="1" x14ac:dyDescent="0.3">
      <c r="A189" s="90">
        <v>13744</v>
      </c>
      <c r="B189" s="91" t="s">
        <v>424</v>
      </c>
      <c r="C189" s="91" t="s">
        <v>463</v>
      </c>
      <c r="D189" s="92">
        <v>6</v>
      </c>
      <c r="E189" s="70">
        <v>55.881158246951159</v>
      </c>
      <c r="F189" s="71">
        <v>78.594831094831079</v>
      </c>
      <c r="G189" s="72">
        <f t="shared" si="20"/>
        <v>63.452382529577797</v>
      </c>
      <c r="H189" s="73">
        <v>8.4519999999999982</v>
      </c>
      <c r="I189" s="74">
        <f t="shared" si="21"/>
        <v>8.4519999999999982</v>
      </c>
      <c r="J189" s="75">
        <f t="shared" si="22"/>
        <v>41.45222951774668</v>
      </c>
      <c r="K189" s="76">
        <v>41.358024691358018</v>
      </c>
      <c r="L189" s="77">
        <v>100</v>
      </c>
      <c r="M189" s="78">
        <f t="shared" si="23"/>
        <v>54.389574759945127</v>
      </c>
      <c r="N189" s="79">
        <v>97.777777777777771</v>
      </c>
      <c r="O189" s="80">
        <v>98.97999999999999</v>
      </c>
      <c r="P189" s="81">
        <v>99.504716981132077</v>
      </c>
      <c r="Q189" s="82" t="s">
        <v>37</v>
      </c>
      <c r="R189" s="72">
        <f t="shared" si="24"/>
        <v>98.692443566561849</v>
      </c>
      <c r="S189" s="76">
        <v>85</v>
      </c>
      <c r="T189" s="80">
        <v>79.990740740740733</v>
      </c>
      <c r="U189" s="80">
        <v>100</v>
      </c>
      <c r="V189" s="80">
        <v>0</v>
      </c>
      <c r="W189" s="80">
        <v>0</v>
      </c>
      <c r="X189" s="78">
        <f t="shared" si="25"/>
        <v>66.24768518518519</v>
      </c>
      <c r="Y189" s="83">
        <f t="shared" si="26"/>
        <v>72.361088114139292</v>
      </c>
      <c r="Z189" s="84">
        <v>41.90804597701149</v>
      </c>
      <c r="AA189" s="84">
        <v>36.111111111111107</v>
      </c>
      <c r="AB189" s="84">
        <v>0</v>
      </c>
      <c r="AC189" s="84">
        <v>35.199999999999996</v>
      </c>
      <c r="AD189" s="84">
        <v>5.2631578947368416</v>
      </c>
      <c r="AE189" s="72">
        <f t="shared" si="27"/>
        <v>24.834686932849365</v>
      </c>
      <c r="AF189" s="85">
        <v>78.94736842105263</v>
      </c>
      <c r="AG189" s="85">
        <v>81.25</v>
      </c>
      <c r="AH189" s="85">
        <v>64.705882352941174</v>
      </c>
      <c r="AI189" s="85">
        <v>30.841121495327101</v>
      </c>
      <c r="AJ189" s="86">
        <v>63.936093067330233</v>
      </c>
      <c r="AK189" s="87">
        <v>38.333333333333336</v>
      </c>
      <c r="AL189" s="72">
        <f t="shared" si="28"/>
        <v>38.333333333333336</v>
      </c>
      <c r="AM189" s="88">
        <v>37.961457848807726</v>
      </c>
      <c r="AN189" s="89">
        <f t="shared" si="29"/>
        <v>55.8594273152613</v>
      </c>
    </row>
    <row r="190" spans="1:40" ht="15.75" hidden="1" customHeight="1" thickTop="1" x14ac:dyDescent="0.3">
      <c r="A190" s="90">
        <v>13760</v>
      </c>
      <c r="B190" s="91" t="s">
        <v>424</v>
      </c>
      <c r="C190" s="91" t="s">
        <v>464</v>
      </c>
      <c r="D190" s="92">
        <v>6</v>
      </c>
      <c r="E190" s="70">
        <v>31.579128524228338</v>
      </c>
      <c r="F190" s="71">
        <v>72.524928774928782</v>
      </c>
      <c r="G190" s="72">
        <f t="shared" si="20"/>
        <v>45.22772860779515</v>
      </c>
      <c r="H190" s="73">
        <v>0</v>
      </c>
      <c r="I190" s="74">
        <f t="shared" si="21"/>
        <v>0</v>
      </c>
      <c r="J190" s="75">
        <f t="shared" si="22"/>
        <v>27.13663716467709</v>
      </c>
      <c r="K190" s="76">
        <v>0</v>
      </c>
      <c r="L190" s="77">
        <v>100</v>
      </c>
      <c r="M190" s="78">
        <f t="shared" si="23"/>
        <v>22.222222222222221</v>
      </c>
      <c r="N190" s="79">
        <v>76.825396825396837</v>
      </c>
      <c r="O190" s="80">
        <v>99.66</v>
      </c>
      <c r="P190" s="81">
        <v>99.73488865323435</v>
      </c>
      <c r="Q190" s="82">
        <v>100</v>
      </c>
      <c r="R190" s="72">
        <f t="shared" si="24"/>
        <v>94.055071369657796</v>
      </c>
      <c r="S190" s="76">
        <v>51.388888888888886</v>
      </c>
      <c r="T190" s="80">
        <v>62.453703703703709</v>
      </c>
      <c r="U190" s="80">
        <v>66.666666666666671</v>
      </c>
      <c r="V190" s="80">
        <v>0</v>
      </c>
      <c r="W190" s="80">
        <v>0</v>
      </c>
      <c r="X190" s="78">
        <f t="shared" si="25"/>
        <v>45.127314814814817</v>
      </c>
      <c r="Y190" s="83">
        <f t="shared" si="26"/>
        <v>52.538363579031234</v>
      </c>
      <c r="Z190" s="84">
        <v>99.540229885057485</v>
      </c>
      <c r="AA190" s="84">
        <v>94.444444444444443</v>
      </c>
      <c r="AB190" s="84">
        <v>0</v>
      </c>
      <c r="AC190" s="84">
        <v>88</v>
      </c>
      <c r="AD190" s="84">
        <v>5.2631578947368416</v>
      </c>
      <c r="AE190" s="72">
        <f t="shared" si="27"/>
        <v>60.080232909860861</v>
      </c>
      <c r="AF190" s="85">
        <v>68.421052631578945</v>
      </c>
      <c r="AG190" s="85">
        <v>81.25</v>
      </c>
      <c r="AH190" s="85">
        <v>76.470588235294116</v>
      </c>
      <c r="AI190" s="85">
        <v>57.943925233644855</v>
      </c>
      <c r="AJ190" s="86">
        <v>71.021391525129488</v>
      </c>
      <c r="AK190" s="87">
        <v>50</v>
      </c>
      <c r="AL190" s="72">
        <f t="shared" si="28"/>
        <v>50</v>
      </c>
      <c r="AM190" s="88">
        <v>60.981828625293652</v>
      </c>
      <c r="AN190" s="89">
        <f t="shared" si="29"/>
        <v>49.991057810039131</v>
      </c>
    </row>
    <row r="191" spans="1:40" ht="15.75" hidden="1" customHeight="1" thickTop="1" x14ac:dyDescent="0.3">
      <c r="A191" s="90">
        <v>13780</v>
      </c>
      <c r="B191" s="91" t="s">
        <v>424</v>
      </c>
      <c r="C191" s="91" t="s">
        <v>465</v>
      </c>
      <c r="D191" s="92">
        <v>6</v>
      </c>
      <c r="E191" s="70">
        <v>65.74098708309235</v>
      </c>
      <c r="F191" s="71">
        <v>84.562474562474549</v>
      </c>
      <c r="G191" s="72">
        <f t="shared" si="20"/>
        <v>72.014816242886411</v>
      </c>
      <c r="H191" s="73">
        <v>12.809999999999999</v>
      </c>
      <c r="I191" s="74">
        <f t="shared" si="21"/>
        <v>12.809999999999999</v>
      </c>
      <c r="J191" s="75">
        <f t="shared" si="22"/>
        <v>48.332889745731848</v>
      </c>
      <c r="K191" s="76">
        <v>32.911392405063289</v>
      </c>
      <c r="L191" s="77">
        <v>100</v>
      </c>
      <c r="M191" s="78">
        <f t="shared" si="23"/>
        <v>47.819971870604775</v>
      </c>
      <c r="N191" s="79">
        <v>100</v>
      </c>
      <c r="O191" s="80">
        <v>98.44</v>
      </c>
      <c r="P191" s="81">
        <v>94.220977596741335</v>
      </c>
      <c r="Q191" s="82" t="s">
        <v>37</v>
      </c>
      <c r="R191" s="72">
        <f t="shared" si="24"/>
        <v>97.492688161914458</v>
      </c>
      <c r="S191" s="76">
        <v>72.222222222222214</v>
      </c>
      <c r="T191" s="80">
        <v>60.783730158730158</v>
      </c>
      <c r="U191" s="80">
        <v>100</v>
      </c>
      <c r="V191" s="80">
        <v>0</v>
      </c>
      <c r="W191" s="80">
        <v>0</v>
      </c>
      <c r="X191" s="78">
        <f t="shared" si="25"/>
        <v>58.251488095238095</v>
      </c>
      <c r="Y191" s="83">
        <f t="shared" si="26"/>
        <v>67.053326275706539</v>
      </c>
      <c r="Z191" s="84">
        <v>83.402298850574709</v>
      </c>
      <c r="AA191" s="84">
        <v>69.444444444444443</v>
      </c>
      <c r="AB191" s="84">
        <v>100</v>
      </c>
      <c r="AC191" s="84">
        <v>83.2</v>
      </c>
      <c r="AD191" s="84">
        <v>23.958333333333336</v>
      </c>
      <c r="AE191" s="72">
        <f t="shared" si="27"/>
        <v>72.713595545977</v>
      </c>
      <c r="AF191" s="85">
        <v>68.421052631578945</v>
      </c>
      <c r="AG191" s="85">
        <v>81.25</v>
      </c>
      <c r="AH191" s="85">
        <v>76.470588235294116</v>
      </c>
      <c r="AI191" s="85">
        <v>58.878504672897193</v>
      </c>
      <c r="AJ191" s="86">
        <v>71.255036384942571</v>
      </c>
      <c r="AK191" s="87">
        <v>58.333333333333336</v>
      </c>
      <c r="AL191" s="72">
        <f t="shared" si="28"/>
        <v>58.333333333333336</v>
      </c>
      <c r="AM191" s="88">
        <v>69.448593993839097</v>
      </c>
      <c r="AN191" s="89">
        <f t="shared" si="29"/>
        <v>64.027819285151367</v>
      </c>
    </row>
    <row r="192" spans="1:40" ht="15.75" hidden="1" customHeight="1" thickTop="1" x14ac:dyDescent="0.3">
      <c r="A192" s="90">
        <v>13810</v>
      </c>
      <c r="B192" s="91" t="s">
        <v>424</v>
      </c>
      <c r="C192" s="91" t="s">
        <v>466</v>
      </c>
      <c r="D192" s="92">
        <v>6</v>
      </c>
      <c r="E192" s="70">
        <v>54.083804175370112</v>
      </c>
      <c r="F192" s="71">
        <v>86.211334961334956</v>
      </c>
      <c r="G192" s="72">
        <f t="shared" si="20"/>
        <v>64.79298110402506</v>
      </c>
      <c r="H192" s="73">
        <v>0</v>
      </c>
      <c r="I192" s="74">
        <f t="shared" si="21"/>
        <v>0</v>
      </c>
      <c r="J192" s="75">
        <f t="shared" si="22"/>
        <v>38.875788662415033</v>
      </c>
      <c r="K192" s="76">
        <v>0</v>
      </c>
      <c r="L192" s="77">
        <v>0</v>
      </c>
      <c r="M192" s="78">
        <f t="shared" si="23"/>
        <v>0</v>
      </c>
      <c r="N192" s="79">
        <v>71.794871794871796</v>
      </c>
      <c r="O192" s="80">
        <v>98.080000000000013</v>
      </c>
      <c r="P192" s="81">
        <v>99.356116889549284</v>
      </c>
      <c r="Q192" s="82">
        <v>100</v>
      </c>
      <c r="R192" s="72">
        <f t="shared" si="24"/>
        <v>92.307747171105277</v>
      </c>
      <c r="S192" s="76">
        <v>80</v>
      </c>
      <c r="T192" s="80">
        <v>84.6875</v>
      </c>
      <c r="U192" s="80">
        <v>100</v>
      </c>
      <c r="V192" s="80">
        <v>0</v>
      </c>
      <c r="W192" s="80">
        <v>0</v>
      </c>
      <c r="X192" s="78">
        <f t="shared" si="25"/>
        <v>66.171875</v>
      </c>
      <c r="Y192" s="83">
        <f t="shared" si="26"/>
        <v>50.713479094753694</v>
      </c>
      <c r="Z192" s="84">
        <v>53.609195402298859</v>
      </c>
      <c r="AA192" s="84">
        <v>84.027777777777786</v>
      </c>
      <c r="AB192" s="84">
        <v>100</v>
      </c>
      <c r="AC192" s="84">
        <v>57.599999999999994</v>
      </c>
      <c r="AD192" s="84">
        <v>5.2631578947368416</v>
      </c>
      <c r="AE192" s="72">
        <f t="shared" si="27"/>
        <v>59.694349289171207</v>
      </c>
      <c r="AF192" s="85">
        <v>57.894736842105267</v>
      </c>
      <c r="AG192" s="85">
        <v>81.25</v>
      </c>
      <c r="AH192" s="85">
        <v>52.941176470588239</v>
      </c>
      <c r="AI192" s="85">
        <v>39.252336448598129</v>
      </c>
      <c r="AJ192" s="86">
        <v>57.834562440322905</v>
      </c>
      <c r="AK192" s="87">
        <v>56.666666666666664</v>
      </c>
      <c r="AL192" s="72">
        <f t="shared" si="28"/>
        <v>56.666666666666664</v>
      </c>
      <c r="AM192" s="88">
        <v>58.592869604977423</v>
      </c>
      <c r="AN192" s="89">
        <f t="shared" si="29"/>
        <v>50.709758161353079</v>
      </c>
    </row>
    <row r="193" spans="1:40" ht="15.75" hidden="1" customHeight="1" thickTop="1" x14ac:dyDescent="0.3">
      <c r="A193" s="90">
        <v>13836</v>
      </c>
      <c r="B193" s="91" t="s">
        <v>424</v>
      </c>
      <c r="C193" s="91" t="s">
        <v>467</v>
      </c>
      <c r="D193" s="92">
        <v>6</v>
      </c>
      <c r="E193" s="70">
        <v>47.498971892972506</v>
      </c>
      <c r="F193" s="71">
        <v>91.13960113960114</v>
      </c>
      <c r="G193" s="72">
        <f t="shared" si="20"/>
        <v>62.045848308515382</v>
      </c>
      <c r="H193" s="73">
        <v>0</v>
      </c>
      <c r="I193" s="74">
        <f t="shared" si="21"/>
        <v>0</v>
      </c>
      <c r="J193" s="75">
        <f t="shared" si="22"/>
        <v>37.227508985109225</v>
      </c>
      <c r="K193" s="76">
        <v>31.990521327014221</v>
      </c>
      <c r="L193" s="77">
        <v>100</v>
      </c>
      <c r="M193" s="78">
        <f t="shared" si="23"/>
        <v>47.103738809899951</v>
      </c>
      <c r="N193" s="79">
        <v>71.111111111111114</v>
      </c>
      <c r="O193" s="80">
        <v>99.3</v>
      </c>
      <c r="P193" s="81">
        <v>98.30812789172019</v>
      </c>
      <c r="Q193" s="82" t="s">
        <v>37</v>
      </c>
      <c r="R193" s="72">
        <f t="shared" si="24"/>
        <v>89.517096492818183</v>
      </c>
      <c r="S193" s="76">
        <v>92.777777777777771</v>
      </c>
      <c r="T193" s="80">
        <v>71.041666666666671</v>
      </c>
      <c r="U193" s="80">
        <v>96.296283333333335</v>
      </c>
      <c r="V193" s="80">
        <v>0</v>
      </c>
      <c r="W193" s="80">
        <v>0</v>
      </c>
      <c r="X193" s="78">
        <f t="shared" si="25"/>
        <v>65.028931944444452</v>
      </c>
      <c r="Y193" s="83">
        <f t="shared" si="26"/>
        <v>66.412075071488033</v>
      </c>
      <c r="Z193" s="84">
        <v>81.58620689655173</v>
      </c>
      <c r="AA193" s="84">
        <v>22.222222222222225</v>
      </c>
      <c r="AB193" s="84">
        <v>0</v>
      </c>
      <c r="AC193" s="84">
        <v>25.6</v>
      </c>
      <c r="AD193" s="84">
        <v>5.0505050505050502</v>
      </c>
      <c r="AE193" s="72">
        <f t="shared" si="27"/>
        <v>30.310188087774296</v>
      </c>
      <c r="AF193" s="85">
        <v>68.421052631578945</v>
      </c>
      <c r="AG193" s="85">
        <v>56.25</v>
      </c>
      <c r="AH193" s="85">
        <v>35.294117647058826</v>
      </c>
      <c r="AI193" s="85">
        <v>25.233644859813083</v>
      </c>
      <c r="AJ193" s="86">
        <v>46.299703784612717</v>
      </c>
      <c r="AK193" s="87">
        <v>26.666666666666668</v>
      </c>
      <c r="AL193" s="72">
        <f t="shared" si="28"/>
        <v>26.666666666666668</v>
      </c>
      <c r="AM193" s="88">
        <v>33.845354656043014</v>
      </c>
      <c r="AN193" s="89">
        <f t="shared" si="29"/>
        <v>50.805145729578769</v>
      </c>
    </row>
    <row r="194" spans="1:40" ht="15.75" hidden="1" customHeight="1" thickTop="1" x14ac:dyDescent="0.3">
      <c r="A194" s="90">
        <v>13838</v>
      </c>
      <c r="B194" s="91" t="s">
        <v>424</v>
      </c>
      <c r="C194" s="91" t="s">
        <v>468</v>
      </c>
      <c r="D194" s="92">
        <v>6</v>
      </c>
      <c r="E194" s="70">
        <v>49.839793449140103</v>
      </c>
      <c r="F194" s="71">
        <v>76.608160358160362</v>
      </c>
      <c r="G194" s="72">
        <f t="shared" ref="G194:G257" si="30">(E194*(8/12))+(F194*(4/12))</f>
        <v>58.762582418813516</v>
      </c>
      <c r="H194" s="73">
        <v>0</v>
      </c>
      <c r="I194" s="74">
        <f t="shared" ref="I194:I257" si="31">H194</f>
        <v>0</v>
      </c>
      <c r="J194" s="75">
        <f t="shared" ref="J194:J257" si="32">(G194*(12/20))+(I194*(8/20))</f>
        <v>35.257549451288106</v>
      </c>
      <c r="K194" s="76">
        <v>0</v>
      </c>
      <c r="L194" s="77">
        <v>100</v>
      </c>
      <c r="M194" s="78">
        <f t="shared" ref="M194:M257" si="33">(K194*(14/18))+(L194*(4/18))</f>
        <v>22.222222222222221</v>
      </c>
      <c r="N194" s="79">
        <v>66.904761904761898</v>
      </c>
      <c r="O194" s="80">
        <v>99.690000000000012</v>
      </c>
      <c r="P194" s="81">
        <v>94.711673699015478</v>
      </c>
      <c r="Q194" s="82">
        <v>28.571428571428569</v>
      </c>
      <c r="R194" s="72">
        <f t="shared" ref="R194:R257" si="34">IF((Q194=("N/A")),((N194*(5.33/16))+(O194*(5.33/16))+(P194*(5.33/16))),((N194*(4/16))+(O194*(4/16))+(P194*(4/16))+(Q194*(4/16))))</f>
        <v>72.469466043801489</v>
      </c>
      <c r="S194" s="76">
        <v>88.055555555555557</v>
      </c>
      <c r="T194" s="80">
        <v>84.479166666666671</v>
      </c>
      <c r="U194" s="80">
        <v>100</v>
      </c>
      <c r="V194" s="80">
        <v>0</v>
      </c>
      <c r="W194" s="80">
        <v>0</v>
      </c>
      <c r="X194" s="78">
        <f t="shared" ref="X194:X257" si="35">(S194*(4/16))+(T194*(4/16))+(U194*(4/16))+(V194*(2/16))+(W194*(2/16))</f>
        <v>68.133680555555557</v>
      </c>
      <c r="Y194" s="83">
        <f t="shared" ref="Y194:Y257" si="36">(M194*(18/50))+(R194*(16/50))+(X194*(16/50))</f>
        <v>52.993006911794254</v>
      </c>
      <c r="Z194" s="84">
        <v>0</v>
      </c>
      <c r="AA194" s="84">
        <v>0</v>
      </c>
      <c r="AB194" s="84">
        <v>60</v>
      </c>
      <c r="AC194" s="84">
        <v>49.6</v>
      </c>
      <c r="AD194" s="84">
        <v>5.2631578947368416</v>
      </c>
      <c r="AE194" s="72">
        <f t="shared" ref="AE194:AE257" si="37">((Z194*(4/16))+(AA194*(3/16))+(AB194*(3/16))+(AC194*(3/16))+(AD194*(3/16)))</f>
        <v>21.536842105263158</v>
      </c>
      <c r="AF194" s="85">
        <v>31.578947368421051</v>
      </c>
      <c r="AG194" s="85">
        <v>68.75</v>
      </c>
      <c r="AH194" s="85">
        <v>64.705882352941174</v>
      </c>
      <c r="AI194" s="85">
        <v>48.598130841121495</v>
      </c>
      <c r="AJ194" s="86">
        <v>53.408240140620933</v>
      </c>
      <c r="AK194" s="87">
        <v>45</v>
      </c>
      <c r="AL194" s="72">
        <f t="shared" ref="AL194:AL257" si="38">AK194</f>
        <v>45</v>
      </c>
      <c r="AM194" s="88">
        <v>34.728513160305937</v>
      </c>
      <c r="AN194" s="89">
        <f t="shared" ref="AN194:AN257" si="39">(J194*(20/100))+(Y194*(50/100))+(AM194*(30/100))</f>
        <v>43.966567294246531</v>
      </c>
    </row>
    <row r="195" spans="1:40" ht="15.75" hidden="1" customHeight="1" thickTop="1" x14ac:dyDescent="0.3">
      <c r="A195" s="90">
        <v>13873</v>
      </c>
      <c r="B195" s="91" t="s">
        <v>424</v>
      </c>
      <c r="C195" s="91" t="s">
        <v>469</v>
      </c>
      <c r="D195" s="92">
        <v>6</v>
      </c>
      <c r="E195" s="70">
        <v>35.07756663943529</v>
      </c>
      <c r="F195" s="71">
        <v>90.816544566544565</v>
      </c>
      <c r="G195" s="72">
        <f t="shared" si="30"/>
        <v>53.657225948471712</v>
      </c>
      <c r="H195" s="73">
        <v>32.523999999999994</v>
      </c>
      <c r="I195" s="74">
        <f t="shared" si="31"/>
        <v>32.523999999999994</v>
      </c>
      <c r="J195" s="75">
        <f t="shared" si="32"/>
        <v>45.203935569083022</v>
      </c>
      <c r="K195" s="76">
        <v>0</v>
      </c>
      <c r="L195" s="77">
        <v>100</v>
      </c>
      <c r="M195" s="78">
        <f t="shared" si="33"/>
        <v>22.222222222222221</v>
      </c>
      <c r="N195" s="79">
        <v>83.333333333333343</v>
      </c>
      <c r="O195" s="80">
        <v>99.210000000000008</v>
      </c>
      <c r="P195" s="81">
        <v>99.008020261713796</v>
      </c>
      <c r="Q195" s="82" t="s">
        <v>37</v>
      </c>
      <c r="R195" s="72">
        <f t="shared" si="34"/>
        <v>93.791794666350086</v>
      </c>
      <c r="S195" s="76">
        <v>89.722222222222214</v>
      </c>
      <c r="T195" s="80">
        <v>51.16319444444445</v>
      </c>
      <c r="U195" s="80">
        <v>66.666666666666671</v>
      </c>
      <c r="V195" s="80">
        <v>0</v>
      </c>
      <c r="W195" s="80">
        <v>25</v>
      </c>
      <c r="X195" s="78">
        <f t="shared" si="35"/>
        <v>55.013020833333329</v>
      </c>
      <c r="Y195" s="83">
        <f t="shared" si="36"/>
        <v>55.61754095989869</v>
      </c>
      <c r="Z195" s="84">
        <v>44.620689655172413</v>
      </c>
      <c r="AA195" s="84">
        <v>80.555555555555557</v>
      </c>
      <c r="AB195" s="84">
        <v>0</v>
      </c>
      <c r="AC195" s="84">
        <v>49.6</v>
      </c>
      <c r="AD195" s="84">
        <v>5.2631578947368416</v>
      </c>
      <c r="AE195" s="72">
        <f t="shared" si="37"/>
        <v>36.546181185722929</v>
      </c>
      <c r="AF195" s="85">
        <v>57.894736842105267</v>
      </c>
      <c r="AG195" s="85">
        <v>75</v>
      </c>
      <c r="AH195" s="85">
        <v>41.17647058823529</v>
      </c>
      <c r="AI195" s="85">
        <v>45.794392523364486</v>
      </c>
      <c r="AJ195" s="86">
        <v>54.966399988426261</v>
      </c>
      <c r="AK195" s="87">
        <v>51.666666666666671</v>
      </c>
      <c r="AL195" s="72">
        <f t="shared" si="38"/>
        <v>51.666666666666671</v>
      </c>
      <c r="AM195" s="88">
        <v>44.482336629299233</v>
      </c>
      <c r="AN195" s="89">
        <f t="shared" si="39"/>
        <v>50.194258582555719</v>
      </c>
    </row>
    <row r="196" spans="1:40" ht="15.75" hidden="1" customHeight="1" thickTop="1" x14ac:dyDescent="0.3">
      <c r="A196" s="97">
        <v>13894</v>
      </c>
      <c r="B196" s="98" t="s">
        <v>424</v>
      </c>
      <c r="C196" s="98" t="s">
        <v>470</v>
      </c>
      <c r="D196" s="92">
        <v>6</v>
      </c>
      <c r="E196" s="70">
        <v>75.407822958126005</v>
      </c>
      <c r="F196" s="71">
        <v>89.258750508750524</v>
      </c>
      <c r="G196" s="72">
        <f t="shared" si="30"/>
        <v>80.024798808334168</v>
      </c>
      <c r="H196" s="73">
        <v>11.727999999999998</v>
      </c>
      <c r="I196" s="74">
        <f t="shared" si="31"/>
        <v>11.727999999999998</v>
      </c>
      <c r="J196" s="75">
        <f t="shared" si="32"/>
        <v>52.706079285000499</v>
      </c>
      <c r="K196" s="76">
        <v>85.18518518518519</v>
      </c>
      <c r="L196" s="77">
        <v>100</v>
      </c>
      <c r="M196" s="78">
        <f t="shared" si="33"/>
        <v>88.477366255144034</v>
      </c>
      <c r="N196" s="79">
        <v>97.692307692307693</v>
      </c>
      <c r="O196" s="80">
        <v>99.179999999999993</v>
      </c>
      <c r="P196" s="81">
        <v>99.155099577549791</v>
      </c>
      <c r="Q196" s="82">
        <v>100</v>
      </c>
      <c r="R196" s="72">
        <f t="shared" si="34"/>
        <v>99.006851817464366</v>
      </c>
      <c r="S196" s="76">
        <v>80.277777777777771</v>
      </c>
      <c r="T196" s="80">
        <v>60.833333333333329</v>
      </c>
      <c r="U196" s="80">
        <v>98.611100000000008</v>
      </c>
      <c r="V196" s="80">
        <v>0</v>
      </c>
      <c r="W196" s="80">
        <v>0</v>
      </c>
      <c r="X196" s="78">
        <f t="shared" si="35"/>
        <v>59.930552777777777</v>
      </c>
      <c r="Y196" s="83">
        <f t="shared" si="36"/>
        <v>82.711821322329342</v>
      </c>
      <c r="Z196" s="84">
        <v>45.770114942528743</v>
      </c>
      <c r="AA196" s="84">
        <v>44.44444444444445</v>
      </c>
      <c r="AB196" s="84">
        <v>100</v>
      </c>
      <c r="AC196" s="84">
        <v>47.199999999999996</v>
      </c>
      <c r="AD196" s="84">
        <v>5.2631578947368416</v>
      </c>
      <c r="AE196" s="72">
        <f t="shared" si="37"/>
        <v>48.362704174228682</v>
      </c>
      <c r="AF196" s="156">
        <v>57.894736842105267</v>
      </c>
      <c r="AG196" s="156">
        <v>75</v>
      </c>
      <c r="AH196" s="156">
        <v>58.82352941176471</v>
      </c>
      <c r="AI196" s="156">
        <v>0.93457943925233633</v>
      </c>
      <c r="AJ196" s="157">
        <v>48.163211423280572</v>
      </c>
      <c r="AK196" s="158">
        <v>36.666666666666664</v>
      </c>
      <c r="AL196" s="159">
        <f t="shared" si="38"/>
        <v>36.666666666666664</v>
      </c>
      <c r="AM196" s="160">
        <v>45.970298605796785</v>
      </c>
      <c r="AN196" s="161">
        <f t="shared" si="39"/>
        <v>65.688216099903798</v>
      </c>
    </row>
    <row r="197" spans="1:40" ht="15" thickTop="1" x14ac:dyDescent="0.3">
      <c r="A197" s="170">
        <v>15001</v>
      </c>
      <c r="B197" s="171" t="s">
        <v>471</v>
      </c>
      <c r="C197" s="171" t="s">
        <v>472</v>
      </c>
      <c r="D197" s="92">
        <v>2</v>
      </c>
      <c r="E197" s="70">
        <v>84.925101214574909</v>
      </c>
      <c r="F197" s="71">
        <v>92.496438746438741</v>
      </c>
      <c r="G197" s="72">
        <f t="shared" si="30"/>
        <v>87.448880391862843</v>
      </c>
      <c r="H197" s="73">
        <v>57.701999999999998</v>
      </c>
      <c r="I197" s="74">
        <f t="shared" si="31"/>
        <v>57.701999999999998</v>
      </c>
      <c r="J197" s="75">
        <f t="shared" si="32"/>
        <v>75.550128235117711</v>
      </c>
      <c r="K197" s="76">
        <v>98.586572438162548</v>
      </c>
      <c r="L197" s="77">
        <v>100</v>
      </c>
      <c r="M197" s="78">
        <f t="shared" si="33"/>
        <v>98.900667451904212</v>
      </c>
      <c r="N197" s="79">
        <v>100</v>
      </c>
      <c r="O197" s="80">
        <v>99.100000000000009</v>
      </c>
      <c r="P197" s="81">
        <v>95.234207968901856</v>
      </c>
      <c r="Q197" s="82" t="s">
        <v>37</v>
      </c>
      <c r="R197" s="72">
        <f t="shared" si="34"/>
        <v>98.050083029640433</v>
      </c>
      <c r="S197" s="76">
        <v>99.166666666666671</v>
      </c>
      <c r="T197" s="80">
        <v>73.958333333333329</v>
      </c>
      <c r="U197" s="80">
        <v>98.611100000000008</v>
      </c>
      <c r="V197" s="80">
        <v>75.955473098330245</v>
      </c>
      <c r="W197" s="80">
        <v>100</v>
      </c>
      <c r="X197" s="78">
        <f t="shared" si="35"/>
        <v>89.928459137291284</v>
      </c>
      <c r="Y197" s="83">
        <f t="shared" si="36"/>
        <v>95.757373776103663</v>
      </c>
      <c r="Z197" s="84">
        <v>66.321839080459768</v>
      </c>
      <c r="AA197" s="84">
        <v>22.222222222222225</v>
      </c>
      <c r="AB197" s="84">
        <v>60</v>
      </c>
      <c r="AC197" s="84">
        <v>82.399999999999991</v>
      </c>
      <c r="AD197" s="84">
        <v>87.826086956521749</v>
      </c>
      <c r="AE197" s="155">
        <f t="shared" si="37"/>
        <v>63.914517741129437</v>
      </c>
      <c r="AF197" s="172">
        <v>42.105263157894733</v>
      </c>
      <c r="AG197" s="172">
        <v>68.75</v>
      </c>
      <c r="AH197" s="172">
        <v>64.705882352941174</v>
      </c>
      <c r="AI197" s="172">
        <v>0.93457943925233633</v>
      </c>
      <c r="AJ197" s="172">
        <v>44.123931237522058</v>
      </c>
      <c r="AK197" s="173">
        <v>51.666666666666671</v>
      </c>
      <c r="AL197" s="174">
        <f t="shared" si="38"/>
        <v>51.666666666666671</v>
      </c>
      <c r="AM197" s="175">
        <v>56.187457791941583</v>
      </c>
      <c r="AN197" s="182">
        <f t="shared" si="39"/>
        <v>79.84494987265785</v>
      </c>
    </row>
    <row r="198" spans="1:40" ht="15" hidden="1" customHeight="1" x14ac:dyDescent="0.3">
      <c r="A198" s="67">
        <v>15022</v>
      </c>
      <c r="B198" s="68" t="s">
        <v>471</v>
      </c>
      <c r="C198" s="68" t="s">
        <v>473</v>
      </c>
      <c r="D198" s="92">
        <v>6</v>
      </c>
      <c r="E198" s="70">
        <v>71.895932495519872</v>
      </c>
      <c r="F198" s="71">
        <v>85.445665445665441</v>
      </c>
      <c r="G198" s="72">
        <f t="shared" si="30"/>
        <v>76.41251014556839</v>
      </c>
      <c r="H198" s="73">
        <v>0</v>
      </c>
      <c r="I198" s="74">
        <f t="shared" si="31"/>
        <v>0</v>
      </c>
      <c r="J198" s="75">
        <f t="shared" si="32"/>
        <v>45.847506087341031</v>
      </c>
      <c r="K198" s="76">
        <v>89.393939393939391</v>
      </c>
      <c r="L198" s="77">
        <v>100</v>
      </c>
      <c r="M198" s="78">
        <f t="shared" si="33"/>
        <v>91.750841750841744</v>
      </c>
      <c r="N198" s="79">
        <v>83.650793650793659</v>
      </c>
      <c r="O198" s="80">
        <v>99.05</v>
      </c>
      <c r="P198" s="81">
        <v>96.393442622950815</v>
      </c>
      <c r="Q198" s="82" t="s">
        <v>37</v>
      </c>
      <c r="R198" s="72">
        <f t="shared" si="34"/>
        <v>92.973267458691126</v>
      </c>
      <c r="S198" s="76">
        <v>99.305555555555543</v>
      </c>
      <c r="T198" s="80">
        <v>78.229166666666657</v>
      </c>
      <c r="U198" s="80">
        <v>100</v>
      </c>
      <c r="V198" s="80">
        <v>0</v>
      </c>
      <c r="W198" s="80">
        <v>45</v>
      </c>
      <c r="X198" s="78">
        <f t="shared" si="35"/>
        <v>75.008680555555543</v>
      </c>
      <c r="Y198" s="83">
        <f t="shared" si="36"/>
        <v>86.784526394861956</v>
      </c>
      <c r="Z198" s="84">
        <v>79.793103448275858</v>
      </c>
      <c r="AA198" s="84">
        <v>50</v>
      </c>
      <c r="AB198" s="84">
        <v>0</v>
      </c>
      <c r="AC198" s="84">
        <v>54.400000000000006</v>
      </c>
      <c r="AD198" s="84">
        <v>88.505747126436788</v>
      </c>
      <c r="AE198" s="72">
        <f t="shared" si="37"/>
        <v>56.118103448275861</v>
      </c>
      <c r="AF198" s="164">
        <v>36.84210526315789</v>
      </c>
      <c r="AG198" s="164">
        <v>75</v>
      </c>
      <c r="AH198" s="164">
        <v>29.411764705882355</v>
      </c>
      <c r="AI198" s="164">
        <v>48.598130841121495</v>
      </c>
      <c r="AJ198" s="165">
        <v>47.463000202540435</v>
      </c>
      <c r="AK198" s="166">
        <v>33.333333333333329</v>
      </c>
      <c r="AL198" s="167">
        <f t="shared" si="38"/>
        <v>33.333333333333329</v>
      </c>
      <c r="AM198" s="168">
        <v>49.25312189309124</v>
      </c>
      <c r="AN198" s="169">
        <f t="shared" si="39"/>
        <v>67.337700982826561</v>
      </c>
    </row>
    <row r="199" spans="1:40" ht="15" hidden="1" customHeight="1" x14ac:dyDescent="0.3">
      <c r="A199" s="90">
        <v>15047</v>
      </c>
      <c r="B199" s="91" t="s">
        <v>471</v>
      </c>
      <c r="C199" s="91" t="s">
        <v>474</v>
      </c>
      <c r="D199" s="92">
        <v>6</v>
      </c>
      <c r="E199" s="70">
        <v>54.211387284085298</v>
      </c>
      <c r="F199" s="71">
        <v>79.872303622303605</v>
      </c>
      <c r="G199" s="72">
        <f t="shared" si="30"/>
        <v>62.765026063491398</v>
      </c>
      <c r="H199" s="73">
        <v>20.679999999999996</v>
      </c>
      <c r="I199" s="74">
        <f t="shared" si="31"/>
        <v>20.679999999999996</v>
      </c>
      <c r="J199" s="75">
        <f t="shared" si="32"/>
        <v>45.931015638094834</v>
      </c>
      <c r="K199" s="76">
        <v>99.441340782122893</v>
      </c>
      <c r="L199" s="77">
        <v>100</v>
      </c>
      <c r="M199" s="78">
        <f t="shared" si="33"/>
        <v>99.565487274984463</v>
      </c>
      <c r="N199" s="79">
        <v>83.492063492063494</v>
      </c>
      <c r="O199" s="80">
        <v>99.5</v>
      </c>
      <c r="P199" s="81">
        <v>98.064867811392759</v>
      </c>
      <c r="Q199" s="82" t="s">
        <v>37</v>
      </c>
      <c r="R199" s="72">
        <f t="shared" si="34"/>
        <v>93.627090240463872</v>
      </c>
      <c r="S199" s="76">
        <v>97.916666666666657</v>
      </c>
      <c r="T199" s="80">
        <v>79.298611111111114</v>
      </c>
      <c r="U199" s="80">
        <v>93.981466666666662</v>
      </c>
      <c r="V199" s="80">
        <v>0</v>
      </c>
      <c r="W199" s="80">
        <v>25</v>
      </c>
      <c r="X199" s="78">
        <f t="shared" si="35"/>
        <v>70.924186111111112</v>
      </c>
      <c r="Y199" s="83">
        <f t="shared" si="36"/>
        <v>88.499983851498399</v>
      </c>
      <c r="Z199" s="84">
        <v>53.494252873563219</v>
      </c>
      <c r="AA199" s="84">
        <v>72.222222222222229</v>
      </c>
      <c r="AB199" s="84">
        <v>40</v>
      </c>
      <c r="AC199" s="84">
        <v>53.6</v>
      </c>
      <c r="AD199" s="84">
        <v>42.045454545454547</v>
      </c>
      <c r="AE199" s="72">
        <f t="shared" si="37"/>
        <v>52.348752612330195</v>
      </c>
      <c r="AF199" s="85">
        <v>42.105263157894733</v>
      </c>
      <c r="AG199" s="85">
        <v>6.25</v>
      </c>
      <c r="AH199" s="85">
        <v>58.82352941176471</v>
      </c>
      <c r="AI199" s="85">
        <v>37.383177570093459</v>
      </c>
      <c r="AJ199" s="86">
        <v>36.140492534938225</v>
      </c>
      <c r="AK199" s="87">
        <v>35</v>
      </c>
      <c r="AL199" s="72">
        <f t="shared" si="38"/>
        <v>35</v>
      </c>
      <c r="AM199" s="88">
        <v>44.556799402559633</v>
      </c>
      <c r="AN199" s="89">
        <f t="shared" si="39"/>
        <v>66.803234874136052</v>
      </c>
    </row>
    <row r="200" spans="1:40" ht="15" hidden="1" customHeight="1" x14ac:dyDescent="0.3">
      <c r="A200" s="90">
        <v>15051</v>
      </c>
      <c r="B200" s="91" t="s">
        <v>471</v>
      </c>
      <c r="C200" s="91" t="s">
        <v>475</v>
      </c>
      <c r="D200" s="92">
        <v>6</v>
      </c>
      <c r="E200" s="70">
        <v>37.568731523017028</v>
      </c>
      <c r="F200" s="71">
        <v>93.554639804639805</v>
      </c>
      <c r="G200" s="72">
        <f t="shared" si="30"/>
        <v>56.230700950224616</v>
      </c>
      <c r="H200" s="73">
        <v>67.55</v>
      </c>
      <c r="I200" s="74">
        <f t="shared" si="31"/>
        <v>67.55</v>
      </c>
      <c r="J200" s="75">
        <f t="shared" si="32"/>
        <v>60.758420570134774</v>
      </c>
      <c r="K200" s="76">
        <v>73.684210526315795</v>
      </c>
      <c r="L200" s="77">
        <v>100</v>
      </c>
      <c r="M200" s="78">
        <f t="shared" si="33"/>
        <v>79.532163742690059</v>
      </c>
      <c r="N200" s="79">
        <v>81.111111111111128</v>
      </c>
      <c r="O200" s="80">
        <v>99.55</v>
      </c>
      <c r="P200" s="81">
        <v>99.274193548387103</v>
      </c>
      <c r="Q200" s="82" t="s">
        <v>37</v>
      </c>
      <c r="R200" s="72">
        <f t="shared" si="34"/>
        <v>93.253448364695345</v>
      </c>
      <c r="S200" s="76">
        <v>97.916666666666657</v>
      </c>
      <c r="T200" s="80">
        <v>92.256944444444429</v>
      </c>
      <c r="U200" s="80">
        <v>89.351833333333332</v>
      </c>
      <c r="V200" s="80">
        <v>84.417344173441734</v>
      </c>
      <c r="W200" s="80">
        <v>35</v>
      </c>
      <c r="X200" s="78">
        <f t="shared" si="35"/>
        <v>84.808529132791321</v>
      </c>
      <c r="Y200" s="83">
        <f t="shared" si="36"/>
        <v>85.611411746564158</v>
      </c>
      <c r="Z200" s="84">
        <v>99.770114942528735</v>
      </c>
      <c r="AA200" s="84">
        <v>80.555555555555557</v>
      </c>
      <c r="AB200" s="84">
        <v>0</v>
      </c>
      <c r="AC200" s="84">
        <v>29.599999999999998</v>
      </c>
      <c r="AD200" s="84">
        <v>5.5555555555555554</v>
      </c>
      <c r="AE200" s="72">
        <f t="shared" si="37"/>
        <v>46.638362068965513</v>
      </c>
      <c r="AF200" s="85">
        <v>52.631578947368418</v>
      </c>
      <c r="AG200" s="85">
        <v>81.25</v>
      </c>
      <c r="AH200" s="85">
        <v>47.058823529411761</v>
      </c>
      <c r="AI200" s="85">
        <v>39.252336448598129</v>
      </c>
      <c r="AJ200" s="86">
        <v>55.048184731344577</v>
      </c>
      <c r="AK200" s="87">
        <v>33.333333333333329</v>
      </c>
      <c r="AL200" s="72">
        <f t="shared" si="38"/>
        <v>33.333333333333329</v>
      </c>
      <c r="AM200" s="88">
        <v>46.21997569847349</v>
      </c>
      <c r="AN200" s="89">
        <f t="shared" si="39"/>
        <v>68.823382696851084</v>
      </c>
    </row>
    <row r="201" spans="1:40" ht="15" hidden="1" customHeight="1" x14ac:dyDescent="0.3">
      <c r="A201" s="90">
        <v>15087</v>
      </c>
      <c r="B201" s="91" t="s">
        <v>471</v>
      </c>
      <c r="C201" s="91" t="s">
        <v>476</v>
      </c>
      <c r="D201" s="92">
        <v>6</v>
      </c>
      <c r="E201" s="70">
        <v>66.393581193800784</v>
      </c>
      <c r="F201" s="71">
        <v>95.83078958078957</v>
      </c>
      <c r="G201" s="72">
        <f t="shared" si="30"/>
        <v>76.205983989463704</v>
      </c>
      <c r="H201" s="73">
        <v>34.503999999999998</v>
      </c>
      <c r="I201" s="74">
        <f t="shared" si="31"/>
        <v>34.503999999999998</v>
      </c>
      <c r="J201" s="75">
        <f t="shared" si="32"/>
        <v>59.525190393678223</v>
      </c>
      <c r="K201" s="76">
        <v>98.275862068965509</v>
      </c>
      <c r="L201" s="77">
        <v>100</v>
      </c>
      <c r="M201" s="78">
        <f t="shared" si="33"/>
        <v>98.659003831417607</v>
      </c>
      <c r="N201" s="79">
        <v>100</v>
      </c>
      <c r="O201" s="80">
        <v>99.57</v>
      </c>
      <c r="P201" s="81">
        <v>97.62731481481481</v>
      </c>
      <c r="Q201" s="82" t="s">
        <v>37</v>
      </c>
      <c r="R201" s="72">
        <f t="shared" si="34"/>
        <v>99.00385549768518</v>
      </c>
      <c r="S201" s="76">
        <v>100</v>
      </c>
      <c r="T201" s="80">
        <v>68.333333333333343</v>
      </c>
      <c r="U201" s="80">
        <v>100</v>
      </c>
      <c r="V201" s="80">
        <v>0</v>
      </c>
      <c r="W201" s="80">
        <v>0</v>
      </c>
      <c r="X201" s="78">
        <f t="shared" si="35"/>
        <v>67.083333333333343</v>
      </c>
      <c r="Y201" s="83">
        <f t="shared" si="36"/>
        <v>88.66514180523626</v>
      </c>
      <c r="Z201" s="84">
        <v>43.379310344827587</v>
      </c>
      <c r="AA201" s="84">
        <v>11.111111111111112</v>
      </c>
      <c r="AB201" s="84">
        <v>0</v>
      </c>
      <c r="AC201" s="84">
        <v>56.8</v>
      </c>
      <c r="AD201" s="84">
        <v>96.511627906976756</v>
      </c>
      <c r="AE201" s="72">
        <f t="shared" si="37"/>
        <v>41.67409115209837</v>
      </c>
      <c r="AF201" s="85">
        <v>26.315789473684209</v>
      </c>
      <c r="AG201" s="85">
        <v>12.5</v>
      </c>
      <c r="AH201" s="85">
        <v>17.647058823529413</v>
      </c>
      <c r="AI201" s="85">
        <v>35.514018691588781</v>
      </c>
      <c r="AJ201" s="86">
        <v>22.9942167472006</v>
      </c>
      <c r="AK201" s="87">
        <v>36.666666666666664</v>
      </c>
      <c r="AL201" s="72">
        <f t="shared" si="38"/>
        <v>36.666666666666664</v>
      </c>
      <c r="AM201" s="88">
        <v>35.691306413705959</v>
      </c>
      <c r="AN201" s="89">
        <f t="shared" si="39"/>
        <v>66.945000905465562</v>
      </c>
    </row>
    <row r="202" spans="1:40" ht="15" hidden="1" customHeight="1" x14ac:dyDescent="0.3">
      <c r="A202" s="90">
        <v>15090</v>
      </c>
      <c r="B202" s="91" t="s">
        <v>471</v>
      </c>
      <c r="C202" s="91" t="s">
        <v>477</v>
      </c>
      <c r="D202" s="92">
        <v>6</v>
      </c>
      <c r="E202" s="70">
        <v>89.185892099945946</v>
      </c>
      <c r="F202" s="71">
        <v>92.933964183964193</v>
      </c>
      <c r="G202" s="72">
        <f t="shared" si="30"/>
        <v>90.435249461285366</v>
      </c>
      <c r="H202" s="73">
        <v>55.522000000000006</v>
      </c>
      <c r="I202" s="74">
        <f t="shared" si="31"/>
        <v>55.522000000000006</v>
      </c>
      <c r="J202" s="75">
        <f t="shared" si="32"/>
        <v>76.469949676771222</v>
      </c>
      <c r="K202" s="76">
        <v>98.387096774193552</v>
      </c>
      <c r="L202" s="77">
        <v>100</v>
      </c>
      <c r="M202" s="78">
        <f t="shared" si="33"/>
        <v>98.745519713261643</v>
      </c>
      <c r="N202" s="79">
        <v>81.190476190476204</v>
      </c>
      <c r="O202" s="80">
        <v>99.37</v>
      </c>
      <c r="P202" s="81">
        <v>91.452991452991455</v>
      </c>
      <c r="Q202" s="82" t="s">
        <v>37</v>
      </c>
      <c r="R202" s="72">
        <f t="shared" si="34"/>
        <v>90.614486408730158</v>
      </c>
      <c r="S202" s="76">
        <v>99.305555555555543</v>
      </c>
      <c r="T202" s="80">
        <v>0</v>
      </c>
      <c r="U202" s="80">
        <v>57.407399999999996</v>
      </c>
      <c r="V202" s="80">
        <v>0</v>
      </c>
      <c r="W202" s="80">
        <v>0</v>
      </c>
      <c r="X202" s="78">
        <f t="shared" si="35"/>
        <v>39.178238888888885</v>
      </c>
      <c r="Y202" s="83">
        <f t="shared" si="36"/>
        <v>77.082059192012281</v>
      </c>
      <c r="Z202" s="84">
        <v>62.827586206896548</v>
      </c>
      <c r="AA202" s="84">
        <v>61.805555555555564</v>
      </c>
      <c r="AB202" s="84">
        <v>0</v>
      </c>
      <c r="AC202" s="84">
        <v>0</v>
      </c>
      <c r="AD202" s="84">
        <v>48.888888888888886</v>
      </c>
      <c r="AE202" s="72">
        <f t="shared" si="37"/>
        <v>36.462104885057471</v>
      </c>
      <c r="AF202" s="85">
        <v>0</v>
      </c>
      <c r="AG202" s="85">
        <v>6.25</v>
      </c>
      <c r="AH202" s="85">
        <v>5.8823529411764701</v>
      </c>
      <c r="AI202" s="85">
        <v>0.93457943925233633</v>
      </c>
      <c r="AJ202" s="86">
        <v>3.266733095107202</v>
      </c>
      <c r="AK202" s="87">
        <v>45</v>
      </c>
      <c r="AL202" s="72">
        <f t="shared" si="38"/>
        <v>45</v>
      </c>
      <c r="AM202" s="88">
        <v>29.317584764059241</v>
      </c>
      <c r="AN202" s="89">
        <f t="shared" si="39"/>
        <v>62.630294960578162</v>
      </c>
    </row>
    <row r="203" spans="1:40" ht="15" hidden="1" customHeight="1" x14ac:dyDescent="0.3">
      <c r="A203" s="90">
        <v>15092</v>
      </c>
      <c r="B203" s="91" t="s">
        <v>471</v>
      </c>
      <c r="C203" s="91" t="s">
        <v>478</v>
      </c>
      <c r="D203" s="92">
        <v>6</v>
      </c>
      <c r="E203" s="70">
        <v>78.252360011434405</v>
      </c>
      <c r="F203" s="71">
        <v>96.06481481481481</v>
      </c>
      <c r="G203" s="72">
        <f t="shared" si="30"/>
        <v>84.189844945894535</v>
      </c>
      <c r="H203" s="73">
        <v>29.633999999999997</v>
      </c>
      <c r="I203" s="74">
        <f t="shared" si="31"/>
        <v>29.633999999999997</v>
      </c>
      <c r="J203" s="75">
        <f t="shared" si="32"/>
        <v>62.36750696753672</v>
      </c>
      <c r="K203" s="76">
        <v>99.305555555555557</v>
      </c>
      <c r="L203" s="77">
        <v>100</v>
      </c>
      <c r="M203" s="78">
        <f t="shared" si="33"/>
        <v>99.459876543209873</v>
      </c>
      <c r="N203" s="79">
        <v>100</v>
      </c>
      <c r="O203" s="80">
        <v>99.3</v>
      </c>
      <c r="P203" s="81">
        <v>99.053627760252354</v>
      </c>
      <c r="Q203" s="82" t="s">
        <v>37</v>
      </c>
      <c r="R203" s="72">
        <f t="shared" si="34"/>
        <v>99.389052247634069</v>
      </c>
      <c r="S203" s="76">
        <v>99.305555555555543</v>
      </c>
      <c r="T203" s="80">
        <v>89.6875</v>
      </c>
      <c r="U203" s="80">
        <v>98.611100000000008</v>
      </c>
      <c r="V203" s="80">
        <v>0</v>
      </c>
      <c r="W203" s="80">
        <v>0</v>
      </c>
      <c r="X203" s="78">
        <f t="shared" si="35"/>
        <v>71.901038888888891</v>
      </c>
      <c r="Y203" s="83">
        <f t="shared" si="36"/>
        <v>90.618384719242897</v>
      </c>
      <c r="Z203" s="84">
        <v>49.103448275862071</v>
      </c>
      <c r="AA203" s="84">
        <v>33.333333333333336</v>
      </c>
      <c r="AB203" s="84">
        <v>100</v>
      </c>
      <c r="AC203" s="84">
        <v>43.2</v>
      </c>
      <c r="AD203" s="84">
        <v>9.4117647058823533</v>
      </c>
      <c r="AE203" s="72">
        <f t="shared" si="37"/>
        <v>47.140567951318459</v>
      </c>
      <c r="AF203" s="85">
        <v>52.631578947368418</v>
      </c>
      <c r="AG203" s="85">
        <v>75</v>
      </c>
      <c r="AH203" s="85">
        <v>58.82352941176471</v>
      </c>
      <c r="AI203" s="85">
        <v>38.31775700934579</v>
      </c>
      <c r="AJ203" s="86">
        <v>56.193216342119733</v>
      </c>
      <c r="AK203" s="87">
        <v>43.333333333333336</v>
      </c>
      <c r="AL203" s="72">
        <f t="shared" si="38"/>
        <v>43.333333333333336</v>
      </c>
      <c r="AM203" s="88">
        <v>48.793160598601773</v>
      </c>
      <c r="AN203" s="89">
        <f t="shared" si="39"/>
        <v>72.42064193270933</v>
      </c>
    </row>
    <row r="204" spans="1:40" ht="15" hidden="1" customHeight="1" x14ac:dyDescent="0.3">
      <c r="A204" s="90">
        <v>15097</v>
      </c>
      <c r="B204" s="91" t="s">
        <v>471</v>
      </c>
      <c r="C204" s="91" t="s">
        <v>479</v>
      </c>
      <c r="D204" s="92">
        <v>6</v>
      </c>
      <c r="E204" s="70">
        <v>62.68848112473767</v>
      </c>
      <c r="F204" s="71">
        <v>80.876577126577118</v>
      </c>
      <c r="G204" s="72">
        <f t="shared" si="30"/>
        <v>68.751179792017481</v>
      </c>
      <c r="H204" s="73">
        <v>50.63</v>
      </c>
      <c r="I204" s="74">
        <f t="shared" si="31"/>
        <v>50.63</v>
      </c>
      <c r="J204" s="75">
        <f t="shared" si="32"/>
        <v>61.50270787521049</v>
      </c>
      <c r="K204" s="76">
        <v>100</v>
      </c>
      <c r="L204" s="77">
        <v>0</v>
      </c>
      <c r="M204" s="78">
        <f t="shared" si="33"/>
        <v>77.777777777777786</v>
      </c>
      <c r="N204" s="79">
        <v>75.476190476190482</v>
      </c>
      <c r="O204" s="80">
        <v>99.920000000000016</v>
      </c>
      <c r="P204" s="81">
        <v>99.209138840070295</v>
      </c>
      <c r="Q204" s="82" t="s">
        <v>37</v>
      </c>
      <c r="R204" s="72">
        <f t="shared" si="34"/>
        <v>91.477900328479365</v>
      </c>
      <c r="S204" s="76">
        <v>97.222222222222214</v>
      </c>
      <c r="T204" s="80">
        <v>65.648148148148152</v>
      </c>
      <c r="U204" s="80">
        <v>79.166666666666671</v>
      </c>
      <c r="V204" s="80">
        <v>0</v>
      </c>
      <c r="W204" s="80">
        <v>15</v>
      </c>
      <c r="X204" s="78">
        <f t="shared" si="35"/>
        <v>62.384259259259267</v>
      </c>
      <c r="Y204" s="83">
        <f t="shared" si="36"/>
        <v>77.23589106807637</v>
      </c>
      <c r="Z204" s="84">
        <v>55.678160919540232</v>
      </c>
      <c r="AA204" s="84">
        <v>52.777777777777779</v>
      </c>
      <c r="AB204" s="84">
        <v>40</v>
      </c>
      <c r="AC204" s="84">
        <v>50.4</v>
      </c>
      <c r="AD204" s="84">
        <v>11.111111111111111</v>
      </c>
      <c r="AE204" s="72">
        <f t="shared" si="37"/>
        <v>42.848706896551725</v>
      </c>
      <c r="AF204" s="85">
        <v>68.421052631578945</v>
      </c>
      <c r="AG204" s="85">
        <v>81.25</v>
      </c>
      <c r="AH204" s="85">
        <v>52.941176470588239</v>
      </c>
      <c r="AI204" s="85">
        <v>34.579439252336449</v>
      </c>
      <c r="AJ204" s="86">
        <v>59.297917088625908</v>
      </c>
      <c r="AK204" s="87">
        <v>50</v>
      </c>
      <c r="AL204" s="72">
        <f t="shared" si="38"/>
        <v>50</v>
      </c>
      <c r="AM204" s="88">
        <v>48.665421568461163</v>
      </c>
      <c r="AN204" s="89">
        <f t="shared" si="39"/>
        <v>65.518113579618628</v>
      </c>
    </row>
    <row r="205" spans="1:40" ht="15" hidden="1" customHeight="1" x14ac:dyDescent="0.3">
      <c r="A205" s="90">
        <v>15104</v>
      </c>
      <c r="B205" s="91" t="s">
        <v>471</v>
      </c>
      <c r="C205" s="91" t="s">
        <v>480</v>
      </c>
      <c r="D205" s="92">
        <v>6</v>
      </c>
      <c r="E205" s="70">
        <v>85.247538607792677</v>
      </c>
      <c r="F205" s="71">
        <v>82.311762311762294</v>
      </c>
      <c r="G205" s="72">
        <f t="shared" si="30"/>
        <v>84.268946509115878</v>
      </c>
      <c r="H205" s="73">
        <v>69.454000000000008</v>
      </c>
      <c r="I205" s="74">
        <f t="shared" si="31"/>
        <v>69.454000000000008</v>
      </c>
      <c r="J205" s="75">
        <f t="shared" si="32"/>
        <v>78.342967905469521</v>
      </c>
      <c r="K205" s="76">
        <v>100</v>
      </c>
      <c r="L205" s="77">
        <v>100</v>
      </c>
      <c r="M205" s="78">
        <f t="shared" si="33"/>
        <v>100</v>
      </c>
      <c r="N205" s="79">
        <v>91.428571428571431</v>
      </c>
      <c r="O205" s="80">
        <v>99.79</v>
      </c>
      <c r="P205" s="81">
        <v>89.692585895117531</v>
      </c>
      <c r="Q205" s="82" t="s">
        <v>37</v>
      </c>
      <c r="R205" s="72">
        <f t="shared" si="34"/>
        <v>93.578529283453889</v>
      </c>
      <c r="S205" s="76">
        <v>100</v>
      </c>
      <c r="T205" s="80">
        <v>87.93981481481481</v>
      </c>
      <c r="U205" s="80">
        <v>100</v>
      </c>
      <c r="V205" s="80">
        <v>75.95217006200177</v>
      </c>
      <c r="W205" s="80">
        <v>25</v>
      </c>
      <c r="X205" s="78">
        <f t="shared" si="35"/>
        <v>84.603974961453915</v>
      </c>
      <c r="Y205" s="83">
        <f t="shared" si="36"/>
        <v>93.018401358370497</v>
      </c>
      <c r="Z205" s="84">
        <v>64.482758620689651</v>
      </c>
      <c r="AA205" s="84">
        <v>22.222222222222225</v>
      </c>
      <c r="AB205" s="84">
        <v>80</v>
      </c>
      <c r="AC205" s="84">
        <v>82.399999999999991</v>
      </c>
      <c r="AD205" s="84">
        <v>48.235294117647058</v>
      </c>
      <c r="AE205" s="72">
        <f t="shared" si="37"/>
        <v>59.781473968897913</v>
      </c>
      <c r="AF205" s="85">
        <v>89.473684210526315</v>
      </c>
      <c r="AG205" s="85">
        <v>75</v>
      </c>
      <c r="AH205" s="85">
        <v>64.705882352941174</v>
      </c>
      <c r="AI205" s="85">
        <v>61.682242990654203</v>
      </c>
      <c r="AJ205" s="86">
        <v>72.715452388530423</v>
      </c>
      <c r="AK205" s="87">
        <v>61.666666666666671</v>
      </c>
      <c r="AL205" s="72">
        <f t="shared" si="38"/>
        <v>61.666666666666671</v>
      </c>
      <c r="AM205" s="88">
        <v>63.607573420353667</v>
      </c>
      <c r="AN205" s="89">
        <f t="shared" si="39"/>
        <v>81.260066286385253</v>
      </c>
    </row>
    <row r="206" spans="1:40" ht="15" hidden="1" customHeight="1" x14ac:dyDescent="0.3">
      <c r="A206" s="90">
        <v>15106</v>
      </c>
      <c r="B206" s="91" t="s">
        <v>471</v>
      </c>
      <c r="C206" s="91" t="s">
        <v>481</v>
      </c>
      <c r="D206" s="92">
        <v>6</v>
      </c>
      <c r="E206" s="70">
        <v>62.24795030843211</v>
      </c>
      <c r="F206" s="71">
        <v>93.06267806267806</v>
      </c>
      <c r="G206" s="72">
        <f t="shared" si="30"/>
        <v>72.519526226514088</v>
      </c>
      <c r="H206" s="73">
        <v>0</v>
      </c>
      <c r="I206" s="74">
        <f t="shared" si="31"/>
        <v>0</v>
      </c>
      <c r="J206" s="75">
        <f t="shared" si="32"/>
        <v>43.511715735908453</v>
      </c>
      <c r="K206" s="76">
        <v>76.666666666666657</v>
      </c>
      <c r="L206" s="77">
        <v>100</v>
      </c>
      <c r="M206" s="78">
        <f t="shared" si="33"/>
        <v>81.851851851851848</v>
      </c>
      <c r="N206" s="79">
        <v>91.428571428571431</v>
      </c>
      <c r="O206" s="80">
        <v>99.3</v>
      </c>
      <c r="P206" s="81">
        <v>98.516949152542381</v>
      </c>
      <c r="Q206" s="82" t="s">
        <v>37</v>
      </c>
      <c r="R206" s="72">
        <f t="shared" si="34"/>
        <v>96.354914043583534</v>
      </c>
      <c r="S206" s="76">
        <v>90.555555555555557</v>
      </c>
      <c r="T206" s="80">
        <v>86.979166666666657</v>
      </c>
      <c r="U206" s="80">
        <v>100</v>
      </c>
      <c r="V206" s="80">
        <v>0</v>
      </c>
      <c r="W206" s="80">
        <v>25</v>
      </c>
      <c r="X206" s="78">
        <f t="shared" si="35"/>
        <v>72.508680555555557</v>
      </c>
      <c r="Y206" s="83">
        <f t="shared" si="36"/>
        <v>83.503016938391184</v>
      </c>
      <c r="Z206" s="84">
        <v>90.942528735632195</v>
      </c>
      <c r="AA206" s="84">
        <v>61.111111111111114</v>
      </c>
      <c r="AB206" s="84">
        <v>0</v>
      </c>
      <c r="AC206" s="84">
        <v>72</v>
      </c>
      <c r="AD206" s="84">
        <v>45.555555555555557</v>
      </c>
      <c r="AE206" s="72">
        <f t="shared" si="37"/>
        <v>56.235632183908052</v>
      </c>
      <c r="AF206" s="85">
        <v>89.473684210526315</v>
      </c>
      <c r="AG206" s="85">
        <v>75</v>
      </c>
      <c r="AH206" s="85">
        <v>82.35294117647058</v>
      </c>
      <c r="AI206" s="85">
        <v>77.570093457943926</v>
      </c>
      <c r="AJ206" s="86">
        <v>81.099179711235195</v>
      </c>
      <c r="AK206" s="87">
        <v>56.666666666666664</v>
      </c>
      <c r="AL206" s="72">
        <f t="shared" si="38"/>
        <v>56.666666666666664</v>
      </c>
      <c r="AM206" s="88">
        <v>62.95211842108035</v>
      </c>
      <c r="AN206" s="89">
        <f t="shared" si="39"/>
        <v>69.339487142701387</v>
      </c>
    </row>
    <row r="207" spans="1:40" ht="15" hidden="1" customHeight="1" x14ac:dyDescent="0.3">
      <c r="A207" s="90">
        <v>15109</v>
      </c>
      <c r="B207" s="91" t="s">
        <v>471</v>
      </c>
      <c r="C207" s="91" t="s">
        <v>482</v>
      </c>
      <c r="D207" s="92">
        <v>6</v>
      </c>
      <c r="E207" s="70">
        <v>71.380610358035639</v>
      </c>
      <c r="F207" s="71">
        <v>80.900488400488385</v>
      </c>
      <c r="G207" s="72">
        <f t="shared" si="30"/>
        <v>74.553903038853207</v>
      </c>
      <c r="H207" s="73">
        <v>32.06</v>
      </c>
      <c r="I207" s="74">
        <f t="shared" si="31"/>
        <v>32.06</v>
      </c>
      <c r="J207" s="75">
        <f t="shared" si="32"/>
        <v>57.556341823311925</v>
      </c>
      <c r="K207" s="76">
        <v>89.430894308943081</v>
      </c>
      <c r="L207" s="77">
        <v>100</v>
      </c>
      <c r="M207" s="78">
        <f t="shared" si="33"/>
        <v>91.779584462511281</v>
      </c>
      <c r="N207" s="79">
        <v>91.587301587301582</v>
      </c>
      <c r="O207" s="80">
        <v>99.670000000000016</v>
      </c>
      <c r="P207" s="81">
        <v>93.017009847806619</v>
      </c>
      <c r="Q207" s="82" t="s">
        <v>37</v>
      </c>
      <c r="R207" s="72">
        <f t="shared" si="34"/>
        <v>94.698879996820438</v>
      </c>
      <c r="S207" s="76">
        <v>96.527777777777786</v>
      </c>
      <c r="T207" s="80">
        <v>80.879629629629633</v>
      </c>
      <c r="U207" s="80">
        <v>100</v>
      </c>
      <c r="V207" s="80">
        <v>86.04651162790698</v>
      </c>
      <c r="W207" s="80">
        <v>25</v>
      </c>
      <c r="X207" s="78">
        <f t="shared" si="35"/>
        <v>83.232665805340218</v>
      </c>
      <c r="Y207" s="83">
        <f t="shared" si="36"/>
        <v>89.978745063195461</v>
      </c>
      <c r="Z207" s="84">
        <v>61.90804597701149</v>
      </c>
      <c r="AA207" s="84">
        <v>22.222222222222225</v>
      </c>
      <c r="AB207" s="84">
        <v>60</v>
      </c>
      <c r="AC207" s="84">
        <v>82.399999999999991</v>
      </c>
      <c r="AD207" s="84">
        <v>12.222222222222221</v>
      </c>
      <c r="AE207" s="72">
        <f t="shared" si="37"/>
        <v>48.635344827586202</v>
      </c>
      <c r="AF207" s="85">
        <v>31.578947368421051</v>
      </c>
      <c r="AG207" s="85">
        <v>81.25</v>
      </c>
      <c r="AH207" s="85">
        <v>58.82352941176471</v>
      </c>
      <c r="AI207" s="85">
        <v>52.336448598130836</v>
      </c>
      <c r="AJ207" s="86">
        <v>55.997231344579149</v>
      </c>
      <c r="AK207" s="87">
        <v>46.666666666666664</v>
      </c>
      <c r="AL207" s="72">
        <f t="shared" si="38"/>
        <v>46.666666666666664</v>
      </c>
      <c r="AM207" s="88">
        <v>50.204778933267086</v>
      </c>
      <c r="AN207" s="89">
        <f t="shared" si="39"/>
        <v>71.562074576240235</v>
      </c>
    </row>
    <row r="208" spans="1:40" ht="15" hidden="1" customHeight="1" x14ac:dyDescent="0.3">
      <c r="A208" s="90">
        <v>15114</v>
      </c>
      <c r="B208" s="91" t="s">
        <v>471</v>
      </c>
      <c r="C208" s="91" t="s">
        <v>483</v>
      </c>
      <c r="D208" s="92">
        <v>6</v>
      </c>
      <c r="E208" s="70">
        <v>84.642519760940814</v>
      </c>
      <c r="F208" s="71">
        <v>83.182743182743181</v>
      </c>
      <c r="G208" s="72">
        <f t="shared" si="30"/>
        <v>84.15592756820827</v>
      </c>
      <c r="H208" s="73">
        <v>93.207999999999984</v>
      </c>
      <c r="I208" s="74">
        <f t="shared" si="31"/>
        <v>93.207999999999984</v>
      </c>
      <c r="J208" s="75">
        <f t="shared" si="32"/>
        <v>87.776756540924964</v>
      </c>
      <c r="K208" s="76">
        <v>98.969072164948457</v>
      </c>
      <c r="L208" s="77">
        <v>100</v>
      </c>
      <c r="M208" s="78">
        <f t="shared" si="33"/>
        <v>99.19816723940437</v>
      </c>
      <c r="N208" s="79">
        <v>95.555555555555557</v>
      </c>
      <c r="O208" s="80">
        <v>99.589999999999989</v>
      </c>
      <c r="P208" s="81">
        <v>100</v>
      </c>
      <c r="Q208" s="82" t="s">
        <v>37</v>
      </c>
      <c r="R208" s="72">
        <f t="shared" si="34"/>
        <v>98.32036319444444</v>
      </c>
      <c r="S208" s="76">
        <v>99.305555555555543</v>
      </c>
      <c r="T208" s="80">
        <v>73.506944444444443</v>
      </c>
      <c r="U208" s="80">
        <v>100</v>
      </c>
      <c r="V208" s="80">
        <v>0</v>
      </c>
      <c r="W208" s="80">
        <v>15</v>
      </c>
      <c r="X208" s="78">
        <f t="shared" si="35"/>
        <v>70.078125</v>
      </c>
      <c r="Y208" s="83">
        <f t="shared" si="36"/>
        <v>89.598856428407785</v>
      </c>
      <c r="Z208" s="84">
        <v>50.827586206896548</v>
      </c>
      <c r="AA208" s="84">
        <v>69.444444444444443</v>
      </c>
      <c r="AB208" s="84">
        <v>0</v>
      </c>
      <c r="AC208" s="84">
        <v>50.4</v>
      </c>
      <c r="AD208" s="84">
        <v>5.6179775280898872</v>
      </c>
      <c r="AE208" s="72">
        <f t="shared" si="37"/>
        <v>36.231100671574325</v>
      </c>
      <c r="AF208" s="85">
        <v>78.94736842105263</v>
      </c>
      <c r="AG208" s="85">
        <v>75</v>
      </c>
      <c r="AH208" s="85">
        <v>64.705882352941174</v>
      </c>
      <c r="AI208" s="85">
        <v>60.747663551401864</v>
      </c>
      <c r="AJ208" s="86">
        <v>69.850228581348915</v>
      </c>
      <c r="AK208" s="87">
        <v>53.333333333333336</v>
      </c>
      <c r="AL208" s="72">
        <f t="shared" si="38"/>
        <v>53.333333333333336</v>
      </c>
      <c r="AM208" s="88">
        <v>48.616647979866016</v>
      </c>
      <c r="AN208" s="89">
        <f t="shared" si="39"/>
        <v>76.939773916348685</v>
      </c>
    </row>
    <row r="209" spans="1:40" ht="15" hidden="1" customHeight="1" x14ac:dyDescent="0.3">
      <c r="A209" s="90">
        <v>15131</v>
      </c>
      <c r="B209" s="91" t="s">
        <v>471</v>
      </c>
      <c r="C209" s="91" t="s">
        <v>484</v>
      </c>
      <c r="D209" s="92">
        <v>6</v>
      </c>
      <c r="E209" s="70">
        <v>51.222893358966715</v>
      </c>
      <c r="F209" s="71">
        <v>82.780830280830273</v>
      </c>
      <c r="G209" s="72">
        <f t="shared" si="30"/>
        <v>61.742205666254563</v>
      </c>
      <c r="H209" s="73">
        <v>41.779999999999994</v>
      </c>
      <c r="I209" s="74">
        <f t="shared" si="31"/>
        <v>41.779999999999994</v>
      </c>
      <c r="J209" s="75">
        <f t="shared" si="32"/>
        <v>53.757323399752735</v>
      </c>
      <c r="K209" s="76">
        <v>84.210526315789465</v>
      </c>
      <c r="L209" s="77">
        <v>100</v>
      </c>
      <c r="M209" s="78">
        <f t="shared" si="33"/>
        <v>87.719298245614027</v>
      </c>
      <c r="N209" s="79">
        <v>97.142857142857139</v>
      </c>
      <c r="O209" s="80">
        <v>98.97</v>
      </c>
      <c r="P209" s="81">
        <v>98.491083676268858</v>
      </c>
      <c r="Q209" s="82" t="s">
        <v>37</v>
      </c>
      <c r="R209" s="72">
        <f t="shared" si="34"/>
        <v>98.139937785371359</v>
      </c>
      <c r="S209" s="76">
        <v>80.138888888888886</v>
      </c>
      <c r="T209" s="80">
        <v>70.069444444444443</v>
      </c>
      <c r="U209" s="80">
        <v>100</v>
      </c>
      <c r="V209" s="80">
        <v>0</v>
      </c>
      <c r="W209" s="80">
        <v>15</v>
      </c>
      <c r="X209" s="78">
        <f t="shared" si="35"/>
        <v>64.427083333333329</v>
      </c>
      <c r="Y209" s="83">
        <f t="shared" si="36"/>
        <v>83.600394126406542</v>
      </c>
      <c r="Z209" s="84">
        <v>51.264367816091955</v>
      </c>
      <c r="AA209" s="84">
        <v>50.000000000000007</v>
      </c>
      <c r="AB209" s="84">
        <v>100</v>
      </c>
      <c r="AC209" s="84">
        <v>88</v>
      </c>
      <c r="AD209" s="84">
        <v>40.476190476190474</v>
      </c>
      <c r="AE209" s="72">
        <f t="shared" si="37"/>
        <v>65.030377668308702</v>
      </c>
      <c r="AF209" s="85">
        <v>52.631578947368418</v>
      </c>
      <c r="AG209" s="85">
        <v>75</v>
      </c>
      <c r="AH209" s="85">
        <v>76.470588235294116</v>
      </c>
      <c r="AI209" s="85">
        <v>62.616822429906534</v>
      </c>
      <c r="AJ209" s="86">
        <v>66.679747403142272</v>
      </c>
      <c r="AK209" s="87">
        <v>56.666666666666664</v>
      </c>
      <c r="AL209" s="72">
        <f t="shared" si="38"/>
        <v>56.666666666666664</v>
      </c>
      <c r="AM209" s="88">
        <v>63.797467397269251</v>
      </c>
      <c r="AN209" s="89">
        <f t="shared" si="39"/>
        <v>71.690901962334593</v>
      </c>
    </row>
    <row r="210" spans="1:40" ht="15" hidden="1" customHeight="1" x14ac:dyDescent="0.3">
      <c r="A210" s="90">
        <v>15135</v>
      </c>
      <c r="B210" s="91" t="s">
        <v>471</v>
      </c>
      <c r="C210" s="91" t="s">
        <v>485</v>
      </c>
      <c r="D210" s="92">
        <v>6</v>
      </c>
      <c r="E210" s="70">
        <v>62.799934938191271</v>
      </c>
      <c r="F210" s="71">
        <v>97.949735449735442</v>
      </c>
      <c r="G210" s="72">
        <f t="shared" si="30"/>
        <v>74.516535108705995</v>
      </c>
      <c r="H210" s="73">
        <v>54.01</v>
      </c>
      <c r="I210" s="74">
        <f t="shared" si="31"/>
        <v>54.01</v>
      </c>
      <c r="J210" s="75">
        <f t="shared" si="32"/>
        <v>66.313921065223596</v>
      </c>
      <c r="K210" s="76">
        <v>88.07692307692308</v>
      </c>
      <c r="L210" s="77">
        <v>100</v>
      </c>
      <c r="M210" s="78">
        <f t="shared" si="33"/>
        <v>90.726495726495727</v>
      </c>
      <c r="N210" s="79">
        <v>99.285714285714306</v>
      </c>
      <c r="O210" s="80">
        <v>99.710000000000008</v>
      </c>
      <c r="P210" s="81">
        <v>98.701298701298697</v>
      </c>
      <c r="Q210" s="82" t="s">
        <v>37</v>
      </c>
      <c r="R210" s="72">
        <f t="shared" si="34"/>
        <v>99.170317451298715</v>
      </c>
      <c r="S210" s="76">
        <v>100</v>
      </c>
      <c r="T210" s="80">
        <v>83.446180555555557</v>
      </c>
      <c r="U210" s="80">
        <v>100</v>
      </c>
      <c r="V210" s="80">
        <v>92.354211663066948</v>
      </c>
      <c r="W210" s="80">
        <v>25</v>
      </c>
      <c r="X210" s="78">
        <f t="shared" si="35"/>
        <v>85.530821596772256</v>
      </c>
      <c r="Y210" s="83">
        <f t="shared" si="36"/>
        <v>91.765902956921167</v>
      </c>
      <c r="Z210" s="84">
        <v>12.321839080459773</v>
      </c>
      <c r="AA210" s="84">
        <v>33.333333333333336</v>
      </c>
      <c r="AB210" s="84">
        <v>40</v>
      </c>
      <c r="AC210" s="84">
        <v>71.2</v>
      </c>
      <c r="AD210" s="84">
        <v>44.943820224719097</v>
      </c>
      <c r="AE210" s="72">
        <f t="shared" si="37"/>
        <v>38.607426062249772</v>
      </c>
      <c r="AF210" s="85">
        <v>63.157894736842103</v>
      </c>
      <c r="AG210" s="85">
        <v>75</v>
      </c>
      <c r="AH210" s="85">
        <v>35.294117647058826</v>
      </c>
      <c r="AI210" s="85">
        <v>50.467289719626166</v>
      </c>
      <c r="AJ210" s="86">
        <v>55.979825525881772</v>
      </c>
      <c r="AK210" s="87">
        <v>50</v>
      </c>
      <c r="AL210" s="72">
        <f t="shared" si="38"/>
        <v>50</v>
      </c>
      <c r="AM210" s="88">
        <v>45.518580706768347</v>
      </c>
      <c r="AN210" s="89">
        <f t="shared" si="39"/>
        <v>72.80130990353581</v>
      </c>
    </row>
    <row r="211" spans="1:40" ht="15" hidden="1" customHeight="1" x14ac:dyDescent="0.3">
      <c r="A211" s="90">
        <v>15162</v>
      </c>
      <c r="B211" s="91" t="s">
        <v>471</v>
      </c>
      <c r="C211" s="91" t="s">
        <v>486</v>
      </c>
      <c r="D211" s="92">
        <v>6</v>
      </c>
      <c r="E211" s="70">
        <v>40.785483552733496</v>
      </c>
      <c r="F211" s="71">
        <v>84.387464387464405</v>
      </c>
      <c r="G211" s="72">
        <f t="shared" si="30"/>
        <v>55.319477164310463</v>
      </c>
      <c r="H211" s="73">
        <v>60.26</v>
      </c>
      <c r="I211" s="74">
        <f t="shared" si="31"/>
        <v>60.26</v>
      </c>
      <c r="J211" s="75">
        <f t="shared" si="32"/>
        <v>57.295686298586276</v>
      </c>
      <c r="K211" s="76">
        <v>83.333333333333343</v>
      </c>
      <c r="L211" s="77">
        <v>100</v>
      </c>
      <c r="M211" s="78">
        <f t="shared" si="33"/>
        <v>87.037037037037038</v>
      </c>
      <c r="N211" s="79">
        <v>78.533333333333331</v>
      </c>
      <c r="O211" s="80">
        <v>99.39</v>
      </c>
      <c r="P211" s="81">
        <v>99.700598802395206</v>
      </c>
      <c r="Q211" s="82" t="s">
        <v>37</v>
      </c>
      <c r="R211" s="72">
        <f t="shared" si="34"/>
        <v>92.48347239271456</v>
      </c>
      <c r="S211" s="76">
        <v>95.138888888888886</v>
      </c>
      <c r="T211" s="80">
        <v>85.972222222222214</v>
      </c>
      <c r="U211" s="80">
        <v>100</v>
      </c>
      <c r="V211" s="80">
        <v>82.643171806167402</v>
      </c>
      <c r="W211" s="80">
        <v>15</v>
      </c>
      <c r="X211" s="78">
        <f t="shared" si="35"/>
        <v>82.483174253548697</v>
      </c>
      <c r="Y211" s="83">
        <f t="shared" si="36"/>
        <v>87.322660260137582</v>
      </c>
      <c r="Z211" s="84">
        <v>89.701149425287369</v>
      </c>
      <c r="AA211" s="84">
        <v>22.222222222222225</v>
      </c>
      <c r="AB211" s="84">
        <v>40</v>
      </c>
      <c r="AC211" s="84">
        <v>48</v>
      </c>
      <c r="AD211" s="84">
        <v>76.666666666666671</v>
      </c>
      <c r="AE211" s="72">
        <f t="shared" si="37"/>
        <v>57.46695402298851</v>
      </c>
      <c r="AF211" s="85">
        <v>73.68421052631578</v>
      </c>
      <c r="AG211" s="85">
        <v>75</v>
      </c>
      <c r="AH211" s="85">
        <v>64.705882352941174</v>
      </c>
      <c r="AI211" s="85">
        <v>45.794392523364486</v>
      </c>
      <c r="AJ211" s="86">
        <v>64.796121350655355</v>
      </c>
      <c r="AK211" s="87">
        <v>38.333333333333336</v>
      </c>
      <c r="AL211" s="72">
        <f t="shared" si="38"/>
        <v>38.333333333333336</v>
      </c>
      <c r="AM211" s="88">
        <v>55.594674505768637</v>
      </c>
      <c r="AN211" s="89">
        <f t="shared" si="39"/>
        <v>71.798869741516626</v>
      </c>
    </row>
    <row r="212" spans="1:40" ht="15" hidden="1" customHeight="1" x14ac:dyDescent="0.3">
      <c r="A212" s="90">
        <v>15172</v>
      </c>
      <c r="B212" s="91" t="s">
        <v>471</v>
      </c>
      <c r="C212" s="91" t="s">
        <v>487</v>
      </c>
      <c r="D212" s="92">
        <v>6</v>
      </c>
      <c r="E212" s="70">
        <v>62.323457472568869</v>
      </c>
      <c r="F212" s="71">
        <v>90.416157916157914</v>
      </c>
      <c r="G212" s="72">
        <f t="shared" si="30"/>
        <v>71.687690953765212</v>
      </c>
      <c r="H212" s="73">
        <v>66.561999999999998</v>
      </c>
      <c r="I212" s="74">
        <f t="shared" si="31"/>
        <v>66.561999999999998</v>
      </c>
      <c r="J212" s="75">
        <f t="shared" si="32"/>
        <v>69.637414572259132</v>
      </c>
      <c r="K212" s="76">
        <v>27.516778523489936</v>
      </c>
      <c r="L212" s="77">
        <v>100</v>
      </c>
      <c r="M212" s="78">
        <f t="shared" si="33"/>
        <v>43.624161073825505</v>
      </c>
      <c r="N212" s="79">
        <v>76.666666666666671</v>
      </c>
      <c r="O212" s="80">
        <v>99.36</v>
      </c>
      <c r="P212" s="81">
        <v>99.496644295302019</v>
      </c>
      <c r="Q212" s="82" t="s">
        <v>37</v>
      </c>
      <c r="R212" s="72">
        <f t="shared" si="34"/>
        <v>91.783702964205816</v>
      </c>
      <c r="S212" s="76">
        <v>99.305555555555543</v>
      </c>
      <c r="T212" s="80">
        <v>80.81481481481481</v>
      </c>
      <c r="U212" s="80">
        <v>93.055533333333344</v>
      </c>
      <c r="V212" s="80">
        <v>97.590361445783131</v>
      </c>
      <c r="W212" s="80">
        <v>15</v>
      </c>
      <c r="X212" s="78">
        <f t="shared" si="35"/>
        <v>82.367771106648817</v>
      </c>
      <c r="Y212" s="83">
        <f t="shared" si="36"/>
        <v>71.433169689250661</v>
      </c>
      <c r="Z212" s="84">
        <v>49.172413793103452</v>
      </c>
      <c r="AA212" s="84">
        <v>56.94444444444445</v>
      </c>
      <c r="AB212" s="84">
        <v>20</v>
      </c>
      <c r="AC212" s="84">
        <v>57.599999999999994</v>
      </c>
      <c r="AD212" s="84">
        <v>6.666666666666667</v>
      </c>
      <c r="AE212" s="72">
        <f t="shared" si="37"/>
        <v>38.770186781609198</v>
      </c>
      <c r="AF212" s="85">
        <v>78.94736842105263</v>
      </c>
      <c r="AG212" s="85">
        <v>75</v>
      </c>
      <c r="AH212" s="85">
        <v>35.294117647058826</v>
      </c>
      <c r="AI212" s="85">
        <v>0.93457943925233633</v>
      </c>
      <c r="AJ212" s="86">
        <v>47.544016376840943</v>
      </c>
      <c r="AK212" s="87">
        <v>51.666666666666671</v>
      </c>
      <c r="AL212" s="72">
        <f t="shared" si="38"/>
        <v>51.666666666666671</v>
      </c>
      <c r="AM212" s="88">
        <v>43.689170650682492</v>
      </c>
      <c r="AN212" s="89">
        <f t="shared" si="39"/>
        <v>62.750818954281911</v>
      </c>
    </row>
    <row r="213" spans="1:40" ht="15" hidden="1" customHeight="1" x14ac:dyDescent="0.3">
      <c r="A213" s="90">
        <v>15176</v>
      </c>
      <c r="B213" s="91" t="s">
        <v>471</v>
      </c>
      <c r="C213" s="91" t="s">
        <v>488</v>
      </c>
      <c r="D213" s="92">
        <v>5</v>
      </c>
      <c r="E213" s="70">
        <v>57.787405648147704</v>
      </c>
      <c r="F213" s="71">
        <v>78.981481481481481</v>
      </c>
      <c r="G213" s="72">
        <f t="shared" si="30"/>
        <v>64.852097592592287</v>
      </c>
      <c r="H213" s="73">
        <v>66.458000000000013</v>
      </c>
      <c r="I213" s="74">
        <f t="shared" si="31"/>
        <v>66.458000000000013</v>
      </c>
      <c r="J213" s="75">
        <f t="shared" si="32"/>
        <v>65.494458555555383</v>
      </c>
      <c r="K213" s="76">
        <v>82.41042345276874</v>
      </c>
      <c r="L213" s="77">
        <v>100</v>
      </c>
      <c r="M213" s="78">
        <f t="shared" si="33"/>
        <v>86.319218241042364</v>
      </c>
      <c r="N213" s="79">
        <v>67.142857142857153</v>
      </c>
      <c r="O213" s="80">
        <v>99.660000000000011</v>
      </c>
      <c r="P213" s="81">
        <v>98.839826839826841</v>
      </c>
      <c r="Q213" s="82" t="s">
        <v>37</v>
      </c>
      <c r="R213" s="72">
        <f t="shared" si="34"/>
        <v>88.492219101731607</v>
      </c>
      <c r="S213" s="76">
        <v>99.305555555555543</v>
      </c>
      <c r="T213" s="80">
        <v>62.847222222222214</v>
      </c>
      <c r="U213" s="80">
        <v>100</v>
      </c>
      <c r="V213" s="80">
        <v>92.505305484195247</v>
      </c>
      <c r="W213" s="80">
        <v>80</v>
      </c>
      <c r="X213" s="78">
        <f t="shared" si="35"/>
        <v>87.101357629968845</v>
      </c>
      <c r="Y213" s="83">
        <f t="shared" si="36"/>
        <v>87.264863120919387</v>
      </c>
      <c r="Z213" s="84">
        <v>79.678160919540232</v>
      </c>
      <c r="AA213" s="84">
        <v>74.305555555555557</v>
      </c>
      <c r="AB213" s="84">
        <v>40</v>
      </c>
      <c r="AC213" s="84">
        <v>62.4</v>
      </c>
      <c r="AD213" s="84">
        <v>7.4468085106382977</v>
      </c>
      <c r="AE213" s="72">
        <f t="shared" si="37"/>
        <v>54.448108492296413</v>
      </c>
      <c r="AF213" s="85">
        <v>42.105263157894733</v>
      </c>
      <c r="AG213" s="85">
        <v>75</v>
      </c>
      <c r="AH213" s="85">
        <v>47.058823529411761</v>
      </c>
      <c r="AI213" s="85">
        <v>26.168224299065418</v>
      </c>
      <c r="AJ213" s="86">
        <v>47.583077746592984</v>
      </c>
      <c r="AK213" s="87">
        <v>46.666666666666664</v>
      </c>
      <c r="AL213" s="72">
        <f t="shared" si="38"/>
        <v>46.666666666666664</v>
      </c>
      <c r="AM213" s="88">
        <v>51.06114526164955</v>
      </c>
      <c r="AN213" s="89">
        <f t="shared" si="39"/>
        <v>72.049666850065634</v>
      </c>
    </row>
    <row r="214" spans="1:40" ht="15" hidden="1" customHeight="1" x14ac:dyDescent="0.3">
      <c r="A214" s="90">
        <v>15180</v>
      </c>
      <c r="B214" s="91" t="s">
        <v>471</v>
      </c>
      <c r="C214" s="91" t="s">
        <v>489</v>
      </c>
      <c r="D214" s="92">
        <v>6</v>
      </c>
      <c r="E214" s="70">
        <v>68.10775882451739</v>
      </c>
      <c r="F214" s="71">
        <v>99.82905982905983</v>
      </c>
      <c r="G214" s="72">
        <f t="shared" si="30"/>
        <v>78.681525826031532</v>
      </c>
      <c r="H214" s="73">
        <v>39.807999999999993</v>
      </c>
      <c r="I214" s="74">
        <f t="shared" si="31"/>
        <v>39.807999999999993</v>
      </c>
      <c r="J214" s="75">
        <f t="shared" si="32"/>
        <v>63.132115495618919</v>
      </c>
      <c r="K214" s="76">
        <v>69.473684210526315</v>
      </c>
      <c r="L214" s="77">
        <v>100</v>
      </c>
      <c r="M214" s="78">
        <f t="shared" si="33"/>
        <v>76.257309941520475</v>
      </c>
      <c r="N214" s="79">
        <v>79.682539682539684</v>
      </c>
      <c r="O214" s="80">
        <v>98.77</v>
      </c>
      <c r="P214" s="81">
        <v>98.453608247422693</v>
      </c>
      <c r="Q214" s="82" t="s">
        <v>37</v>
      </c>
      <c r="R214" s="72">
        <f t="shared" si="34"/>
        <v>92.244360529168716</v>
      </c>
      <c r="S214" s="76">
        <v>71.111111111111114</v>
      </c>
      <c r="T214" s="80">
        <v>65.740740740740748</v>
      </c>
      <c r="U214" s="80">
        <v>100</v>
      </c>
      <c r="V214" s="80">
        <v>0</v>
      </c>
      <c r="W214" s="80">
        <v>0</v>
      </c>
      <c r="X214" s="78">
        <f t="shared" si="35"/>
        <v>59.212962962962962</v>
      </c>
      <c r="Y214" s="83">
        <f t="shared" si="36"/>
        <v>75.918975096429506</v>
      </c>
      <c r="Z214" s="84">
        <v>61.126436781609193</v>
      </c>
      <c r="AA214" s="84">
        <v>91.666666666666671</v>
      </c>
      <c r="AB214" s="84">
        <v>40</v>
      </c>
      <c r="AC214" s="84">
        <v>84</v>
      </c>
      <c r="AD214" s="84">
        <v>83.333333333333343</v>
      </c>
      <c r="AE214" s="72">
        <f t="shared" si="37"/>
        <v>71.344109195402297</v>
      </c>
      <c r="AF214" s="85">
        <v>78.94736842105263</v>
      </c>
      <c r="AG214" s="85">
        <v>81.25</v>
      </c>
      <c r="AH214" s="85">
        <v>52.941176470588239</v>
      </c>
      <c r="AI214" s="85">
        <v>58.878504672897193</v>
      </c>
      <c r="AJ214" s="86">
        <v>68.004262391134517</v>
      </c>
      <c r="AK214" s="87">
        <v>41.666666666666671</v>
      </c>
      <c r="AL214" s="72">
        <f t="shared" si="38"/>
        <v>41.666666666666671</v>
      </c>
      <c r="AM214" s="88">
        <v>64.51799487518376</v>
      </c>
      <c r="AN214" s="89">
        <f t="shared" si="39"/>
        <v>69.941309109893666</v>
      </c>
    </row>
    <row r="215" spans="1:40" ht="15" hidden="1" customHeight="1" x14ac:dyDescent="0.3">
      <c r="A215" s="90">
        <v>15183</v>
      </c>
      <c r="B215" s="91" t="s">
        <v>471</v>
      </c>
      <c r="C215" s="91" t="s">
        <v>490</v>
      </c>
      <c r="D215" s="92">
        <v>6</v>
      </c>
      <c r="E215" s="70">
        <v>62.97883575236073</v>
      </c>
      <c r="F215" s="71">
        <v>80.865384615384613</v>
      </c>
      <c r="G215" s="72">
        <f t="shared" si="30"/>
        <v>68.941018706702025</v>
      </c>
      <c r="H215" s="73">
        <v>42.082000000000001</v>
      </c>
      <c r="I215" s="74">
        <f t="shared" si="31"/>
        <v>42.082000000000001</v>
      </c>
      <c r="J215" s="75">
        <f t="shared" si="32"/>
        <v>58.197411224021209</v>
      </c>
      <c r="K215" s="76">
        <v>56.684491978609628</v>
      </c>
      <c r="L215" s="77">
        <v>100</v>
      </c>
      <c r="M215" s="78">
        <f t="shared" si="33"/>
        <v>66.310160427807489</v>
      </c>
      <c r="N215" s="79">
        <v>74.047619047619037</v>
      </c>
      <c r="O215" s="80">
        <v>99.17</v>
      </c>
      <c r="P215" s="81">
        <v>99.194167306216414</v>
      </c>
      <c r="Q215" s="82" t="s">
        <v>37</v>
      </c>
      <c r="R215" s="72">
        <f t="shared" si="34"/>
        <v>90.74717632912143</v>
      </c>
      <c r="S215" s="76">
        <v>100</v>
      </c>
      <c r="T215" s="80">
        <v>80</v>
      </c>
      <c r="U215" s="80">
        <v>87.037033333333326</v>
      </c>
      <c r="V215" s="80">
        <v>0</v>
      </c>
      <c r="W215" s="80">
        <v>25</v>
      </c>
      <c r="X215" s="78">
        <f t="shared" si="35"/>
        <v>69.884258333333335</v>
      </c>
      <c r="Y215" s="83">
        <f t="shared" si="36"/>
        <v>75.273716845996233</v>
      </c>
      <c r="Z215" s="84">
        <v>53.103448275862071</v>
      </c>
      <c r="AA215" s="84">
        <v>39.583333333333336</v>
      </c>
      <c r="AB215" s="84">
        <v>0</v>
      </c>
      <c r="AC215" s="84">
        <v>32</v>
      </c>
      <c r="AD215" s="84">
        <v>21.739130434782609</v>
      </c>
      <c r="AE215" s="72">
        <f t="shared" si="37"/>
        <v>30.773824025487254</v>
      </c>
      <c r="AF215" s="85">
        <v>78.94736842105263</v>
      </c>
      <c r="AG215" s="85">
        <v>68.75</v>
      </c>
      <c r="AH215" s="85">
        <v>47.058823529411761</v>
      </c>
      <c r="AI215" s="85">
        <v>39.252336448598129</v>
      </c>
      <c r="AJ215" s="86">
        <v>58.502132099765632</v>
      </c>
      <c r="AK215" s="87">
        <v>33.333333333333329</v>
      </c>
      <c r="AL215" s="72">
        <f t="shared" si="38"/>
        <v>33.333333333333329</v>
      </c>
      <c r="AM215" s="88">
        <v>38.679941373530703</v>
      </c>
      <c r="AN215" s="89">
        <f t="shared" si="39"/>
        <v>60.880323079861569</v>
      </c>
    </row>
    <row r="216" spans="1:40" ht="15" hidden="1" customHeight="1" x14ac:dyDescent="0.3">
      <c r="A216" s="90">
        <v>15185</v>
      </c>
      <c r="B216" s="91" t="s">
        <v>471</v>
      </c>
      <c r="C216" s="91" t="s">
        <v>491</v>
      </c>
      <c r="D216" s="92">
        <v>6</v>
      </c>
      <c r="E216" s="70">
        <v>82.253696243260663</v>
      </c>
      <c r="F216" s="71">
        <v>83.876170126170123</v>
      </c>
      <c r="G216" s="72">
        <f t="shared" si="30"/>
        <v>82.794520870897145</v>
      </c>
      <c r="H216" s="73">
        <v>0</v>
      </c>
      <c r="I216" s="74">
        <f t="shared" si="31"/>
        <v>0</v>
      </c>
      <c r="J216" s="75">
        <f t="shared" si="32"/>
        <v>49.676712522538288</v>
      </c>
      <c r="K216" s="76">
        <v>78.260869565217391</v>
      </c>
      <c r="L216" s="77">
        <v>100</v>
      </c>
      <c r="M216" s="78">
        <f t="shared" si="33"/>
        <v>83.091787439613526</v>
      </c>
      <c r="N216" s="79">
        <v>100</v>
      </c>
      <c r="O216" s="80">
        <v>99.23</v>
      </c>
      <c r="P216" s="81">
        <v>93.777777777777786</v>
      </c>
      <c r="Q216" s="82" t="s">
        <v>37</v>
      </c>
      <c r="R216" s="72">
        <f t="shared" si="34"/>
        <v>97.608215972222226</v>
      </c>
      <c r="S216" s="76">
        <v>100</v>
      </c>
      <c r="T216" s="80">
        <v>82.8611111111111</v>
      </c>
      <c r="U216" s="80">
        <v>98.611100000000008</v>
      </c>
      <c r="V216" s="80">
        <v>0</v>
      </c>
      <c r="W216" s="80">
        <v>25</v>
      </c>
      <c r="X216" s="78">
        <f t="shared" si="35"/>
        <v>73.493052777777777</v>
      </c>
      <c r="Y216" s="83">
        <f t="shared" si="36"/>
        <v>84.665449478260868</v>
      </c>
      <c r="Z216" s="84">
        <v>63.402298850574709</v>
      </c>
      <c r="AA216" s="84">
        <v>33.333333333333336</v>
      </c>
      <c r="AB216" s="84">
        <v>0</v>
      </c>
      <c r="AC216" s="84">
        <v>55.2</v>
      </c>
      <c r="AD216" s="84">
        <v>77.777777777777786</v>
      </c>
      <c r="AE216" s="72">
        <f t="shared" si="37"/>
        <v>47.033908045977014</v>
      </c>
      <c r="AF216" s="85">
        <v>89.473684210526315</v>
      </c>
      <c r="AG216" s="85">
        <v>68.75</v>
      </c>
      <c r="AH216" s="85">
        <v>64.705882352941174</v>
      </c>
      <c r="AI216" s="85">
        <v>28.037383177570092</v>
      </c>
      <c r="AJ216" s="86">
        <v>62.741737435259388</v>
      </c>
      <c r="AK216" s="87">
        <v>30</v>
      </c>
      <c r="AL216" s="72">
        <f t="shared" si="38"/>
        <v>30</v>
      </c>
      <c r="AM216" s="88">
        <v>47.815880940590247</v>
      </c>
      <c r="AN216" s="89">
        <f t="shared" si="39"/>
        <v>66.612831525815167</v>
      </c>
    </row>
    <row r="217" spans="1:40" ht="15" hidden="1" customHeight="1" x14ac:dyDescent="0.3">
      <c r="A217" s="90">
        <v>15187</v>
      </c>
      <c r="B217" s="91" t="s">
        <v>471</v>
      </c>
      <c r="C217" s="91" t="s">
        <v>492</v>
      </c>
      <c r="D217" s="92">
        <v>6</v>
      </c>
      <c r="E217" s="70">
        <v>82.749787266574941</v>
      </c>
      <c r="F217" s="71">
        <v>84.9638787138787</v>
      </c>
      <c r="G217" s="72">
        <f t="shared" si="30"/>
        <v>83.487817749009523</v>
      </c>
      <c r="H217" s="73">
        <v>34.866</v>
      </c>
      <c r="I217" s="74">
        <f t="shared" si="31"/>
        <v>34.866</v>
      </c>
      <c r="J217" s="75">
        <f t="shared" si="32"/>
        <v>64.039090649405708</v>
      </c>
      <c r="K217" s="76">
        <v>96.92307692307692</v>
      </c>
      <c r="L217" s="77">
        <v>100</v>
      </c>
      <c r="M217" s="78">
        <f t="shared" si="33"/>
        <v>97.606837606837615</v>
      </c>
      <c r="N217" s="79">
        <v>93.333333333333329</v>
      </c>
      <c r="O217" s="80">
        <v>99.25</v>
      </c>
      <c r="P217" s="81">
        <v>97.951582867783983</v>
      </c>
      <c r="Q217" s="82" t="s">
        <v>37</v>
      </c>
      <c r="R217" s="72">
        <f t="shared" si="34"/>
        <v>96.78444395949721</v>
      </c>
      <c r="S217" s="76">
        <v>99.305555555555543</v>
      </c>
      <c r="T217" s="80">
        <v>86.347222222222229</v>
      </c>
      <c r="U217" s="80">
        <v>100</v>
      </c>
      <c r="V217" s="80">
        <v>74.624226348364274</v>
      </c>
      <c r="W217" s="80">
        <v>25</v>
      </c>
      <c r="X217" s="78">
        <f t="shared" si="35"/>
        <v>83.866222737989972</v>
      </c>
      <c r="Y217" s="83">
        <f t="shared" si="36"/>
        <v>92.946674881657444</v>
      </c>
      <c r="Z217" s="84">
        <v>51.264367816091955</v>
      </c>
      <c r="AA217" s="84">
        <v>55.555555555555564</v>
      </c>
      <c r="AB217" s="84">
        <v>80</v>
      </c>
      <c r="AC217" s="84">
        <v>72</v>
      </c>
      <c r="AD217" s="84">
        <v>44.329896907216494</v>
      </c>
      <c r="AE217" s="72">
        <f t="shared" si="37"/>
        <v>60.044614290792751</v>
      </c>
      <c r="AF217" s="85">
        <v>26.315789473684209</v>
      </c>
      <c r="AG217" s="85">
        <v>81.25</v>
      </c>
      <c r="AH217" s="85">
        <v>41.17647058823529</v>
      </c>
      <c r="AI217" s="85">
        <v>57.943925233644855</v>
      </c>
      <c r="AJ217" s="86">
        <v>51.671546323891086</v>
      </c>
      <c r="AK217" s="87">
        <v>58.333333333333336</v>
      </c>
      <c r="AL217" s="72">
        <f t="shared" si="38"/>
        <v>58.333333333333336</v>
      </c>
      <c r="AM217" s="88">
        <v>57.469539974793761</v>
      </c>
      <c r="AN217" s="89">
        <f t="shared" si="39"/>
        <v>76.522017563147983</v>
      </c>
    </row>
    <row r="218" spans="1:40" ht="15" hidden="1" customHeight="1" x14ac:dyDescent="0.3">
      <c r="A218" s="90">
        <v>15189</v>
      </c>
      <c r="B218" s="91" t="s">
        <v>471</v>
      </c>
      <c r="C218" s="91" t="s">
        <v>493</v>
      </c>
      <c r="D218" s="92">
        <v>6</v>
      </c>
      <c r="E218" s="70">
        <v>18.732266988225277</v>
      </c>
      <c r="F218" s="71">
        <v>91.622405372405368</v>
      </c>
      <c r="G218" s="72">
        <f t="shared" si="30"/>
        <v>43.028979782951971</v>
      </c>
      <c r="H218" s="73">
        <v>70.978000000000009</v>
      </c>
      <c r="I218" s="74">
        <f t="shared" si="31"/>
        <v>70.978000000000009</v>
      </c>
      <c r="J218" s="75">
        <f t="shared" si="32"/>
        <v>54.208587869771186</v>
      </c>
      <c r="K218" s="76">
        <v>89.215686274509792</v>
      </c>
      <c r="L218" s="77">
        <v>100</v>
      </c>
      <c r="M218" s="78">
        <f t="shared" si="33"/>
        <v>91.612200435729847</v>
      </c>
      <c r="N218" s="79">
        <v>84.761904761904759</v>
      </c>
      <c r="O218" s="80">
        <v>99.42</v>
      </c>
      <c r="P218" s="81">
        <v>94.790777113578145</v>
      </c>
      <c r="Q218" s="82" t="s">
        <v>37</v>
      </c>
      <c r="R218" s="72">
        <f t="shared" si="34"/>
        <v>92.932774649770238</v>
      </c>
      <c r="S218" s="76">
        <v>97.083333333333329</v>
      </c>
      <c r="T218" s="77">
        <v>88.231481481481495</v>
      </c>
      <c r="U218" s="80">
        <v>100</v>
      </c>
      <c r="V218" s="80">
        <v>0</v>
      </c>
      <c r="W218" s="80">
        <v>0</v>
      </c>
      <c r="X218" s="78">
        <f t="shared" si="35"/>
        <v>71.328703703703709</v>
      </c>
      <c r="Y218" s="83">
        <f t="shared" si="36"/>
        <v>85.544065229974407</v>
      </c>
      <c r="Z218" s="84">
        <v>65.287356321839084</v>
      </c>
      <c r="AA218" s="84">
        <v>61.111111111111114</v>
      </c>
      <c r="AB218" s="84">
        <v>0</v>
      </c>
      <c r="AC218" s="84">
        <v>56.8</v>
      </c>
      <c r="AD218" s="84">
        <v>13.333333333333334</v>
      </c>
      <c r="AE218" s="72">
        <f t="shared" si="37"/>
        <v>40.930172413793102</v>
      </c>
      <c r="AF218" s="85">
        <v>42.105263157894733</v>
      </c>
      <c r="AG218" s="85">
        <v>81.25</v>
      </c>
      <c r="AH218" s="85">
        <v>58.82352941176471</v>
      </c>
      <c r="AI218" s="85">
        <v>48.598130841121495</v>
      </c>
      <c r="AJ218" s="86">
        <v>57.694230852695235</v>
      </c>
      <c r="AK218" s="87">
        <v>46.666666666666664</v>
      </c>
      <c r="AL218" s="72">
        <f t="shared" si="38"/>
        <v>46.666666666666664</v>
      </c>
      <c r="AM218" s="88">
        <v>46.547886848075052</v>
      </c>
      <c r="AN218" s="89">
        <f t="shared" si="39"/>
        <v>67.578116243363951</v>
      </c>
    </row>
    <row r="219" spans="1:40" ht="15" hidden="1" customHeight="1" x14ac:dyDescent="0.3">
      <c r="A219" s="90">
        <v>15204</v>
      </c>
      <c r="B219" s="91" t="s">
        <v>471</v>
      </c>
      <c r="C219" s="91" t="s">
        <v>494</v>
      </c>
      <c r="D219" s="92">
        <v>6</v>
      </c>
      <c r="E219" s="70">
        <v>75.600715353771548</v>
      </c>
      <c r="F219" s="71">
        <v>97.949735449735442</v>
      </c>
      <c r="G219" s="72">
        <f t="shared" si="30"/>
        <v>83.050388719092837</v>
      </c>
      <c r="H219" s="73">
        <v>84.1</v>
      </c>
      <c r="I219" s="74">
        <f t="shared" si="31"/>
        <v>84.1</v>
      </c>
      <c r="J219" s="75">
        <f t="shared" si="32"/>
        <v>83.470233231455694</v>
      </c>
      <c r="K219" s="76">
        <v>97.959183673469383</v>
      </c>
      <c r="L219" s="77">
        <v>100</v>
      </c>
      <c r="M219" s="78">
        <f t="shared" si="33"/>
        <v>98.412698412698404</v>
      </c>
      <c r="N219" s="79">
        <v>99.259259259259252</v>
      </c>
      <c r="O219" s="80">
        <v>99.21</v>
      </c>
      <c r="P219" s="81">
        <v>89.505165851005984</v>
      </c>
      <c r="Q219" s="82" t="s">
        <v>37</v>
      </c>
      <c r="R219" s="72">
        <f t="shared" si="34"/>
        <v>95.931480364857109</v>
      </c>
      <c r="S219" s="76">
        <v>97.222222222222214</v>
      </c>
      <c r="T219" s="80">
        <v>89.583333333333329</v>
      </c>
      <c r="U219" s="80">
        <v>100</v>
      </c>
      <c r="V219" s="80">
        <v>0</v>
      </c>
      <c r="W219" s="80">
        <v>80</v>
      </c>
      <c r="X219" s="78">
        <f t="shared" si="35"/>
        <v>81.701388888888886</v>
      </c>
      <c r="Y219" s="83">
        <f t="shared" si="36"/>
        <v>92.271089589770142</v>
      </c>
      <c r="Z219" s="84">
        <v>49.080459770114942</v>
      </c>
      <c r="AA219" s="84">
        <v>22.222222222222225</v>
      </c>
      <c r="AB219" s="84">
        <v>0</v>
      </c>
      <c r="AC219" s="84">
        <v>49.6</v>
      </c>
      <c r="AD219" s="84">
        <v>49.438202247191008</v>
      </c>
      <c r="AE219" s="72">
        <f t="shared" si="37"/>
        <v>35.006444530543718</v>
      </c>
      <c r="AF219" s="85">
        <v>89.473684210526315</v>
      </c>
      <c r="AG219" s="85">
        <v>75</v>
      </c>
      <c r="AH219" s="85">
        <v>76.470588235294116</v>
      </c>
      <c r="AI219" s="85">
        <v>49.532710280373834</v>
      </c>
      <c r="AJ219" s="86">
        <v>72.619245681548563</v>
      </c>
      <c r="AK219" s="87">
        <v>45</v>
      </c>
      <c r="AL219" s="72">
        <f t="shared" si="38"/>
        <v>45</v>
      </c>
      <c r="AM219" s="88">
        <v>47.035235931369598</v>
      </c>
      <c r="AN219" s="89">
        <f t="shared" si="39"/>
        <v>76.940162220587084</v>
      </c>
    </row>
    <row r="220" spans="1:40" ht="15" hidden="1" customHeight="1" x14ac:dyDescent="0.3">
      <c r="A220" s="90">
        <v>15212</v>
      </c>
      <c r="B220" s="91" t="s">
        <v>471</v>
      </c>
      <c r="C220" s="91" t="s">
        <v>495</v>
      </c>
      <c r="D220" s="92">
        <v>6</v>
      </c>
      <c r="E220" s="70">
        <v>56.714055388960375</v>
      </c>
      <c r="F220" s="71">
        <v>84.301485551485555</v>
      </c>
      <c r="G220" s="72">
        <f t="shared" si="30"/>
        <v>65.90986544313543</v>
      </c>
      <c r="H220" s="73">
        <v>8.2200000000000006</v>
      </c>
      <c r="I220" s="74">
        <f t="shared" si="31"/>
        <v>8.2200000000000006</v>
      </c>
      <c r="J220" s="75">
        <f t="shared" si="32"/>
        <v>42.833919265881264</v>
      </c>
      <c r="K220" s="76">
        <v>92.356687898089177</v>
      </c>
      <c r="L220" s="77">
        <v>100</v>
      </c>
      <c r="M220" s="78">
        <f t="shared" si="33"/>
        <v>94.055201698513798</v>
      </c>
      <c r="N220" s="79">
        <v>95</v>
      </c>
      <c r="O220" s="80">
        <v>98.96</v>
      </c>
      <c r="P220" s="81">
        <v>95.694444444444443</v>
      </c>
      <c r="Q220" s="82" t="s">
        <v>37</v>
      </c>
      <c r="R220" s="72">
        <f t="shared" si="34"/>
        <v>96.491136805555541</v>
      </c>
      <c r="S220" s="76">
        <v>99.305555555555543</v>
      </c>
      <c r="T220" s="80">
        <v>72.638888888888886</v>
      </c>
      <c r="U220" s="80">
        <v>100</v>
      </c>
      <c r="V220" s="80">
        <v>0</v>
      </c>
      <c r="W220" s="80">
        <v>25</v>
      </c>
      <c r="X220" s="78">
        <f t="shared" si="35"/>
        <v>71.111111111111114</v>
      </c>
      <c r="Y220" s="83">
        <f t="shared" si="36"/>
        <v>87.492591944798306</v>
      </c>
      <c r="Z220" s="84">
        <v>40.206896551724135</v>
      </c>
      <c r="AA220" s="84">
        <v>33.333333333333336</v>
      </c>
      <c r="AB220" s="84">
        <v>80</v>
      </c>
      <c r="AC220" s="84">
        <v>57.599999999999994</v>
      </c>
      <c r="AD220" s="84">
        <v>5.5555555555555554</v>
      </c>
      <c r="AE220" s="72">
        <f t="shared" si="37"/>
        <v>43.143390804597693</v>
      </c>
      <c r="AF220" s="85">
        <v>47.368421052631575</v>
      </c>
      <c r="AG220" s="85">
        <v>62.5</v>
      </c>
      <c r="AH220" s="85">
        <v>64.705882352941174</v>
      </c>
      <c r="AI220" s="85">
        <v>36.44859813084112</v>
      </c>
      <c r="AJ220" s="86">
        <v>52.755725384103471</v>
      </c>
      <c r="AK220" s="87">
        <v>48.333333333333336</v>
      </c>
      <c r="AL220" s="72">
        <f t="shared" si="38"/>
        <v>48.333333333333336</v>
      </c>
      <c r="AM220" s="88">
        <v>46.744668531546367</v>
      </c>
      <c r="AN220" s="89">
        <f t="shared" si="39"/>
        <v>66.336480385039323</v>
      </c>
    </row>
    <row r="221" spans="1:40" ht="15" hidden="1" customHeight="1" x14ac:dyDescent="0.3">
      <c r="A221" s="90">
        <v>15215</v>
      </c>
      <c r="B221" s="91" t="s">
        <v>471</v>
      </c>
      <c r="C221" s="91" t="s">
        <v>496</v>
      </c>
      <c r="D221" s="92">
        <v>6</v>
      </c>
      <c r="E221" s="70">
        <v>36.878090639741842</v>
      </c>
      <c r="F221" s="71">
        <v>81.997863247863251</v>
      </c>
      <c r="G221" s="72">
        <f t="shared" si="30"/>
        <v>51.918014842448976</v>
      </c>
      <c r="H221" s="73">
        <v>35.402000000000001</v>
      </c>
      <c r="I221" s="74">
        <f t="shared" si="31"/>
        <v>35.402000000000001</v>
      </c>
      <c r="J221" s="75">
        <f t="shared" si="32"/>
        <v>45.311608905469384</v>
      </c>
      <c r="K221" s="76">
        <v>89.634146341463421</v>
      </c>
      <c r="L221" s="77">
        <v>100</v>
      </c>
      <c r="M221" s="78">
        <f t="shared" si="33"/>
        <v>91.937669376693776</v>
      </c>
      <c r="N221" s="79">
        <v>80.714285714285708</v>
      </c>
      <c r="O221" s="80">
        <v>99.500000000000014</v>
      </c>
      <c r="P221" s="81">
        <v>98.646034816247578</v>
      </c>
      <c r="Q221" s="82" t="s">
        <v>37</v>
      </c>
      <c r="R221" s="72">
        <f t="shared" si="34"/>
        <v>92.895344276733908</v>
      </c>
      <c r="S221" s="76">
        <v>100</v>
      </c>
      <c r="T221" s="80">
        <v>85.694444444444429</v>
      </c>
      <c r="U221" s="80">
        <v>100</v>
      </c>
      <c r="V221" s="80">
        <v>0</v>
      </c>
      <c r="W221" s="80">
        <v>15</v>
      </c>
      <c r="X221" s="78">
        <f t="shared" si="35"/>
        <v>73.298611111111114</v>
      </c>
      <c r="Y221" s="83">
        <f t="shared" si="36"/>
        <v>86.279626699720168</v>
      </c>
      <c r="Z221" s="84">
        <v>61.379310344827587</v>
      </c>
      <c r="AA221" s="84">
        <v>33.333333333333336</v>
      </c>
      <c r="AB221" s="84">
        <v>100</v>
      </c>
      <c r="AC221" s="84">
        <v>65.600000000000009</v>
      </c>
      <c r="AD221" s="84">
        <v>55.555555555555557</v>
      </c>
      <c r="AE221" s="72">
        <f t="shared" si="37"/>
        <v>63.061494252873572</v>
      </c>
      <c r="AF221" s="85">
        <v>31.578947368421051</v>
      </c>
      <c r="AG221" s="85">
        <v>81.25</v>
      </c>
      <c r="AH221" s="85">
        <v>47.058823529411761</v>
      </c>
      <c r="AI221" s="85">
        <v>43.925233644859816</v>
      </c>
      <c r="AJ221" s="86">
        <v>50.953251135673156</v>
      </c>
      <c r="AK221" s="87">
        <v>51.666666666666671</v>
      </c>
      <c r="AL221" s="72">
        <f t="shared" si="38"/>
        <v>51.666666666666671</v>
      </c>
      <c r="AM221" s="88">
        <v>57.553663904378752</v>
      </c>
      <c r="AN221" s="89">
        <f t="shared" si="39"/>
        <v>69.468234302267589</v>
      </c>
    </row>
    <row r="222" spans="1:40" ht="15" hidden="1" customHeight="1" x14ac:dyDescent="0.3">
      <c r="A222" s="90">
        <v>15218</v>
      </c>
      <c r="B222" s="91" t="s">
        <v>471</v>
      </c>
      <c r="C222" s="91" t="s">
        <v>497</v>
      </c>
      <c r="D222" s="92">
        <v>6</v>
      </c>
      <c r="E222" s="70">
        <v>70.031690412909811</v>
      </c>
      <c r="F222" s="71">
        <v>90.96866096866097</v>
      </c>
      <c r="G222" s="72">
        <f t="shared" si="30"/>
        <v>77.010680598160192</v>
      </c>
      <c r="H222" s="73">
        <v>0</v>
      </c>
      <c r="I222" s="74">
        <f t="shared" si="31"/>
        <v>0</v>
      </c>
      <c r="J222" s="75">
        <f t="shared" si="32"/>
        <v>46.206408358896113</v>
      </c>
      <c r="K222" s="76">
        <v>87.7659574468085</v>
      </c>
      <c r="L222" s="77">
        <v>100</v>
      </c>
      <c r="M222" s="78">
        <f t="shared" si="33"/>
        <v>90.484633569739941</v>
      </c>
      <c r="N222" s="79">
        <v>80.423280423280431</v>
      </c>
      <c r="O222" s="80">
        <v>99.299999999999983</v>
      </c>
      <c r="P222" s="81">
        <v>98.443579766536971</v>
      </c>
      <c r="Q222" s="82" t="s">
        <v>37</v>
      </c>
      <c r="R222" s="72">
        <f t="shared" si="34"/>
        <v>92.664335300732915</v>
      </c>
      <c r="S222" s="76">
        <v>98.611111111111114</v>
      </c>
      <c r="T222" s="80">
        <v>95.138888888888886</v>
      </c>
      <c r="U222" s="80">
        <v>61.1111</v>
      </c>
      <c r="V222" s="80">
        <v>70.021881838074393</v>
      </c>
      <c r="W222" s="80">
        <v>25</v>
      </c>
      <c r="X222" s="78">
        <f t="shared" si="35"/>
        <v>75.593010229759301</v>
      </c>
      <c r="Y222" s="83">
        <f t="shared" si="36"/>
        <v>86.416818654863874</v>
      </c>
      <c r="Z222" s="84">
        <v>53.471264367816097</v>
      </c>
      <c r="AA222" s="84">
        <v>25</v>
      </c>
      <c r="AB222" s="84">
        <v>0</v>
      </c>
      <c r="AC222" s="84">
        <v>0</v>
      </c>
      <c r="AD222" s="84">
        <v>71.111111111111114</v>
      </c>
      <c r="AE222" s="72">
        <f t="shared" si="37"/>
        <v>31.388649425287362</v>
      </c>
      <c r="AF222" s="85">
        <v>42.105263157894733</v>
      </c>
      <c r="AG222" s="85">
        <v>81.25</v>
      </c>
      <c r="AH222" s="85">
        <v>64.705882352941174</v>
      </c>
      <c r="AI222" s="85">
        <v>34.579439252336449</v>
      </c>
      <c r="AJ222" s="86">
        <v>55.660146190793085</v>
      </c>
      <c r="AK222" s="87">
        <v>0</v>
      </c>
      <c r="AL222" s="72">
        <f t="shared" si="38"/>
        <v>0</v>
      </c>
      <c r="AM222" s="88">
        <v>31.583318677698081</v>
      </c>
      <c r="AN222" s="89">
        <f t="shared" si="39"/>
        <v>61.92468660252058</v>
      </c>
    </row>
    <row r="223" spans="1:40" ht="15" hidden="1" customHeight="1" x14ac:dyDescent="0.3">
      <c r="A223" s="90">
        <v>15223</v>
      </c>
      <c r="B223" s="91" t="s">
        <v>471</v>
      </c>
      <c r="C223" s="91" t="s">
        <v>498</v>
      </c>
      <c r="D223" s="92">
        <v>6</v>
      </c>
      <c r="E223" s="70">
        <v>80.380181504509494</v>
      </c>
      <c r="F223" s="71">
        <v>75.431929181929178</v>
      </c>
      <c r="G223" s="72">
        <f t="shared" si="30"/>
        <v>78.730764063649389</v>
      </c>
      <c r="H223" s="73">
        <v>34.256000000000007</v>
      </c>
      <c r="I223" s="74">
        <f t="shared" si="31"/>
        <v>34.256000000000007</v>
      </c>
      <c r="J223" s="75">
        <f t="shared" si="32"/>
        <v>60.940858438189636</v>
      </c>
      <c r="K223" s="76">
        <v>97.297297297297305</v>
      </c>
      <c r="L223" s="77">
        <v>100</v>
      </c>
      <c r="M223" s="78">
        <f t="shared" si="33"/>
        <v>97.897897897897906</v>
      </c>
      <c r="N223" s="79">
        <v>77.857142857142861</v>
      </c>
      <c r="O223" s="80">
        <v>99.83</v>
      </c>
      <c r="P223" s="81">
        <v>96.819526627218934</v>
      </c>
      <c r="Q223" s="82" t="s">
        <v>37</v>
      </c>
      <c r="R223" s="72">
        <f t="shared" si="34"/>
        <v>91.445034271978017</v>
      </c>
      <c r="S223" s="76">
        <v>98.611111111111114</v>
      </c>
      <c r="T223" s="80">
        <v>0</v>
      </c>
      <c r="U223" s="80">
        <v>0</v>
      </c>
      <c r="V223" s="80">
        <v>0</v>
      </c>
      <c r="W223" s="80">
        <v>25</v>
      </c>
      <c r="X223" s="78">
        <f t="shared" si="35"/>
        <v>27.777777777777779</v>
      </c>
      <c r="Y223" s="83">
        <f t="shared" si="36"/>
        <v>73.394543099165091</v>
      </c>
      <c r="Z223" s="84">
        <v>42.574712643678161</v>
      </c>
      <c r="AA223" s="84">
        <v>22.222222222222225</v>
      </c>
      <c r="AB223" s="84">
        <v>0</v>
      </c>
      <c r="AC223" s="84">
        <v>0</v>
      </c>
      <c r="AD223" s="84">
        <v>5.5555555555555554</v>
      </c>
      <c r="AE223" s="72">
        <f t="shared" si="37"/>
        <v>15.852011494252872</v>
      </c>
      <c r="AF223" s="85">
        <v>0</v>
      </c>
      <c r="AG223" s="85">
        <v>6.25</v>
      </c>
      <c r="AH223" s="85">
        <v>5.8823529411764701</v>
      </c>
      <c r="AI223" s="85">
        <v>0.93457943925233633</v>
      </c>
      <c r="AJ223" s="86">
        <v>3.266733095107202</v>
      </c>
      <c r="AK223" s="87">
        <v>0</v>
      </c>
      <c r="AL223" s="72">
        <f t="shared" si="38"/>
        <v>0</v>
      </c>
      <c r="AM223" s="88">
        <v>9.3255349556301184</v>
      </c>
      <c r="AN223" s="89">
        <f t="shared" si="39"/>
        <v>51.683103723909504</v>
      </c>
    </row>
    <row r="224" spans="1:40" ht="15" hidden="1" customHeight="1" x14ac:dyDescent="0.3">
      <c r="A224" s="90">
        <v>15224</v>
      </c>
      <c r="B224" s="91" t="s">
        <v>471</v>
      </c>
      <c r="C224" s="91" t="s">
        <v>499</v>
      </c>
      <c r="D224" s="92">
        <v>6</v>
      </c>
      <c r="E224" s="70">
        <v>80.767264647028696</v>
      </c>
      <c r="F224" s="71">
        <v>97.777777777777757</v>
      </c>
      <c r="G224" s="72">
        <f t="shared" si="30"/>
        <v>86.437435690611707</v>
      </c>
      <c r="H224" s="73">
        <v>0</v>
      </c>
      <c r="I224" s="74">
        <f t="shared" si="31"/>
        <v>0</v>
      </c>
      <c r="J224" s="75">
        <f t="shared" si="32"/>
        <v>51.862461414367026</v>
      </c>
      <c r="K224" s="76">
        <v>97.5</v>
      </c>
      <c r="L224" s="77">
        <v>100</v>
      </c>
      <c r="M224" s="78">
        <f t="shared" si="33"/>
        <v>98.055555555555543</v>
      </c>
      <c r="N224" s="79">
        <v>98.888888888888886</v>
      </c>
      <c r="O224" s="80">
        <v>99.699999999999989</v>
      </c>
      <c r="P224" s="81">
        <v>99.390862944162436</v>
      </c>
      <c r="Q224" s="82" t="s">
        <v>37</v>
      </c>
      <c r="R224" s="72">
        <f t="shared" si="34"/>
        <v>99.264504829385231</v>
      </c>
      <c r="S224" s="76">
        <v>99.305555555555543</v>
      </c>
      <c r="T224" s="80">
        <v>80.972222222222214</v>
      </c>
      <c r="U224" s="80">
        <v>100</v>
      </c>
      <c r="V224" s="80">
        <v>0</v>
      </c>
      <c r="W224" s="80">
        <v>80</v>
      </c>
      <c r="X224" s="78">
        <f t="shared" si="35"/>
        <v>80.069444444444443</v>
      </c>
      <c r="Y224" s="83">
        <f t="shared" si="36"/>
        <v>92.686863767625496</v>
      </c>
      <c r="Z224" s="84">
        <v>47.448275862068961</v>
      </c>
      <c r="AA224" s="84">
        <v>86.111111111111128</v>
      </c>
      <c r="AB224" s="84">
        <v>0</v>
      </c>
      <c r="AC224" s="84">
        <v>64</v>
      </c>
      <c r="AD224" s="84">
        <v>60.919540229885058</v>
      </c>
      <c r="AE224" s="72">
        <f t="shared" si="37"/>
        <v>51.430316091954026</v>
      </c>
      <c r="AF224" s="85">
        <v>73.68421052631578</v>
      </c>
      <c r="AG224" s="85">
        <v>81.25</v>
      </c>
      <c r="AH224" s="85">
        <v>47.058823529411761</v>
      </c>
      <c r="AI224" s="85">
        <v>49.532710280373834</v>
      </c>
      <c r="AJ224" s="86">
        <v>62.881436084025346</v>
      </c>
      <c r="AK224" s="87">
        <v>53.333333333333336</v>
      </c>
      <c r="AL224" s="72">
        <f t="shared" si="38"/>
        <v>53.333333333333336</v>
      </c>
      <c r="AM224" s="88">
        <v>54.864551538115578</v>
      </c>
      <c r="AN224" s="89">
        <f t="shared" si="39"/>
        <v>73.175289628120822</v>
      </c>
    </row>
    <row r="225" spans="1:40" ht="15" hidden="1" customHeight="1" x14ac:dyDescent="0.3">
      <c r="A225" s="90">
        <v>15226</v>
      </c>
      <c r="B225" s="91" t="s">
        <v>471</v>
      </c>
      <c r="C225" s="91" t="s">
        <v>500</v>
      </c>
      <c r="D225" s="92">
        <v>6</v>
      </c>
      <c r="E225" s="70">
        <v>64.106110015040613</v>
      </c>
      <c r="F225" s="71">
        <v>83.238705738705733</v>
      </c>
      <c r="G225" s="72">
        <f t="shared" si="30"/>
        <v>70.483641922928982</v>
      </c>
      <c r="H225" s="73">
        <v>69.786000000000001</v>
      </c>
      <c r="I225" s="74">
        <f t="shared" si="31"/>
        <v>69.786000000000001</v>
      </c>
      <c r="J225" s="75">
        <f t="shared" si="32"/>
        <v>70.204585153757392</v>
      </c>
      <c r="K225" s="76">
        <v>99.295774647887328</v>
      </c>
      <c r="L225" s="77">
        <v>100</v>
      </c>
      <c r="M225" s="78">
        <f t="shared" si="33"/>
        <v>99.452269170579029</v>
      </c>
      <c r="N225" s="79">
        <v>83.015873015873026</v>
      </c>
      <c r="O225" s="80">
        <v>99.96</v>
      </c>
      <c r="P225" s="81">
        <v>83.251231527093594</v>
      </c>
      <c r="Q225" s="82" t="s">
        <v>37</v>
      </c>
      <c r="R225" s="72">
        <f t="shared" si="34"/>
        <v>88.686904200875745</v>
      </c>
      <c r="S225" s="76">
        <v>100</v>
      </c>
      <c r="T225" s="80">
        <v>92.395833333333343</v>
      </c>
      <c r="U225" s="80">
        <v>100</v>
      </c>
      <c r="V225" s="80">
        <v>0</v>
      </c>
      <c r="W225" s="80">
        <v>0</v>
      </c>
      <c r="X225" s="78">
        <f t="shared" si="35"/>
        <v>73.098958333333343</v>
      </c>
      <c r="Y225" s="83">
        <f t="shared" si="36"/>
        <v>87.574292912355347</v>
      </c>
      <c r="Z225" s="84">
        <v>47.333333333333336</v>
      </c>
      <c r="AA225" s="84">
        <v>67.361111111111114</v>
      </c>
      <c r="AB225" s="84">
        <v>40</v>
      </c>
      <c r="AC225" s="84">
        <v>62.4</v>
      </c>
      <c r="AD225" s="84">
        <v>11.111111111111111</v>
      </c>
      <c r="AE225" s="72">
        <f t="shared" si="37"/>
        <v>45.746875000000003</v>
      </c>
      <c r="AF225" s="85">
        <v>42.105263157894733</v>
      </c>
      <c r="AG225" s="85">
        <v>75</v>
      </c>
      <c r="AH225" s="85">
        <v>52.941176470588239</v>
      </c>
      <c r="AI225" s="85">
        <v>47.663551401869157</v>
      </c>
      <c r="AJ225" s="86">
        <v>54.427497757588029</v>
      </c>
      <c r="AK225" s="87">
        <v>36.666666666666664</v>
      </c>
      <c r="AL225" s="72">
        <f t="shared" si="38"/>
        <v>36.666666666666664</v>
      </c>
      <c r="AM225" s="88">
        <v>46.245666068690142</v>
      </c>
      <c r="AN225" s="89">
        <f t="shared" si="39"/>
        <v>71.701763307536197</v>
      </c>
    </row>
    <row r="226" spans="1:40" ht="15" hidden="1" customHeight="1" x14ac:dyDescent="0.3">
      <c r="A226" s="90">
        <v>15232</v>
      </c>
      <c r="B226" s="91" t="s">
        <v>471</v>
      </c>
      <c r="C226" s="91" t="s">
        <v>501</v>
      </c>
      <c r="D226" s="92">
        <v>6</v>
      </c>
      <c r="E226" s="70">
        <v>72.307628619368842</v>
      </c>
      <c r="F226" s="71">
        <v>92.724358974358978</v>
      </c>
      <c r="G226" s="72">
        <f t="shared" si="30"/>
        <v>79.113205404365544</v>
      </c>
      <c r="H226" s="73">
        <v>78.475999999999999</v>
      </c>
      <c r="I226" s="74">
        <f t="shared" si="31"/>
        <v>78.475999999999999</v>
      </c>
      <c r="J226" s="75">
        <f t="shared" si="32"/>
        <v>78.858323242619321</v>
      </c>
      <c r="K226" s="76">
        <v>87.407407407407405</v>
      </c>
      <c r="L226" s="77">
        <v>100</v>
      </c>
      <c r="M226" s="78">
        <f t="shared" si="33"/>
        <v>90.20576131687244</v>
      </c>
      <c r="N226" s="79">
        <v>68.571428571428569</v>
      </c>
      <c r="O226" s="80">
        <v>99.2</v>
      </c>
      <c r="P226" s="81">
        <v>98.542600896860989</v>
      </c>
      <c r="Q226" s="82" t="s">
        <v>37</v>
      </c>
      <c r="R226" s="72">
        <f t="shared" si="34"/>
        <v>88.715861066623958</v>
      </c>
      <c r="S226" s="76">
        <v>95.138888888888886</v>
      </c>
      <c r="T226" s="80">
        <v>76.215277777777771</v>
      </c>
      <c r="U226" s="80">
        <v>0</v>
      </c>
      <c r="V226" s="80">
        <v>0</v>
      </c>
      <c r="W226" s="80">
        <v>0</v>
      </c>
      <c r="X226" s="78">
        <f t="shared" si="35"/>
        <v>42.838541666666664</v>
      </c>
      <c r="Y226" s="83">
        <f t="shared" si="36"/>
        <v>74.571482948727066</v>
      </c>
      <c r="Z226" s="84">
        <v>88.574712643678154</v>
      </c>
      <c r="AA226" s="84">
        <v>22.222222222222225</v>
      </c>
      <c r="AB226" s="84">
        <v>0</v>
      </c>
      <c r="AC226" s="84">
        <v>0</v>
      </c>
      <c r="AD226" s="84">
        <v>43.18181818181818</v>
      </c>
      <c r="AE226" s="72">
        <f t="shared" si="37"/>
        <v>34.406935736677113</v>
      </c>
      <c r="AF226" s="85">
        <v>0</v>
      </c>
      <c r="AG226" s="85">
        <v>6.25</v>
      </c>
      <c r="AH226" s="85">
        <v>5.8823529411764701</v>
      </c>
      <c r="AI226" s="85">
        <v>0.93457943925233633</v>
      </c>
      <c r="AJ226" s="86">
        <v>3.266733095107202</v>
      </c>
      <c r="AK226" s="87">
        <v>0</v>
      </c>
      <c r="AL226" s="72">
        <f t="shared" si="38"/>
        <v>0</v>
      </c>
      <c r="AM226" s="88">
        <v>19.221494551589714</v>
      </c>
      <c r="AN226" s="89">
        <f t="shared" si="39"/>
        <v>58.823854488364312</v>
      </c>
    </row>
    <row r="227" spans="1:40" ht="15" hidden="1" customHeight="1" x14ac:dyDescent="0.3">
      <c r="A227" s="97">
        <v>15236</v>
      </c>
      <c r="B227" s="98" t="s">
        <v>471</v>
      </c>
      <c r="C227" s="98" t="s">
        <v>502</v>
      </c>
      <c r="D227" s="92">
        <v>6</v>
      </c>
      <c r="E227" s="70">
        <v>56.205361760339002</v>
      </c>
      <c r="F227" s="71">
        <v>83.30636955636956</v>
      </c>
      <c r="G227" s="72">
        <f t="shared" si="30"/>
        <v>65.239031025682522</v>
      </c>
      <c r="H227" s="73">
        <v>70.426000000000002</v>
      </c>
      <c r="I227" s="74">
        <f t="shared" si="31"/>
        <v>70.426000000000002</v>
      </c>
      <c r="J227" s="75">
        <f t="shared" si="32"/>
        <v>67.313818615409502</v>
      </c>
      <c r="K227" s="76">
        <v>85.029940119760482</v>
      </c>
      <c r="L227" s="77">
        <v>100</v>
      </c>
      <c r="M227" s="78">
        <f t="shared" si="33"/>
        <v>88.356620093147029</v>
      </c>
      <c r="N227" s="79">
        <v>98.571428571428569</v>
      </c>
      <c r="O227" s="80">
        <v>98.75</v>
      </c>
      <c r="P227" s="81">
        <v>98.529411764705884</v>
      </c>
      <c r="Q227" s="82" t="s">
        <v>37</v>
      </c>
      <c r="R227" s="72">
        <f t="shared" si="34"/>
        <v>98.555311186974791</v>
      </c>
      <c r="S227" s="76">
        <v>99.305555555555543</v>
      </c>
      <c r="T227" s="80">
        <v>80.486111111111086</v>
      </c>
      <c r="U227" s="80">
        <v>100</v>
      </c>
      <c r="V227" s="80">
        <v>0</v>
      </c>
      <c r="W227" s="80">
        <v>100</v>
      </c>
      <c r="X227" s="78">
        <f t="shared" si="35"/>
        <v>82.447916666666657</v>
      </c>
      <c r="Y227" s="83">
        <f t="shared" si="36"/>
        <v>89.729416146698185</v>
      </c>
      <c r="Z227" s="84">
        <v>78.091954022988503</v>
      </c>
      <c r="AA227" s="84">
        <v>38.888888888888893</v>
      </c>
      <c r="AB227" s="84">
        <v>0</v>
      </c>
      <c r="AC227" s="84">
        <v>68</v>
      </c>
      <c r="AD227" s="84">
        <v>77.011494252873561</v>
      </c>
      <c r="AE227" s="72">
        <f t="shared" si="37"/>
        <v>54.004310344827587</v>
      </c>
      <c r="AF227" s="156">
        <v>31.578947368421051</v>
      </c>
      <c r="AG227" s="156">
        <v>87.5</v>
      </c>
      <c r="AH227" s="156">
        <v>58.82352941176471</v>
      </c>
      <c r="AI227" s="156">
        <v>53.271028037383175</v>
      </c>
      <c r="AJ227" s="157">
        <v>57.793376204392231</v>
      </c>
      <c r="AK227" s="158">
        <v>46.666666666666664</v>
      </c>
      <c r="AL227" s="159">
        <f t="shared" si="38"/>
        <v>46.666666666666664</v>
      </c>
      <c r="AM227" s="160">
        <v>53.547199171745973</v>
      </c>
      <c r="AN227" s="161">
        <f t="shared" si="39"/>
        <v>74.391631547954788</v>
      </c>
    </row>
    <row r="228" spans="1:40" x14ac:dyDescent="0.3">
      <c r="A228" s="170">
        <v>15238</v>
      </c>
      <c r="B228" s="171" t="s">
        <v>471</v>
      </c>
      <c r="C228" s="171" t="s">
        <v>503</v>
      </c>
      <c r="D228" s="92">
        <v>3</v>
      </c>
      <c r="E228" s="70">
        <v>56.328113054519591</v>
      </c>
      <c r="F228" s="71">
        <v>99.444444444444443</v>
      </c>
      <c r="G228" s="72">
        <f t="shared" si="30"/>
        <v>70.70022351782788</v>
      </c>
      <c r="H228" s="73">
        <v>49.345999999999997</v>
      </c>
      <c r="I228" s="74">
        <f t="shared" si="31"/>
        <v>49.345999999999997</v>
      </c>
      <c r="J228" s="75">
        <f t="shared" si="32"/>
        <v>62.158534110696728</v>
      </c>
      <c r="K228" s="76">
        <v>19.783197831978317</v>
      </c>
      <c r="L228" s="77">
        <v>100</v>
      </c>
      <c r="M228" s="78">
        <f t="shared" si="33"/>
        <v>37.609153869316472</v>
      </c>
      <c r="N228" s="79">
        <v>100</v>
      </c>
      <c r="O228" s="80">
        <v>99.7</v>
      </c>
      <c r="P228" s="81">
        <v>98.74565904732286</v>
      </c>
      <c r="Q228" s="82" t="s">
        <v>37</v>
      </c>
      <c r="R228" s="72">
        <f t="shared" si="34"/>
        <v>99.419710170139439</v>
      </c>
      <c r="S228" s="76">
        <v>90.972222222222214</v>
      </c>
      <c r="T228" s="80">
        <v>0</v>
      </c>
      <c r="U228" s="80">
        <v>100</v>
      </c>
      <c r="V228" s="80">
        <v>93.004577945546544</v>
      </c>
      <c r="W228" s="80">
        <v>80</v>
      </c>
      <c r="X228" s="78">
        <f t="shared" si="35"/>
        <v>69.368627798748875</v>
      </c>
      <c r="Y228" s="83">
        <f t="shared" si="36"/>
        <v>67.551563542998196</v>
      </c>
      <c r="Z228" s="84">
        <v>89.632183908045974</v>
      </c>
      <c r="AA228" s="84">
        <v>83.333333333333329</v>
      </c>
      <c r="AB228" s="84">
        <v>100</v>
      </c>
      <c r="AC228" s="84">
        <v>81.599999999999994</v>
      </c>
      <c r="AD228" s="84">
        <v>59.633027522935777</v>
      </c>
      <c r="AE228" s="155">
        <f t="shared" si="37"/>
        <v>83.264238637561959</v>
      </c>
      <c r="AF228" s="172">
        <v>57.894736842105267</v>
      </c>
      <c r="AG228" s="172">
        <v>81.25</v>
      </c>
      <c r="AH228" s="172">
        <v>76.470588235294116</v>
      </c>
      <c r="AI228" s="172">
        <v>59.813084112149525</v>
      </c>
      <c r="AJ228" s="172">
        <v>68.857102297387229</v>
      </c>
      <c r="AK228" s="173">
        <v>70</v>
      </c>
      <c r="AL228" s="174">
        <f t="shared" si="38"/>
        <v>70</v>
      </c>
      <c r="AM228" s="175">
        <v>76.769487886002977</v>
      </c>
      <c r="AN228" s="182">
        <f t="shared" si="39"/>
        <v>69.238334959439342</v>
      </c>
    </row>
    <row r="229" spans="1:40" ht="15" hidden="1" customHeight="1" x14ac:dyDescent="0.3">
      <c r="A229" s="67">
        <v>15244</v>
      </c>
      <c r="B229" s="68" t="s">
        <v>471</v>
      </c>
      <c r="C229" s="68" t="s">
        <v>504</v>
      </c>
      <c r="D229" s="92">
        <v>6</v>
      </c>
      <c r="E229" s="70">
        <v>77.468513069872529</v>
      </c>
      <c r="F229" s="71">
        <v>92.039072039072039</v>
      </c>
      <c r="G229" s="72">
        <f t="shared" si="30"/>
        <v>82.325366059605699</v>
      </c>
      <c r="H229" s="73">
        <v>0</v>
      </c>
      <c r="I229" s="74">
        <f t="shared" si="31"/>
        <v>0</v>
      </c>
      <c r="J229" s="75">
        <f t="shared" si="32"/>
        <v>49.395219635763418</v>
      </c>
      <c r="K229" s="76">
        <v>82.051282051282044</v>
      </c>
      <c r="L229" s="77">
        <v>100</v>
      </c>
      <c r="M229" s="78">
        <f t="shared" si="33"/>
        <v>86.039886039886028</v>
      </c>
      <c r="N229" s="79">
        <v>83.015873015873026</v>
      </c>
      <c r="O229" s="80">
        <v>98.719999999999985</v>
      </c>
      <c r="P229" s="81">
        <v>98.201798201798212</v>
      </c>
      <c r="Q229" s="82" t="s">
        <v>37</v>
      </c>
      <c r="R229" s="72">
        <f t="shared" si="34"/>
        <v>93.254236724386715</v>
      </c>
      <c r="S229" s="76">
        <v>97.916666666666657</v>
      </c>
      <c r="T229" s="80">
        <v>87.685185185185176</v>
      </c>
      <c r="U229" s="80">
        <v>77.777766666666665</v>
      </c>
      <c r="V229" s="80">
        <v>0</v>
      </c>
      <c r="W229" s="80">
        <v>0</v>
      </c>
      <c r="X229" s="78">
        <f t="shared" si="35"/>
        <v>65.844904629629625</v>
      </c>
      <c r="Y229" s="83">
        <f t="shared" si="36"/>
        <v>81.886084207644203</v>
      </c>
      <c r="Z229" s="84">
        <v>65.632183908045974</v>
      </c>
      <c r="AA229" s="84">
        <v>88.8888888888889</v>
      </c>
      <c r="AB229" s="84">
        <v>60</v>
      </c>
      <c r="AC229" s="84">
        <v>72</v>
      </c>
      <c r="AD229" s="84">
        <v>61.797752808988761</v>
      </c>
      <c r="AE229" s="72">
        <f t="shared" si="37"/>
        <v>69.411791295363557</v>
      </c>
      <c r="AF229" s="164">
        <v>84.210526315789465</v>
      </c>
      <c r="AG229" s="164">
        <v>81.25</v>
      </c>
      <c r="AH229" s="164">
        <v>5.8823529411764701</v>
      </c>
      <c r="AI229" s="164">
        <v>31.775700934579437</v>
      </c>
      <c r="AJ229" s="165">
        <v>50.779645047886348</v>
      </c>
      <c r="AK229" s="166">
        <v>0</v>
      </c>
      <c r="AL229" s="167">
        <f t="shared" si="38"/>
        <v>0</v>
      </c>
      <c r="AM229" s="168">
        <v>50.560860703630254</v>
      </c>
      <c r="AN229" s="169">
        <f t="shared" si="39"/>
        <v>65.990344242063856</v>
      </c>
    </row>
    <row r="230" spans="1:40" ht="15" hidden="1" customHeight="1" x14ac:dyDescent="0.3">
      <c r="A230" s="90">
        <v>15248</v>
      </c>
      <c r="B230" s="91" t="s">
        <v>471</v>
      </c>
      <c r="C230" s="91" t="s">
        <v>505</v>
      </c>
      <c r="D230" s="92">
        <v>6</v>
      </c>
      <c r="E230" s="70">
        <v>73.223458181262174</v>
      </c>
      <c r="F230" s="71">
        <v>0</v>
      </c>
      <c r="G230" s="72">
        <f t="shared" si="30"/>
        <v>48.815638787508114</v>
      </c>
      <c r="H230" s="73">
        <v>0</v>
      </c>
      <c r="I230" s="74">
        <f t="shared" si="31"/>
        <v>0</v>
      </c>
      <c r="J230" s="75">
        <f t="shared" si="32"/>
        <v>29.289383272504868</v>
      </c>
      <c r="K230" s="76">
        <v>84.431137724550894</v>
      </c>
      <c r="L230" s="77">
        <v>100</v>
      </c>
      <c r="M230" s="78">
        <f t="shared" si="33"/>
        <v>87.890884896872905</v>
      </c>
      <c r="N230" s="79">
        <v>83.333333333333343</v>
      </c>
      <c r="O230" s="80">
        <v>98.920000000000016</v>
      </c>
      <c r="P230" s="81">
        <v>97.663551401869171</v>
      </c>
      <c r="Q230" s="82" t="s">
        <v>37</v>
      </c>
      <c r="R230" s="72">
        <f t="shared" si="34"/>
        <v>93.247312227414341</v>
      </c>
      <c r="S230" s="76">
        <v>93.611111111111128</v>
      </c>
      <c r="T230" s="80">
        <v>71.736111111111114</v>
      </c>
      <c r="U230" s="80">
        <v>100</v>
      </c>
      <c r="V230" s="80">
        <v>0</v>
      </c>
      <c r="W230" s="80">
        <v>0</v>
      </c>
      <c r="X230" s="78">
        <f t="shared" si="35"/>
        <v>66.336805555555557</v>
      </c>
      <c r="Y230" s="83">
        <f t="shared" si="36"/>
        <v>82.70763625342461</v>
      </c>
      <c r="Z230" s="84">
        <v>47.563218390804593</v>
      </c>
      <c r="AA230" s="84">
        <v>33.333333333333336</v>
      </c>
      <c r="AB230" s="84">
        <v>100</v>
      </c>
      <c r="AC230" s="84">
        <v>53.6</v>
      </c>
      <c r="AD230" s="84">
        <v>57.303370786516851</v>
      </c>
      <c r="AE230" s="72">
        <f t="shared" si="37"/>
        <v>57.685186620173056</v>
      </c>
      <c r="AF230" s="85">
        <v>73.68421052631578</v>
      </c>
      <c r="AG230" s="85">
        <v>75</v>
      </c>
      <c r="AH230" s="85">
        <v>58.82352941176471</v>
      </c>
      <c r="AI230" s="85">
        <v>37.383177570093459</v>
      </c>
      <c r="AJ230" s="86">
        <v>61.222729377043485</v>
      </c>
      <c r="AK230" s="87">
        <v>45</v>
      </c>
      <c r="AL230" s="72">
        <f t="shared" si="38"/>
        <v>45</v>
      </c>
      <c r="AM230" s="88">
        <v>56.091494031303895</v>
      </c>
      <c r="AN230" s="89">
        <f t="shared" si="39"/>
        <v>64.039142990604446</v>
      </c>
    </row>
    <row r="231" spans="1:40" ht="15" hidden="1" customHeight="1" x14ac:dyDescent="0.3">
      <c r="A231" s="90">
        <v>15272</v>
      </c>
      <c r="B231" s="91" t="s">
        <v>471</v>
      </c>
      <c r="C231" s="91" t="s">
        <v>506</v>
      </c>
      <c r="D231" s="92">
        <v>6</v>
      </c>
      <c r="E231" s="70">
        <v>60.89830602230014</v>
      </c>
      <c r="F231" s="71">
        <v>70.433455433455421</v>
      </c>
      <c r="G231" s="72">
        <f t="shared" si="30"/>
        <v>64.076689159351901</v>
      </c>
      <c r="H231" s="73">
        <v>0</v>
      </c>
      <c r="I231" s="74">
        <f t="shared" si="31"/>
        <v>0</v>
      </c>
      <c r="J231" s="75">
        <f t="shared" si="32"/>
        <v>38.44601349561114</v>
      </c>
      <c r="K231" s="76">
        <v>86.033519553072622</v>
      </c>
      <c r="L231" s="77">
        <v>100</v>
      </c>
      <c r="M231" s="78">
        <f t="shared" si="33"/>
        <v>89.137181874612054</v>
      </c>
      <c r="N231" s="79">
        <v>80.370370370370367</v>
      </c>
      <c r="O231" s="80">
        <v>99.5</v>
      </c>
      <c r="P231" s="81">
        <v>97.327394209354125</v>
      </c>
      <c r="Q231" s="82" t="s">
        <v>37</v>
      </c>
      <c r="R231" s="72">
        <f t="shared" si="34"/>
        <v>92.341505325620716</v>
      </c>
      <c r="S231" s="76">
        <v>99.305555555555543</v>
      </c>
      <c r="T231" s="80">
        <v>68.506944444444429</v>
      </c>
      <c r="U231" s="80">
        <v>100</v>
      </c>
      <c r="V231" s="80">
        <v>0</v>
      </c>
      <c r="W231" s="80">
        <v>15</v>
      </c>
      <c r="X231" s="78">
        <f t="shared" si="35"/>
        <v>68.828125</v>
      </c>
      <c r="Y231" s="83">
        <f t="shared" si="36"/>
        <v>83.663667179058976</v>
      </c>
      <c r="Z231" s="84">
        <v>49.011494252873568</v>
      </c>
      <c r="AA231" s="84">
        <v>45.833333333333336</v>
      </c>
      <c r="AB231" s="84">
        <v>80</v>
      </c>
      <c r="AC231" s="84">
        <v>64</v>
      </c>
      <c r="AD231" s="84">
        <v>13.793103448275861</v>
      </c>
      <c r="AE231" s="72">
        <f t="shared" si="37"/>
        <v>50.432830459770116</v>
      </c>
      <c r="AF231" s="85">
        <v>57.894736842105267</v>
      </c>
      <c r="AG231" s="85">
        <v>75</v>
      </c>
      <c r="AH231" s="85">
        <v>64.705882352941174</v>
      </c>
      <c r="AI231" s="85">
        <v>61.682242990654203</v>
      </c>
      <c r="AJ231" s="86">
        <v>64.820715546425163</v>
      </c>
      <c r="AK231" s="87">
        <v>55.000000000000007</v>
      </c>
      <c r="AL231" s="72">
        <f t="shared" si="38"/>
        <v>55.000000000000007</v>
      </c>
      <c r="AM231" s="88">
        <v>55.183033724257442</v>
      </c>
      <c r="AN231" s="89">
        <f t="shared" si="39"/>
        <v>66.075946405928946</v>
      </c>
    </row>
    <row r="232" spans="1:40" ht="15" hidden="1" customHeight="1" x14ac:dyDescent="0.3">
      <c r="A232" s="90">
        <v>15276</v>
      </c>
      <c r="B232" s="91" t="s">
        <v>471</v>
      </c>
      <c r="C232" s="91" t="s">
        <v>507</v>
      </c>
      <c r="D232" s="92">
        <v>6</v>
      </c>
      <c r="E232" s="70">
        <v>47.203833021069265</v>
      </c>
      <c r="F232" s="71">
        <v>77.351444851444853</v>
      </c>
      <c r="G232" s="72">
        <f t="shared" si="30"/>
        <v>57.253036964527794</v>
      </c>
      <c r="H232" s="73">
        <v>0</v>
      </c>
      <c r="I232" s="74">
        <f t="shared" si="31"/>
        <v>0</v>
      </c>
      <c r="J232" s="75">
        <f t="shared" si="32"/>
        <v>34.351822178716674</v>
      </c>
      <c r="K232" s="76">
        <v>100</v>
      </c>
      <c r="L232" s="77">
        <v>100</v>
      </c>
      <c r="M232" s="78">
        <f t="shared" si="33"/>
        <v>100</v>
      </c>
      <c r="N232" s="79">
        <v>92.800000000000011</v>
      </c>
      <c r="O232" s="80">
        <v>99.22</v>
      </c>
      <c r="P232" s="81">
        <v>100</v>
      </c>
      <c r="Q232" s="82" t="s">
        <v>37</v>
      </c>
      <c r="R232" s="72">
        <f t="shared" si="34"/>
        <v>97.279162499999998</v>
      </c>
      <c r="S232" s="76">
        <v>99.305555555555543</v>
      </c>
      <c r="T232" s="80">
        <v>0</v>
      </c>
      <c r="U232" s="80">
        <v>60.648133333333334</v>
      </c>
      <c r="V232" s="80">
        <v>0</v>
      </c>
      <c r="W232" s="80">
        <v>0</v>
      </c>
      <c r="X232" s="78">
        <f t="shared" si="35"/>
        <v>39.988422222222219</v>
      </c>
      <c r="Y232" s="83">
        <f t="shared" si="36"/>
        <v>79.925627111111112</v>
      </c>
      <c r="Z232" s="84">
        <v>62.482758620689651</v>
      </c>
      <c r="AA232" s="84">
        <v>75</v>
      </c>
      <c r="AB232" s="84">
        <v>0</v>
      </c>
      <c r="AC232" s="84">
        <v>50.4</v>
      </c>
      <c r="AD232" s="84">
        <v>11.111111111111111</v>
      </c>
      <c r="AE232" s="72">
        <f t="shared" si="37"/>
        <v>41.216522988505751</v>
      </c>
      <c r="AF232" s="85">
        <v>57.894736842105267</v>
      </c>
      <c r="AG232" s="85">
        <v>62.5</v>
      </c>
      <c r="AH232" s="85">
        <v>64.705882352941174</v>
      </c>
      <c r="AI232" s="85">
        <v>0.93457943925233633</v>
      </c>
      <c r="AJ232" s="86">
        <v>46.508799658574688</v>
      </c>
      <c r="AK232" s="87">
        <v>38.333333333333336</v>
      </c>
      <c r="AL232" s="72">
        <f t="shared" si="38"/>
        <v>38.333333333333336</v>
      </c>
      <c r="AM232" s="88">
        <v>42.051158836156318</v>
      </c>
      <c r="AN232" s="89">
        <f t="shared" si="39"/>
        <v>59.448525642145782</v>
      </c>
    </row>
    <row r="233" spans="1:40" ht="15" hidden="1" customHeight="1" x14ac:dyDescent="0.3">
      <c r="A233" s="90">
        <v>15293</v>
      </c>
      <c r="B233" s="91" t="s">
        <v>471</v>
      </c>
      <c r="C233" s="91" t="s">
        <v>508</v>
      </c>
      <c r="D233" s="92">
        <v>6</v>
      </c>
      <c r="E233" s="70">
        <v>65.881617674635521</v>
      </c>
      <c r="F233" s="71">
        <v>83.396418396418397</v>
      </c>
      <c r="G233" s="72">
        <f t="shared" si="30"/>
        <v>71.71988458189648</v>
      </c>
      <c r="H233" s="73">
        <v>68.044000000000011</v>
      </c>
      <c r="I233" s="74">
        <f t="shared" si="31"/>
        <v>68.044000000000011</v>
      </c>
      <c r="J233" s="75">
        <f t="shared" si="32"/>
        <v>70.24953074913789</v>
      </c>
      <c r="K233" s="76">
        <v>79.2</v>
      </c>
      <c r="L233" s="77">
        <v>100</v>
      </c>
      <c r="M233" s="78">
        <f t="shared" si="33"/>
        <v>83.822222222222223</v>
      </c>
      <c r="N233" s="79">
        <v>92.857142857142847</v>
      </c>
      <c r="O233" s="80">
        <v>98.749999999999986</v>
      </c>
      <c r="P233" s="81">
        <v>99.562682215743436</v>
      </c>
      <c r="Q233" s="82" t="s">
        <v>37</v>
      </c>
      <c r="R233" s="72">
        <f t="shared" si="34"/>
        <v>96.995947977405251</v>
      </c>
      <c r="S233" s="76">
        <v>96.944444444444443</v>
      </c>
      <c r="T233" s="80">
        <v>75.833333333333329</v>
      </c>
      <c r="U233" s="80">
        <v>100</v>
      </c>
      <c r="V233" s="80">
        <v>0</v>
      </c>
      <c r="W233" s="80">
        <v>25</v>
      </c>
      <c r="X233" s="78">
        <f t="shared" si="35"/>
        <v>71.319444444444443</v>
      </c>
      <c r="Y233" s="83">
        <f t="shared" si="36"/>
        <v>84.036925574991898</v>
      </c>
      <c r="Z233" s="84">
        <v>96.275862068965523</v>
      </c>
      <c r="AA233" s="84">
        <v>33.333333333333336</v>
      </c>
      <c r="AB233" s="84">
        <v>100</v>
      </c>
      <c r="AC233" s="84">
        <v>61.6</v>
      </c>
      <c r="AD233" s="84">
        <v>62.222222222222221</v>
      </c>
      <c r="AE233" s="72">
        <f t="shared" si="37"/>
        <v>72.285632183908049</v>
      </c>
      <c r="AF233" s="85">
        <v>68.421052631578945</v>
      </c>
      <c r="AG233" s="85">
        <v>87.5</v>
      </c>
      <c r="AH233" s="85">
        <v>52.941176470588239</v>
      </c>
      <c r="AI233" s="85">
        <v>62.616822429906534</v>
      </c>
      <c r="AJ233" s="86">
        <v>67.869762883018439</v>
      </c>
      <c r="AK233" s="87">
        <v>56.666666666666664</v>
      </c>
      <c r="AL233" s="72">
        <f t="shared" si="38"/>
        <v>56.666666666666664</v>
      </c>
      <c r="AM233" s="88">
        <v>67.984273933555869</v>
      </c>
      <c r="AN233" s="89">
        <f t="shared" si="39"/>
        <v>76.463651117390285</v>
      </c>
    </row>
    <row r="234" spans="1:40" ht="15" hidden="1" customHeight="1" x14ac:dyDescent="0.3">
      <c r="A234" s="90">
        <v>15296</v>
      </c>
      <c r="B234" s="91" t="s">
        <v>471</v>
      </c>
      <c r="C234" s="91" t="s">
        <v>509</v>
      </c>
      <c r="D234" s="92">
        <v>6</v>
      </c>
      <c r="E234" s="70">
        <v>70.277014510903157</v>
      </c>
      <c r="F234" s="71">
        <v>89.210419210419218</v>
      </c>
      <c r="G234" s="72">
        <f t="shared" si="30"/>
        <v>76.588149410741835</v>
      </c>
      <c r="H234" s="73">
        <v>70.754000000000005</v>
      </c>
      <c r="I234" s="74">
        <f t="shared" si="31"/>
        <v>70.754000000000005</v>
      </c>
      <c r="J234" s="75">
        <f t="shared" si="32"/>
        <v>74.254489646445109</v>
      </c>
      <c r="K234" s="76">
        <v>91.145833333333343</v>
      </c>
      <c r="L234" s="77">
        <v>100</v>
      </c>
      <c r="M234" s="78">
        <f t="shared" si="33"/>
        <v>93.113425925925924</v>
      </c>
      <c r="N234" s="79">
        <v>75.476190476190482</v>
      </c>
      <c r="O234" s="80">
        <v>99.35</v>
      </c>
      <c r="P234" s="81">
        <v>96.877869605142337</v>
      </c>
      <c r="Q234" s="82" t="s">
        <v>37</v>
      </c>
      <c r="R234" s="72">
        <f t="shared" si="34"/>
        <v>90.511415014593993</v>
      </c>
      <c r="S234" s="76">
        <v>95.277777777777786</v>
      </c>
      <c r="T234" s="80">
        <v>82.986111111111114</v>
      </c>
      <c r="U234" s="80">
        <v>100</v>
      </c>
      <c r="V234" s="80">
        <v>0</v>
      </c>
      <c r="W234" s="80">
        <v>0</v>
      </c>
      <c r="X234" s="78">
        <f t="shared" si="35"/>
        <v>69.565972222222229</v>
      </c>
      <c r="Y234" s="83">
        <f t="shared" si="36"/>
        <v>84.745597249114525</v>
      </c>
      <c r="Z234" s="84">
        <v>71.862068965517253</v>
      </c>
      <c r="AA234" s="84">
        <v>80.555555555555557</v>
      </c>
      <c r="AB234" s="84">
        <v>40</v>
      </c>
      <c r="AC234" s="84">
        <v>71.2</v>
      </c>
      <c r="AD234" s="84">
        <v>97.701149425287355</v>
      </c>
      <c r="AE234" s="72">
        <f t="shared" si="37"/>
        <v>72.238649425287363</v>
      </c>
      <c r="AF234" s="85">
        <v>89.473684210526315</v>
      </c>
      <c r="AG234" s="85">
        <v>81.25</v>
      </c>
      <c r="AH234" s="85">
        <v>64.705882352941174</v>
      </c>
      <c r="AI234" s="85">
        <v>62.616822429906534</v>
      </c>
      <c r="AJ234" s="86">
        <v>74.511597248343492</v>
      </c>
      <c r="AK234" s="87">
        <v>60</v>
      </c>
      <c r="AL234" s="72">
        <f t="shared" si="38"/>
        <v>60</v>
      </c>
      <c r="AM234" s="88">
        <v>70.397038959711523</v>
      </c>
      <c r="AN234" s="89">
        <f t="shared" si="39"/>
        <v>78.342808241759741</v>
      </c>
    </row>
    <row r="235" spans="1:40" ht="15" hidden="1" customHeight="1" x14ac:dyDescent="0.3">
      <c r="A235" s="90">
        <v>15299</v>
      </c>
      <c r="B235" s="91" t="s">
        <v>471</v>
      </c>
      <c r="C235" s="91" t="s">
        <v>510</v>
      </c>
      <c r="D235" s="92">
        <v>6</v>
      </c>
      <c r="E235" s="70">
        <v>65.065378964652993</v>
      </c>
      <c r="F235" s="71">
        <v>0</v>
      </c>
      <c r="G235" s="72">
        <f t="shared" si="30"/>
        <v>43.37691930976866</v>
      </c>
      <c r="H235" s="73">
        <v>48.736000000000004</v>
      </c>
      <c r="I235" s="74">
        <f t="shared" si="31"/>
        <v>48.736000000000004</v>
      </c>
      <c r="J235" s="75">
        <f t="shared" si="32"/>
        <v>45.520551585861199</v>
      </c>
      <c r="K235" s="76">
        <v>96.946564885496173</v>
      </c>
      <c r="L235" s="77">
        <v>100</v>
      </c>
      <c r="M235" s="78">
        <f t="shared" si="33"/>
        <v>97.625106022052591</v>
      </c>
      <c r="N235" s="79">
        <v>98.888888888888886</v>
      </c>
      <c r="O235" s="80">
        <v>99.149999999999991</v>
      </c>
      <c r="P235" s="81">
        <v>98.716169326856345</v>
      </c>
      <c r="Q235" s="82" t="s">
        <v>37</v>
      </c>
      <c r="R235" s="72">
        <f t="shared" si="34"/>
        <v>98.856528768120128</v>
      </c>
      <c r="S235" s="76">
        <v>95.972222222222214</v>
      </c>
      <c r="T235" s="80">
        <v>71.157407407407419</v>
      </c>
      <c r="U235" s="80">
        <v>100</v>
      </c>
      <c r="V235" s="80">
        <v>0</v>
      </c>
      <c r="W235" s="80">
        <v>35</v>
      </c>
      <c r="X235" s="78">
        <f t="shared" si="35"/>
        <v>71.157407407407405</v>
      </c>
      <c r="Y235" s="83">
        <f t="shared" si="36"/>
        <v>89.54949774410774</v>
      </c>
      <c r="Z235" s="84">
        <v>57.540229885057471</v>
      </c>
      <c r="AA235" s="84">
        <v>33.333333333333336</v>
      </c>
      <c r="AB235" s="84">
        <v>100</v>
      </c>
      <c r="AC235" s="84">
        <v>75.2</v>
      </c>
      <c r="AD235" s="84">
        <v>47.619047619047613</v>
      </c>
      <c r="AE235" s="72">
        <f t="shared" si="37"/>
        <v>62.4136288998358</v>
      </c>
      <c r="AF235" s="85">
        <v>89.473684210526315</v>
      </c>
      <c r="AG235" s="85">
        <v>81.25</v>
      </c>
      <c r="AH235" s="85">
        <v>70.588235294117652</v>
      </c>
      <c r="AI235" s="85">
        <v>62.616822429906534</v>
      </c>
      <c r="AJ235" s="86">
        <v>75.982185483637622</v>
      </c>
      <c r="AK235" s="87">
        <v>56.666666666666664</v>
      </c>
      <c r="AL235" s="72">
        <f t="shared" si="38"/>
        <v>56.666666666666664</v>
      </c>
      <c r="AM235" s="88">
        <v>64.882518208882459</v>
      </c>
      <c r="AN235" s="89">
        <f t="shared" si="39"/>
        <v>73.343614651890846</v>
      </c>
    </row>
    <row r="236" spans="1:40" ht="15" hidden="1" customHeight="1" x14ac:dyDescent="0.3">
      <c r="A236" s="90">
        <v>15317</v>
      </c>
      <c r="B236" s="91" t="s">
        <v>471</v>
      </c>
      <c r="C236" s="91" t="s">
        <v>511</v>
      </c>
      <c r="D236" s="92">
        <v>6</v>
      </c>
      <c r="E236" s="70">
        <v>73.45254050244975</v>
      </c>
      <c r="F236" s="71">
        <v>71.775539275539273</v>
      </c>
      <c r="G236" s="72">
        <f t="shared" si="30"/>
        <v>72.893540093479587</v>
      </c>
      <c r="H236" s="73">
        <v>0</v>
      </c>
      <c r="I236" s="74">
        <f t="shared" si="31"/>
        <v>0</v>
      </c>
      <c r="J236" s="75">
        <f t="shared" si="32"/>
        <v>43.736124056087753</v>
      </c>
      <c r="K236" s="76">
        <v>93.779904306220089</v>
      </c>
      <c r="L236" s="77">
        <v>100</v>
      </c>
      <c r="M236" s="78">
        <f t="shared" si="33"/>
        <v>95.162147793726746</v>
      </c>
      <c r="N236" s="79">
        <v>74.444444444444443</v>
      </c>
      <c r="O236" s="80">
        <v>99.36999999999999</v>
      </c>
      <c r="P236" s="81">
        <v>86.36363636363636</v>
      </c>
      <c r="Q236" s="82" t="s">
        <v>37</v>
      </c>
      <c r="R236" s="72">
        <f t="shared" si="34"/>
        <v>86.67182316919191</v>
      </c>
      <c r="S236" s="76">
        <v>95</v>
      </c>
      <c r="T236" s="80">
        <v>100</v>
      </c>
      <c r="U236" s="80">
        <v>100</v>
      </c>
      <c r="V236" s="80">
        <v>0</v>
      </c>
      <c r="W236" s="80">
        <v>0</v>
      </c>
      <c r="X236" s="78">
        <f t="shared" si="35"/>
        <v>73.75</v>
      </c>
      <c r="Y236" s="83">
        <f t="shared" si="36"/>
        <v>85.593356619883039</v>
      </c>
      <c r="Z236" s="84">
        <v>56.942528735632187</v>
      </c>
      <c r="AA236" s="84">
        <v>55.555555555555564</v>
      </c>
      <c r="AB236" s="84">
        <v>80</v>
      </c>
      <c r="AC236" s="84">
        <v>80</v>
      </c>
      <c r="AD236" s="84">
        <v>100</v>
      </c>
      <c r="AE236" s="72">
        <f t="shared" si="37"/>
        <v>73.402298850574709</v>
      </c>
      <c r="AF236" s="85">
        <v>68.421052631578945</v>
      </c>
      <c r="AG236" s="85">
        <v>75</v>
      </c>
      <c r="AH236" s="85">
        <v>52.941176470588239</v>
      </c>
      <c r="AI236" s="85">
        <v>42.990654205607477</v>
      </c>
      <c r="AJ236" s="86">
        <v>59.838220826943669</v>
      </c>
      <c r="AK236" s="87">
        <v>46.666666666666664</v>
      </c>
      <c r="AL236" s="72">
        <f t="shared" si="38"/>
        <v>46.666666666666664</v>
      </c>
      <c r="AM236" s="88">
        <v>64.438084940824822</v>
      </c>
      <c r="AN236" s="89">
        <f t="shared" si="39"/>
        <v>70.875328603406516</v>
      </c>
    </row>
    <row r="237" spans="1:40" ht="15" hidden="1" customHeight="1" x14ac:dyDescent="0.3">
      <c r="A237" s="90">
        <v>15322</v>
      </c>
      <c r="B237" s="91" t="s">
        <v>471</v>
      </c>
      <c r="C237" s="91" t="s">
        <v>512</v>
      </c>
      <c r="D237" s="92">
        <v>6</v>
      </c>
      <c r="E237" s="70">
        <v>50.604960269900509</v>
      </c>
      <c r="F237" s="71">
        <v>80</v>
      </c>
      <c r="G237" s="72">
        <f t="shared" si="30"/>
        <v>60.403306846600337</v>
      </c>
      <c r="H237" s="73">
        <v>42.463999999999992</v>
      </c>
      <c r="I237" s="74">
        <f t="shared" si="31"/>
        <v>42.463999999999992</v>
      </c>
      <c r="J237" s="75">
        <f t="shared" si="32"/>
        <v>53.227584107960197</v>
      </c>
      <c r="K237" s="76">
        <v>85.099337748344368</v>
      </c>
      <c r="L237" s="77">
        <v>100</v>
      </c>
      <c r="M237" s="78">
        <f t="shared" si="33"/>
        <v>88.410596026490055</v>
      </c>
      <c r="N237" s="79">
        <v>79.285714285714278</v>
      </c>
      <c r="O237" s="80">
        <v>99.289999999999992</v>
      </c>
      <c r="P237" s="81">
        <v>97.976570820021308</v>
      </c>
      <c r="Q237" s="82" t="s">
        <v>37</v>
      </c>
      <c r="R237" s="72">
        <f t="shared" si="34"/>
        <v>92.12647997584817</v>
      </c>
      <c r="S237" s="76">
        <v>99.305555555555543</v>
      </c>
      <c r="T237" s="80">
        <v>67.129629629629633</v>
      </c>
      <c r="U237" s="80">
        <v>81.944433333333336</v>
      </c>
      <c r="V237" s="80">
        <v>0</v>
      </c>
      <c r="W237" s="80">
        <v>25</v>
      </c>
      <c r="X237" s="78">
        <f t="shared" si="35"/>
        <v>65.219904629629625</v>
      </c>
      <c r="Y237" s="83">
        <f t="shared" si="36"/>
        <v>82.178657643289313</v>
      </c>
      <c r="Z237" s="84">
        <v>98.505747126436788</v>
      </c>
      <c r="AA237" s="84">
        <v>76.388888888888886</v>
      </c>
      <c r="AB237" s="84">
        <v>80</v>
      </c>
      <c r="AC237" s="84">
        <v>38.4</v>
      </c>
      <c r="AD237" s="84">
        <v>5.5555555555555554</v>
      </c>
      <c r="AE237" s="72">
        <f t="shared" si="37"/>
        <v>62.191020114942525</v>
      </c>
      <c r="AF237" s="85">
        <v>68.421052631578945</v>
      </c>
      <c r="AG237" s="85">
        <v>68.75</v>
      </c>
      <c r="AH237" s="85">
        <v>64.705882352941174</v>
      </c>
      <c r="AI237" s="85">
        <v>0.93457943925233633</v>
      </c>
      <c r="AJ237" s="86">
        <v>50.702878605943113</v>
      </c>
      <c r="AK237" s="87">
        <v>31.666666666666664</v>
      </c>
      <c r="AL237" s="72">
        <f t="shared" si="38"/>
        <v>31.666666666666664</v>
      </c>
      <c r="AM237" s="88">
        <v>53.022645022887517</v>
      </c>
      <c r="AN237" s="89">
        <f t="shared" si="39"/>
        <v>67.641639150102947</v>
      </c>
    </row>
    <row r="238" spans="1:40" ht="15" hidden="1" customHeight="1" x14ac:dyDescent="0.3">
      <c r="A238" s="90">
        <v>15325</v>
      </c>
      <c r="B238" s="91" t="s">
        <v>471</v>
      </c>
      <c r="C238" s="91" t="s">
        <v>513</v>
      </c>
      <c r="D238" s="92">
        <v>6</v>
      </c>
      <c r="E238" s="70">
        <v>62.569301237177832</v>
      </c>
      <c r="F238" s="71">
        <v>88.208689458689449</v>
      </c>
      <c r="G238" s="72">
        <f t="shared" si="30"/>
        <v>71.115763977681695</v>
      </c>
      <c r="H238" s="73">
        <v>0</v>
      </c>
      <c r="I238" s="74">
        <f t="shared" si="31"/>
        <v>0</v>
      </c>
      <c r="J238" s="75">
        <f t="shared" si="32"/>
        <v>42.669458386609016</v>
      </c>
      <c r="K238" s="76">
        <v>93.6</v>
      </c>
      <c r="L238" s="77">
        <v>100</v>
      </c>
      <c r="M238" s="78">
        <f t="shared" si="33"/>
        <v>95.022222222222211</v>
      </c>
      <c r="N238" s="79">
        <v>88.730158730158735</v>
      </c>
      <c r="O238" s="80">
        <v>99.01</v>
      </c>
      <c r="P238" s="81">
        <v>98.56630824372759</v>
      </c>
      <c r="Q238" s="82" t="s">
        <v>37</v>
      </c>
      <c r="R238" s="72">
        <f t="shared" si="34"/>
        <v>95.37584181067588</v>
      </c>
      <c r="S238" s="76">
        <v>91.666666666666657</v>
      </c>
      <c r="T238" s="80">
        <v>90.740740740740733</v>
      </c>
      <c r="U238" s="80">
        <v>95.833333333333329</v>
      </c>
      <c r="V238" s="80">
        <v>0</v>
      </c>
      <c r="W238" s="80">
        <v>25</v>
      </c>
      <c r="X238" s="78">
        <f t="shared" si="35"/>
        <v>72.685185185185176</v>
      </c>
      <c r="Y238" s="83">
        <f t="shared" si="36"/>
        <v>87.987528638675528</v>
      </c>
      <c r="Z238" s="84">
        <v>47.770114942528743</v>
      </c>
      <c r="AA238" s="84">
        <v>44.44444444444445</v>
      </c>
      <c r="AB238" s="84">
        <v>80</v>
      </c>
      <c r="AC238" s="84">
        <v>63.2</v>
      </c>
      <c r="AD238" s="84">
        <v>8.8888888888888893</v>
      </c>
      <c r="AE238" s="72">
        <f t="shared" si="37"/>
        <v>48.792528735632189</v>
      </c>
      <c r="AF238" s="85">
        <v>84.210526315789465</v>
      </c>
      <c r="AG238" s="85">
        <v>81.25</v>
      </c>
      <c r="AH238" s="85">
        <v>58.82352941176471</v>
      </c>
      <c r="AI238" s="85">
        <v>44.859813084112147</v>
      </c>
      <c r="AJ238" s="86">
        <v>67.285967202916581</v>
      </c>
      <c r="AK238" s="87">
        <v>51.666666666666671</v>
      </c>
      <c r="AL238" s="72">
        <f t="shared" si="38"/>
        <v>51.666666666666671</v>
      </c>
      <c r="AM238" s="88">
        <v>54.298939913114921</v>
      </c>
      <c r="AN238" s="89">
        <f t="shared" si="39"/>
        <v>68.817337970594039</v>
      </c>
    </row>
    <row r="239" spans="1:40" ht="15" hidden="1" customHeight="1" x14ac:dyDescent="0.3">
      <c r="A239" s="90">
        <v>15332</v>
      </c>
      <c r="B239" s="91" t="s">
        <v>471</v>
      </c>
      <c r="C239" s="91" t="s">
        <v>514</v>
      </c>
      <c r="D239" s="92">
        <v>6</v>
      </c>
      <c r="E239" s="70">
        <v>77.581008223476459</v>
      </c>
      <c r="F239" s="71">
        <v>0</v>
      </c>
      <c r="G239" s="72">
        <f t="shared" si="30"/>
        <v>51.720672148984306</v>
      </c>
      <c r="H239" s="73">
        <v>28.136000000000003</v>
      </c>
      <c r="I239" s="74">
        <f t="shared" si="31"/>
        <v>28.136000000000003</v>
      </c>
      <c r="J239" s="75">
        <f t="shared" si="32"/>
        <v>42.286803289390583</v>
      </c>
      <c r="K239" s="76">
        <v>69.283276450511948</v>
      </c>
      <c r="L239" s="77">
        <v>100</v>
      </c>
      <c r="M239" s="78">
        <f t="shared" si="33"/>
        <v>76.109215017064855</v>
      </c>
      <c r="N239" s="79">
        <v>96.342857142857142</v>
      </c>
      <c r="O239" s="80">
        <v>99.26</v>
      </c>
      <c r="P239" s="81">
        <v>99.879663056558371</v>
      </c>
      <c r="Q239" s="82" t="s">
        <v>37</v>
      </c>
      <c r="R239" s="72">
        <f t="shared" si="34"/>
        <v>98.432614541430297</v>
      </c>
      <c r="S239" s="76">
        <v>95.694444444444443</v>
      </c>
      <c r="T239" s="80">
        <v>83.2986111111111</v>
      </c>
      <c r="U239" s="80">
        <v>100</v>
      </c>
      <c r="V239" s="80">
        <v>0</v>
      </c>
      <c r="W239" s="80">
        <v>0</v>
      </c>
      <c r="X239" s="78">
        <f t="shared" si="35"/>
        <v>69.748263888888886</v>
      </c>
      <c r="Y239" s="83">
        <f t="shared" si="36"/>
        <v>81.217198503845481</v>
      </c>
      <c r="Z239" s="84">
        <v>17.356321839080458</v>
      </c>
      <c r="AA239" s="84">
        <v>33.333333333333336</v>
      </c>
      <c r="AB239" s="84">
        <v>80</v>
      </c>
      <c r="AC239" s="84">
        <v>70.399999999999991</v>
      </c>
      <c r="AD239" s="84">
        <v>5.6179775280898872</v>
      </c>
      <c r="AE239" s="72">
        <f t="shared" si="37"/>
        <v>39.84245124628697</v>
      </c>
      <c r="AF239" s="85">
        <v>57.894736842105267</v>
      </c>
      <c r="AG239" s="85">
        <v>81.25</v>
      </c>
      <c r="AH239" s="85">
        <v>29.411764705882355</v>
      </c>
      <c r="AI239" s="85">
        <v>42.990654205607477</v>
      </c>
      <c r="AJ239" s="86">
        <v>52.886788938398773</v>
      </c>
      <c r="AK239" s="87">
        <v>66.666666666666657</v>
      </c>
      <c r="AL239" s="72">
        <f t="shared" si="38"/>
        <v>66.666666666666657</v>
      </c>
      <c r="AM239" s="88">
        <v>48.685784381592725</v>
      </c>
      <c r="AN239" s="89">
        <f t="shared" si="39"/>
        <v>63.671695224278679</v>
      </c>
    </row>
    <row r="240" spans="1:40" ht="15" hidden="1" customHeight="1" x14ac:dyDescent="0.3">
      <c r="A240" s="90">
        <v>15362</v>
      </c>
      <c r="B240" s="91" t="s">
        <v>471</v>
      </c>
      <c r="C240" s="91" t="s">
        <v>515</v>
      </c>
      <c r="D240" s="92">
        <v>6</v>
      </c>
      <c r="E240" s="70">
        <v>58.627006840709207</v>
      </c>
      <c r="F240" s="71">
        <v>88.130341880341874</v>
      </c>
      <c r="G240" s="72">
        <f t="shared" si="30"/>
        <v>68.461451853920096</v>
      </c>
      <c r="H240" s="73">
        <v>35.78</v>
      </c>
      <c r="I240" s="74">
        <f t="shared" si="31"/>
        <v>35.78</v>
      </c>
      <c r="J240" s="75">
        <f t="shared" si="32"/>
        <v>55.388871112352064</v>
      </c>
      <c r="K240" s="76">
        <v>96.478873239436624</v>
      </c>
      <c r="L240" s="77">
        <v>100</v>
      </c>
      <c r="M240" s="78">
        <f t="shared" si="33"/>
        <v>97.261345852895147</v>
      </c>
      <c r="N240" s="79">
        <v>100</v>
      </c>
      <c r="O240" s="80">
        <v>99.289999999999992</v>
      </c>
      <c r="P240" s="81">
        <v>99</v>
      </c>
      <c r="Q240" s="82" t="s">
        <v>37</v>
      </c>
      <c r="R240" s="72">
        <f t="shared" si="34"/>
        <v>99.367856249999988</v>
      </c>
      <c r="S240" s="76">
        <v>97.222222222222214</v>
      </c>
      <c r="T240" s="77">
        <v>75.324074074074076</v>
      </c>
      <c r="U240" s="80">
        <v>100</v>
      </c>
      <c r="V240" s="80">
        <v>85.108153078203003</v>
      </c>
      <c r="W240" s="80">
        <v>80</v>
      </c>
      <c r="X240" s="78">
        <f t="shared" si="35"/>
        <v>88.775093208849455</v>
      </c>
      <c r="Y240" s="83">
        <f t="shared" si="36"/>
        <v>95.219828333874062</v>
      </c>
      <c r="Z240" s="84">
        <v>98.965517241379303</v>
      </c>
      <c r="AA240" s="84">
        <v>72.916666666666671</v>
      </c>
      <c r="AB240" s="84">
        <v>60</v>
      </c>
      <c r="AC240" s="84">
        <v>64.8</v>
      </c>
      <c r="AD240" s="84">
        <v>8.8888888888888893</v>
      </c>
      <c r="AE240" s="72">
        <f t="shared" si="37"/>
        <v>63.479920977011489</v>
      </c>
      <c r="AF240" s="85">
        <v>26.315789473684209</v>
      </c>
      <c r="AG240" s="85">
        <v>81.25</v>
      </c>
      <c r="AH240" s="85">
        <v>52.941176470588239</v>
      </c>
      <c r="AI240" s="85">
        <v>48.598130841121495</v>
      </c>
      <c r="AJ240" s="86">
        <v>52.276274196348488</v>
      </c>
      <c r="AK240" s="87">
        <v>53.333333333333336</v>
      </c>
      <c r="AL240" s="72">
        <f t="shared" si="38"/>
        <v>53.333333333333336</v>
      </c>
      <c r="AM240" s="88">
        <v>58.462964306765727</v>
      </c>
      <c r="AN240" s="89">
        <f t="shared" si="39"/>
        <v>76.226577681437163</v>
      </c>
    </row>
    <row r="241" spans="1:40" ht="15" hidden="1" customHeight="1" x14ac:dyDescent="0.3">
      <c r="A241" s="90">
        <v>15367</v>
      </c>
      <c r="B241" s="91" t="s">
        <v>471</v>
      </c>
      <c r="C241" s="91" t="s">
        <v>516</v>
      </c>
      <c r="D241" s="92">
        <v>6</v>
      </c>
      <c r="E241" s="70">
        <v>77.502831417917179</v>
      </c>
      <c r="F241" s="71">
        <v>94.040496540496548</v>
      </c>
      <c r="G241" s="72">
        <f t="shared" si="30"/>
        <v>83.015386458776959</v>
      </c>
      <c r="H241" s="73">
        <v>71.548000000000002</v>
      </c>
      <c r="I241" s="74">
        <f t="shared" si="31"/>
        <v>71.548000000000002</v>
      </c>
      <c r="J241" s="75">
        <f t="shared" si="32"/>
        <v>78.42843187526617</v>
      </c>
      <c r="K241" s="76">
        <v>98.709677419354833</v>
      </c>
      <c r="L241" s="77">
        <v>0</v>
      </c>
      <c r="M241" s="78">
        <f t="shared" si="33"/>
        <v>76.774193548387089</v>
      </c>
      <c r="N241" s="79">
        <v>88.571428571428584</v>
      </c>
      <c r="O241" s="80">
        <v>99.77000000000001</v>
      </c>
      <c r="P241" s="81">
        <v>98.497854077253223</v>
      </c>
      <c r="Q241" s="82" t="s">
        <v>37</v>
      </c>
      <c r="R241" s="72">
        <f t="shared" si="34"/>
        <v>95.553336032342145</v>
      </c>
      <c r="S241" s="76">
        <v>98.611111111111114</v>
      </c>
      <c r="T241" s="80">
        <v>79.357638888888886</v>
      </c>
      <c r="U241" s="80">
        <v>100</v>
      </c>
      <c r="V241" s="80">
        <v>93.986254295532646</v>
      </c>
      <c r="W241" s="80">
        <v>25</v>
      </c>
      <c r="X241" s="78">
        <f t="shared" si="35"/>
        <v>84.365469286941575</v>
      </c>
      <c r="Y241" s="83">
        <f t="shared" si="36"/>
        <v>85.212727379590149</v>
      </c>
      <c r="Z241" s="84">
        <v>98.850574712643677</v>
      </c>
      <c r="AA241" s="84">
        <v>52.777777777777779</v>
      </c>
      <c r="AB241" s="84">
        <v>100</v>
      </c>
      <c r="AC241" s="84">
        <v>62.4</v>
      </c>
      <c r="AD241" s="84">
        <v>48.888888888888886</v>
      </c>
      <c r="AE241" s="72">
        <f t="shared" si="37"/>
        <v>74.225143678160919</v>
      </c>
      <c r="AF241" s="85">
        <v>84.210526315789465</v>
      </c>
      <c r="AG241" s="85">
        <v>81.25</v>
      </c>
      <c r="AH241" s="85">
        <v>58.82352941176471</v>
      </c>
      <c r="AI241" s="85">
        <v>51.401869158878498</v>
      </c>
      <c r="AJ241" s="86">
        <v>68.921481221608161</v>
      </c>
      <c r="AK241" s="87">
        <v>51.666666666666671</v>
      </c>
      <c r="AL241" s="72">
        <f t="shared" si="38"/>
        <v>51.666666666666671</v>
      </c>
      <c r="AM241" s="88">
        <v>68.299138287447988</v>
      </c>
      <c r="AN241" s="89">
        <f t="shared" si="39"/>
        <v>78.781791551082705</v>
      </c>
    </row>
    <row r="242" spans="1:40" ht="15" hidden="1" customHeight="1" x14ac:dyDescent="0.3">
      <c r="A242" s="90">
        <v>15368</v>
      </c>
      <c r="B242" s="91" t="s">
        <v>471</v>
      </c>
      <c r="C242" s="91" t="s">
        <v>517</v>
      </c>
      <c r="D242" s="92">
        <v>6</v>
      </c>
      <c r="E242" s="70">
        <v>51.44593899292046</v>
      </c>
      <c r="F242" s="71">
        <v>82.641432641432644</v>
      </c>
      <c r="G242" s="72">
        <f t="shared" si="30"/>
        <v>61.84443687575785</v>
      </c>
      <c r="H242" s="73">
        <v>0</v>
      </c>
      <c r="I242" s="74">
        <f t="shared" si="31"/>
        <v>0</v>
      </c>
      <c r="J242" s="75">
        <f t="shared" si="32"/>
        <v>37.106662125454712</v>
      </c>
      <c r="K242" s="76">
        <v>86.666666666666671</v>
      </c>
      <c r="L242" s="77">
        <v>100</v>
      </c>
      <c r="M242" s="78">
        <f t="shared" si="33"/>
        <v>89.629629629629648</v>
      </c>
      <c r="N242" s="79">
        <v>78.94179894179895</v>
      </c>
      <c r="O242" s="80">
        <v>99.669999999999987</v>
      </c>
      <c r="P242" s="81">
        <v>99.487836107554415</v>
      </c>
      <c r="Q242" s="82" t="s">
        <v>37</v>
      </c>
      <c r="R242" s="72">
        <f t="shared" si="34"/>
        <v>92.641940925815845</v>
      </c>
      <c r="S242" s="76">
        <v>98.472222222222214</v>
      </c>
      <c r="T242" s="80">
        <v>97.916666666666657</v>
      </c>
      <c r="U242" s="80">
        <v>0</v>
      </c>
      <c r="V242" s="80">
        <v>0</v>
      </c>
      <c r="W242" s="80">
        <v>15</v>
      </c>
      <c r="X242" s="78">
        <f t="shared" si="35"/>
        <v>50.972222222222214</v>
      </c>
      <c r="Y242" s="83">
        <f t="shared" si="36"/>
        <v>78.223198874038843</v>
      </c>
      <c r="Z242" s="84">
        <v>44.252873563218394</v>
      </c>
      <c r="AA242" s="84">
        <v>22.222222222222225</v>
      </c>
      <c r="AB242" s="84">
        <v>0</v>
      </c>
      <c r="AC242" s="84">
        <v>0</v>
      </c>
      <c r="AD242" s="84">
        <v>54.54545454545454</v>
      </c>
      <c r="AE242" s="72">
        <f t="shared" si="37"/>
        <v>25.457157784743991</v>
      </c>
      <c r="AF242" s="85">
        <v>0</v>
      </c>
      <c r="AG242" s="85">
        <v>6.25</v>
      </c>
      <c r="AH242" s="85">
        <v>5.8823529411764701</v>
      </c>
      <c r="AI242" s="85">
        <v>0.93457943925233633</v>
      </c>
      <c r="AJ242" s="86">
        <v>3.266733095107202</v>
      </c>
      <c r="AK242" s="87">
        <v>0</v>
      </c>
      <c r="AL242" s="72">
        <f t="shared" si="38"/>
        <v>0</v>
      </c>
      <c r="AM242" s="88">
        <v>14.448279643892048</v>
      </c>
      <c r="AN242" s="89">
        <f t="shared" si="39"/>
        <v>50.867415755277982</v>
      </c>
    </row>
    <row r="243" spans="1:40" ht="15" hidden="1" customHeight="1" x14ac:dyDescent="0.3">
      <c r="A243" s="90">
        <v>15377</v>
      </c>
      <c r="B243" s="91" t="s">
        <v>471</v>
      </c>
      <c r="C243" s="91" t="s">
        <v>518</v>
      </c>
      <c r="D243" s="92">
        <v>6</v>
      </c>
      <c r="E243" s="70">
        <v>38.828889073692686</v>
      </c>
      <c r="F243" s="71">
        <v>94.348290598290617</v>
      </c>
      <c r="G243" s="72">
        <f t="shared" si="30"/>
        <v>57.335356248558661</v>
      </c>
      <c r="H243" s="73">
        <v>58.054000000000002</v>
      </c>
      <c r="I243" s="74">
        <f t="shared" si="31"/>
        <v>58.054000000000002</v>
      </c>
      <c r="J243" s="75">
        <f t="shared" si="32"/>
        <v>57.622813749135197</v>
      </c>
      <c r="K243" s="76">
        <v>90.983606557377044</v>
      </c>
      <c r="L243" s="77">
        <v>100</v>
      </c>
      <c r="M243" s="78">
        <f t="shared" si="33"/>
        <v>92.987249544626593</v>
      </c>
      <c r="N243" s="79">
        <v>97.777777777777771</v>
      </c>
      <c r="O243" s="80">
        <v>99.33</v>
      </c>
      <c r="P243" s="81">
        <v>81.029411764705884</v>
      </c>
      <c r="Q243" s="82" t="s">
        <v>37</v>
      </c>
      <c r="R243" s="72">
        <f t="shared" si="34"/>
        <v>92.654451266339862</v>
      </c>
      <c r="S243" s="76">
        <v>95.555555555555557</v>
      </c>
      <c r="T243" s="80">
        <v>79.479166666666657</v>
      </c>
      <c r="U243" s="80">
        <v>94.444433333333336</v>
      </c>
      <c r="V243" s="80">
        <v>0</v>
      </c>
      <c r="W243" s="80">
        <v>0</v>
      </c>
      <c r="X243" s="78">
        <f t="shared" si="35"/>
        <v>67.369788888888891</v>
      </c>
      <c r="Y243" s="83">
        <f t="shared" si="36"/>
        <v>84.683166685738769</v>
      </c>
      <c r="Z243" s="84">
        <v>46.229885057471257</v>
      </c>
      <c r="AA243" s="84">
        <v>78.472222222222229</v>
      </c>
      <c r="AB243" s="84">
        <v>100</v>
      </c>
      <c r="AC243" s="84">
        <v>60</v>
      </c>
      <c r="AD243" s="84">
        <v>5.5555555555555554</v>
      </c>
      <c r="AE243" s="72">
        <f t="shared" si="37"/>
        <v>57.312679597701148</v>
      </c>
      <c r="AF243" s="85">
        <v>57.894736842105267</v>
      </c>
      <c r="AG243" s="85">
        <v>68.75</v>
      </c>
      <c r="AH243" s="85">
        <v>64.705882352941174</v>
      </c>
      <c r="AI243" s="85">
        <v>46.728971962616825</v>
      </c>
      <c r="AJ243" s="86">
        <v>59.519897789415808</v>
      </c>
      <c r="AK243" s="87">
        <v>46.666666666666664</v>
      </c>
      <c r="AL243" s="72">
        <f t="shared" si="38"/>
        <v>46.666666666666664</v>
      </c>
      <c r="AM243" s="88">
        <v>55.77206852928483</v>
      </c>
      <c r="AN243" s="89">
        <f t="shared" si="39"/>
        <v>70.597766651481876</v>
      </c>
    </row>
    <row r="244" spans="1:40" ht="15" hidden="1" customHeight="1" x14ac:dyDescent="0.3">
      <c r="A244" s="90">
        <v>15380</v>
      </c>
      <c r="B244" s="91" t="s">
        <v>471</v>
      </c>
      <c r="C244" s="91" t="s">
        <v>519</v>
      </c>
      <c r="D244" s="92">
        <v>6</v>
      </c>
      <c r="E244" s="70">
        <v>36.746727342102815</v>
      </c>
      <c r="F244" s="71">
        <v>78.946377696377695</v>
      </c>
      <c r="G244" s="72">
        <f t="shared" si="30"/>
        <v>50.813277460194442</v>
      </c>
      <c r="H244" s="73">
        <v>21.542000000000002</v>
      </c>
      <c r="I244" s="74">
        <f t="shared" si="31"/>
        <v>21.542000000000002</v>
      </c>
      <c r="J244" s="75">
        <f t="shared" si="32"/>
        <v>39.104766476116666</v>
      </c>
      <c r="K244" s="76">
        <v>94.736842105263165</v>
      </c>
      <c r="L244" s="77">
        <v>100</v>
      </c>
      <c r="M244" s="78">
        <f t="shared" si="33"/>
        <v>95.906432748538009</v>
      </c>
      <c r="N244" s="79">
        <v>95</v>
      </c>
      <c r="O244" s="80">
        <v>99.9</v>
      </c>
      <c r="P244" s="81">
        <v>99.336283185840713</v>
      </c>
      <c r="Q244" s="82" t="s">
        <v>37</v>
      </c>
      <c r="R244" s="72">
        <f t="shared" si="34"/>
        <v>98.017461836283189</v>
      </c>
      <c r="S244" s="76">
        <v>91.666666666666657</v>
      </c>
      <c r="T244" s="80">
        <v>77.824074074074062</v>
      </c>
      <c r="U244" s="80">
        <v>100</v>
      </c>
      <c r="V244" s="80">
        <v>0</v>
      </c>
      <c r="W244" s="80">
        <v>15</v>
      </c>
      <c r="X244" s="78">
        <f t="shared" si="35"/>
        <v>69.247685185185176</v>
      </c>
      <c r="Y244" s="83">
        <f t="shared" si="36"/>
        <v>88.051162836343565</v>
      </c>
      <c r="Z244" s="84">
        <v>12.344827586206895</v>
      </c>
      <c r="AA244" s="84">
        <v>33.333333333333336</v>
      </c>
      <c r="AB244" s="84">
        <v>100</v>
      </c>
      <c r="AC244" s="84">
        <v>64</v>
      </c>
      <c r="AD244" s="84">
        <v>44.827586206896555</v>
      </c>
      <c r="AE244" s="72">
        <f t="shared" si="37"/>
        <v>48.491379310344826</v>
      </c>
      <c r="AF244" s="85">
        <v>68.421052631578945</v>
      </c>
      <c r="AG244" s="85">
        <v>87.5</v>
      </c>
      <c r="AH244" s="85">
        <v>58.82352941176471</v>
      </c>
      <c r="AI244" s="85">
        <v>61.682242990654203</v>
      </c>
      <c r="AJ244" s="86">
        <v>69.106706258499457</v>
      </c>
      <c r="AK244" s="87">
        <v>55.000000000000007</v>
      </c>
      <c r="AL244" s="72">
        <f t="shared" si="38"/>
        <v>55.000000000000007</v>
      </c>
      <c r="AM244" s="88">
        <v>55.290523967783756</v>
      </c>
      <c r="AN244" s="89">
        <f t="shared" si="39"/>
        <v>68.433691903730249</v>
      </c>
    </row>
    <row r="245" spans="1:40" ht="15" hidden="1" customHeight="1" x14ac:dyDescent="0.3">
      <c r="A245" s="90">
        <v>15401</v>
      </c>
      <c r="B245" s="91" t="s">
        <v>471</v>
      </c>
      <c r="C245" s="91" t="s">
        <v>520</v>
      </c>
      <c r="D245" s="92">
        <v>6</v>
      </c>
      <c r="E245" s="70">
        <v>55.308667733093309</v>
      </c>
      <c r="F245" s="71">
        <v>80</v>
      </c>
      <c r="G245" s="72">
        <f t="shared" si="30"/>
        <v>63.539111822062203</v>
      </c>
      <c r="H245" s="73">
        <v>58.607999999999997</v>
      </c>
      <c r="I245" s="74">
        <f t="shared" si="31"/>
        <v>58.607999999999997</v>
      </c>
      <c r="J245" s="75">
        <f t="shared" si="32"/>
        <v>61.566667093237328</v>
      </c>
      <c r="K245" s="76">
        <v>69.798657718120808</v>
      </c>
      <c r="L245" s="77">
        <v>100</v>
      </c>
      <c r="M245" s="78">
        <f t="shared" si="33"/>
        <v>76.510067114093971</v>
      </c>
      <c r="N245" s="79">
        <v>95.714285714285722</v>
      </c>
      <c r="O245" s="80">
        <v>99.85</v>
      </c>
      <c r="P245" s="81">
        <v>100</v>
      </c>
      <c r="Q245" s="82" t="s">
        <v>37</v>
      </c>
      <c r="R245" s="72">
        <f t="shared" si="34"/>
        <v>98.459852678571423</v>
      </c>
      <c r="S245" s="76">
        <v>92.916666666666671</v>
      </c>
      <c r="T245" s="80">
        <v>72.68518518518519</v>
      </c>
      <c r="U245" s="80">
        <v>83.333333333333329</v>
      </c>
      <c r="V245" s="80">
        <v>0</v>
      </c>
      <c r="W245" s="80">
        <v>25</v>
      </c>
      <c r="X245" s="78">
        <f t="shared" si="35"/>
        <v>65.358796296296291</v>
      </c>
      <c r="Y245" s="83">
        <f t="shared" si="36"/>
        <v>79.965591833031496</v>
      </c>
      <c r="Z245" s="84">
        <v>63.172413793103452</v>
      </c>
      <c r="AA245" s="84">
        <v>56.94444444444445</v>
      </c>
      <c r="AB245" s="84">
        <v>0</v>
      </c>
      <c r="AC245" s="84">
        <v>83.2</v>
      </c>
      <c r="AD245" s="84">
        <v>79.775280898876403</v>
      </c>
      <c r="AE245" s="72">
        <f t="shared" si="37"/>
        <v>57.028051950148523</v>
      </c>
      <c r="AF245" s="85">
        <v>31.578947368421051</v>
      </c>
      <c r="AG245" s="85">
        <v>75</v>
      </c>
      <c r="AH245" s="85">
        <v>52.941176470588239</v>
      </c>
      <c r="AI245" s="85">
        <v>44.859813084112147</v>
      </c>
      <c r="AJ245" s="86">
        <v>51.094984230780362</v>
      </c>
      <c r="AK245" s="87">
        <v>61.666666666666671</v>
      </c>
      <c r="AL245" s="72">
        <f t="shared" si="38"/>
        <v>61.666666666666671</v>
      </c>
      <c r="AM245" s="88">
        <v>56.373623501620642</v>
      </c>
      <c r="AN245" s="89">
        <f t="shared" si="39"/>
        <v>69.208216385649408</v>
      </c>
    </row>
    <row r="246" spans="1:40" ht="15" hidden="1" customHeight="1" x14ac:dyDescent="0.3">
      <c r="A246" s="90">
        <v>15403</v>
      </c>
      <c r="B246" s="91" t="s">
        <v>471</v>
      </c>
      <c r="C246" s="91" t="s">
        <v>521</v>
      </c>
      <c r="D246" s="92">
        <v>6</v>
      </c>
      <c r="E246" s="70">
        <v>0</v>
      </c>
      <c r="F246" s="71">
        <v>87.486263736263737</v>
      </c>
      <c r="G246" s="72">
        <f t="shared" si="30"/>
        <v>29.162087912087912</v>
      </c>
      <c r="H246" s="73">
        <v>37.064</v>
      </c>
      <c r="I246" s="74">
        <f t="shared" si="31"/>
        <v>37.064</v>
      </c>
      <c r="J246" s="75">
        <f t="shared" si="32"/>
        <v>32.322852747252753</v>
      </c>
      <c r="K246" s="76">
        <v>98.039215686274503</v>
      </c>
      <c r="L246" s="77">
        <v>100</v>
      </c>
      <c r="M246" s="78">
        <f t="shared" si="33"/>
        <v>98.474945533769045</v>
      </c>
      <c r="N246" s="79">
        <v>94.285714285714292</v>
      </c>
      <c r="O246" s="80">
        <v>98.91</v>
      </c>
      <c r="P246" s="81">
        <v>99.286987522281649</v>
      </c>
      <c r="Q246" s="82" t="s">
        <v>37</v>
      </c>
      <c r="R246" s="72">
        <f t="shared" si="34"/>
        <v>97.433300039788648</v>
      </c>
      <c r="S246" s="76">
        <v>95.416666666666657</v>
      </c>
      <c r="T246" s="80">
        <v>77.777777777777786</v>
      </c>
      <c r="U246" s="80">
        <v>97.222216666666668</v>
      </c>
      <c r="V246" s="80">
        <v>90.533253445176754</v>
      </c>
      <c r="W246" s="80">
        <v>0</v>
      </c>
      <c r="X246" s="78">
        <f t="shared" si="35"/>
        <v>78.920821958424881</v>
      </c>
      <c r="Y246" s="83">
        <f t="shared" si="36"/>
        <v>91.884299431585191</v>
      </c>
      <c r="Z246" s="84">
        <v>39.264367816091955</v>
      </c>
      <c r="AA246" s="84">
        <v>44.44444444444445</v>
      </c>
      <c r="AB246" s="84">
        <v>40</v>
      </c>
      <c r="AC246" s="84">
        <v>50.4</v>
      </c>
      <c r="AD246" s="84">
        <v>5.5555555555555554</v>
      </c>
      <c r="AE246" s="72">
        <f t="shared" si="37"/>
        <v>36.14109195402299</v>
      </c>
      <c r="AF246" s="85">
        <v>78.94736842105263</v>
      </c>
      <c r="AG246" s="85">
        <v>56.25</v>
      </c>
      <c r="AH246" s="85">
        <v>58.82352941176471</v>
      </c>
      <c r="AI246" s="85">
        <v>45.794392523364486</v>
      </c>
      <c r="AJ246" s="86">
        <v>59.953822589045458</v>
      </c>
      <c r="AK246" s="87">
        <v>56.666666666666664</v>
      </c>
      <c r="AL246" s="72">
        <f t="shared" si="38"/>
        <v>56.666666666666664</v>
      </c>
      <c r="AM246" s="88">
        <v>46.596268399224385</v>
      </c>
      <c r="AN246" s="89">
        <f t="shared" si="39"/>
        <v>66.385600785010467</v>
      </c>
    </row>
    <row r="247" spans="1:40" ht="15" hidden="1" customHeight="1" x14ac:dyDescent="0.3">
      <c r="A247" s="90">
        <v>15407</v>
      </c>
      <c r="B247" s="91" t="s">
        <v>471</v>
      </c>
      <c r="C247" s="91" t="s">
        <v>522</v>
      </c>
      <c r="D247" s="92">
        <v>6</v>
      </c>
      <c r="E247" s="70">
        <v>77.119380265889177</v>
      </c>
      <c r="F247" s="71">
        <v>75.541310541310551</v>
      </c>
      <c r="G247" s="72">
        <f t="shared" si="30"/>
        <v>76.593357024362973</v>
      </c>
      <c r="H247" s="73">
        <v>62.582000000000001</v>
      </c>
      <c r="I247" s="74">
        <f t="shared" si="31"/>
        <v>62.582000000000001</v>
      </c>
      <c r="J247" s="75">
        <f t="shared" si="32"/>
        <v>70.988814214617776</v>
      </c>
      <c r="K247" s="76">
        <v>98.662207357859529</v>
      </c>
      <c r="L247" s="77">
        <v>100</v>
      </c>
      <c r="M247" s="78">
        <f t="shared" si="33"/>
        <v>98.959494611668532</v>
      </c>
      <c r="N247" s="79">
        <v>100</v>
      </c>
      <c r="O247" s="80">
        <v>99.87</v>
      </c>
      <c r="P247" s="81">
        <v>99.305301645338204</v>
      </c>
      <c r="Q247" s="82" t="s">
        <v>37</v>
      </c>
      <c r="R247" s="72">
        <f t="shared" si="34"/>
        <v>99.662772360603299</v>
      </c>
      <c r="S247" s="76">
        <v>93.888888888888872</v>
      </c>
      <c r="T247" s="80">
        <v>80.587962962962962</v>
      </c>
      <c r="U247" s="80">
        <v>97.222216666666668</v>
      </c>
      <c r="V247" s="80">
        <v>0</v>
      </c>
      <c r="W247" s="80">
        <v>80</v>
      </c>
      <c r="X247" s="78">
        <f t="shared" si="35"/>
        <v>77.924767129629629</v>
      </c>
      <c r="Y247" s="83">
        <f t="shared" si="36"/>
        <v>92.45343069707522</v>
      </c>
      <c r="Z247" s="84">
        <v>57.816091954022987</v>
      </c>
      <c r="AA247" s="84">
        <v>69.444444444444443</v>
      </c>
      <c r="AB247" s="84">
        <v>60</v>
      </c>
      <c r="AC247" s="84">
        <v>66.400000000000006</v>
      </c>
      <c r="AD247" s="84">
        <v>42.352941176470587</v>
      </c>
      <c r="AE247" s="72">
        <f t="shared" si="37"/>
        <v>59.116032792427319</v>
      </c>
      <c r="AF247" s="85">
        <v>52.631578947368418</v>
      </c>
      <c r="AG247" s="85">
        <v>81.25</v>
      </c>
      <c r="AH247" s="85">
        <v>47.058823529411761</v>
      </c>
      <c r="AI247" s="85">
        <v>40.186915887850468</v>
      </c>
      <c r="AJ247" s="86">
        <v>55.28182959115766</v>
      </c>
      <c r="AK247" s="87">
        <v>55.000000000000007</v>
      </c>
      <c r="AL247" s="72">
        <f t="shared" si="38"/>
        <v>55.000000000000007</v>
      </c>
      <c r="AM247" s="88">
        <v>57.270372046936615</v>
      </c>
      <c r="AN247" s="89">
        <f t="shared" si="39"/>
        <v>77.605589805542138</v>
      </c>
    </row>
    <row r="248" spans="1:40" ht="15" hidden="1" customHeight="1" x14ac:dyDescent="0.3">
      <c r="A248" s="90">
        <v>15425</v>
      </c>
      <c r="B248" s="91" t="s">
        <v>471</v>
      </c>
      <c r="C248" s="91" t="s">
        <v>523</v>
      </c>
      <c r="D248" s="92">
        <v>6</v>
      </c>
      <c r="E248" s="70">
        <v>76.674810368095294</v>
      </c>
      <c r="F248" s="71">
        <v>82.875966625966626</v>
      </c>
      <c r="G248" s="72">
        <f t="shared" si="30"/>
        <v>78.741862454052409</v>
      </c>
      <c r="H248" s="73">
        <v>56.902000000000008</v>
      </c>
      <c r="I248" s="74">
        <f t="shared" si="31"/>
        <v>56.902000000000008</v>
      </c>
      <c r="J248" s="75">
        <f t="shared" si="32"/>
        <v>70.005917472431449</v>
      </c>
      <c r="K248" s="76">
        <v>99.275362318840578</v>
      </c>
      <c r="L248" s="77">
        <v>100</v>
      </c>
      <c r="M248" s="78">
        <f t="shared" si="33"/>
        <v>99.436392914653794</v>
      </c>
      <c r="N248" s="79">
        <v>100</v>
      </c>
      <c r="O248" s="80">
        <v>99.02</v>
      </c>
      <c r="P248" s="81">
        <v>99.441340782122893</v>
      </c>
      <c r="Q248" s="82" t="s">
        <v>37</v>
      </c>
      <c r="R248" s="72">
        <f t="shared" si="34"/>
        <v>99.424934148044699</v>
      </c>
      <c r="S248" s="76">
        <v>98.611111111111114</v>
      </c>
      <c r="T248" s="80">
        <v>83.287037037037038</v>
      </c>
      <c r="U248" s="80">
        <v>100</v>
      </c>
      <c r="V248" s="80">
        <v>0</v>
      </c>
      <c r="W248" s="80">
        <v>25</v>
      </c>
      <c r="X248" s="78">
        <f t="shared" si="35"/>
        <v>73.599537037037038</v>
      </c>
      <c r="Y248" s="83">
        <f t="shared" si="36"/>
        <v>91.164932228501513</v>
      </c>
      <c r="Z248" s="84">
        <v>82.942528735632195</v>
      </c>
      <c r="AA248" s="84">
        <v>33.333333333333336</v>
      </c>
      <c r="AB248" s="84">
        <v>20</v>
      </c>
      <c r="AC248" s="84">
        <v>52</v>
      </c>
      <c r="AD248" s="84">
        <v>16.853932584269664</v>
      </c>
      <c r="AE248" s="72">
        <f t="shared" si="37"/>
        <v>43.645744543458612</v>
      </c>
      <c r="AF248" s="85">
        <v>47.368421052631575</v>
      </c>
      <c r="AG248" s="85">
        <v>81.25</v>
      </c>
      <c r="AH248" s="85">
        <v>35.294117647058826</v>
      </c>
      <c r="AI248" s="85">
        <v>51.401869158878498</v>
      </c>
      <c r="AJ248" s="86">
        <v>53.828601964642225</v>
      </c>
      <c r="AK248" s="87">
        <v>28.333333333333332</v>
      </c>
      <c r="AL248" s="72">
        <f t="shared" si="38"/>
        <v>28.333333333333332</v>
      </c>
      <c r="AM248" s="88">
        <v>43.298690947082513</v>
      </c>
      <c r="AN248" s="89">
        <f t="shared" si="39"/>
        <v>72.573256892861806</v>
      </c>
    </row>
    <row r="249" spans="1:40" ht="15" hidden="1" customHeight="1" x14ac:dyDescent="0.3">
      <c r="A249" s="90">
        <v>15442</v>
      </c>
      <c r="B249" s="91" t="s">
        <v>471</v>
      </c>
      <c r="C249" s="91" t="s">
        <v>524</v>
      </c>
      <c r="D249" s="92">
        <v>6</v>
      </c>
      <c r="E249" s="70">
        <v>81.394469263344035</v>
      </c>
      <c r="F249" s="71">
        <v>82.80474155474154</v>
      </c>
      <c r="G249" s="72">
        <f t="shared" si="30"/>
        <v>81.864560027143199</v>
      </c>
      <c r="H249" s="73">
        <v>52.94</v>
      </c>
      <c r="I249" s="74">
        <f t="shared" si="31"/>
        <v>52.94</v>
      </c>
      <c r="J249" s="75">
        <f t="shared" si="32"/>
        <v>70.294736016285924</v>
      </c>
      <c r="K249" s="76">
        <v>95.652173913043484</v>
      </c>
      <c r="L249" s="77">
        <v>100</v>
      </c>
      <c r="M249" s="78">
        <f t="shared" si="33"/>
        <v>96.618357487922708</v>
      </c>
      <c r="N249" s="79">
        <v>98.518518518518533</v>
      </c>
      <c r="O249" s="80">
        <v>99.69</v>
      </c>
      <c r="P249" s="81">
        <v>90.603566529492454</v>
      </c>
      <c r="Q249" s="82" t="s">
        <v>37</v>
      </c>
      <c r="R249" s="72">
        <f t="shared" si="34"/>
        <v>96.210525831618668</v>
      </c>
      <c r="S249" s="76">
        <v>97.222222222222214</v>
      </c>
      <c r="T249" s="80">
        <v>85.173611111111114</v>
      </c>
      <c r="U249" s="80">
        <v>100</v>
      </c>
      <c r="V249" s="80">
        <v>92.377495462794926</v>
      </c>
      <c r="W249" s="80">
        <v>100</v>
      </c>
      <c r="X249" s="78">
        <f t="shared" si="35"/>
        <v>94.6461452661827</v>
      </c>
      <c r="Y249" s="83">
        <f t="shared" si="36"/>
        <v>95.856743446948613</v>
      </c>
      <c r="Z249" s="84">
        <v>11.86206896551724</v>
      </c>
      <c r="AA249" s="84">
        <v>0</v>
      </c>
      <c r="AB249" s="84">
        <v>20</v>
      </c>
      <c r="AC249" s="84">
        <v>84</v>
      </c>
      <c r="AD249" s="84">
        <v>90</v>
      </c>
      <c r="AE249" s="72">
        <f t="shared" si="37"/>
        <v>39.34051724137931</v>
      </c>
      <c r="AF249" s="85">
        <v>89.473684210526315</v>
      </c>
      <c r="AG249" s="85">
        <v>75</v>
      </c>
      <c r="AH249" s="85">
        <v>47.058823529411761</v>
      </c>
      <c r="AI249" s="85">
        <v>38.31775700934579</v>
      </c>
      <c r="AJ249" s="86">
        <v>62.462566187320967</v>
      </c>
      <c r="AK249" s="87">
        <v>58.333333333333336</v>
      </c>
      <c r="AL249" s="72">
        <f t="shared" si="38"/>
        <v>58.333333333333336</v>
      </c>
      <c r="AM249" s="88">
        <v>49.304960178687892</v>
      </c>
      <c r="AN249" s="89">
        <f t="shared" si="39"/>
        <v>76.778806980337862</v>
      </c>
    </row>
    <row r="250" spans="1:40" ht="15" hidden="1" customHeight="1" x14ac:dyDescent="0.3">
      <c r="A250" s="90">
        <v>15455</v>
      </c>
      <c r="B250" s="91" t="s">
        <v>471</v>
      </c>
      <c r="C250" s="91" t="s">
        <v>525</v>
      </c>
      <c r="D250" s="92">
        <v>6</v>
      </c>
      <c r="E250" s="70">
        <v>92.967472414066819</v>
      </c>
      <c r="F250" s="71">
        <v>92.913105413105427</v>
      </c>
      <c r="G250" s="72">
        <f t="shared" si="30"/>
        <v>92.949350080413012</v>
      </c>
      <c r="H250" s="73">
        <v>51.275999999999996</v>
      </c>
      <c r="I250" s="74">
        <f t="shared" si="31"/>
        <v>51.275999999999996</v>
      </c>
      <c r="J250" s="75">
        <f t="shared" si="32"/>
        <v>76.280010048247803</v>
      </c>
      <c r="K250" s="76">
        <v>97.446808510638292</v>
      </c>
      <c r="L250" s="77">
        <v>100</v>
      </c>
      <c r="M250" s="78">
        <f t="shared" si="33"/>
        <v>98.01418439716312</v>
      </c>
      <c r="N250" s="79">
        <v>45.555555555555557</v>
      </c>
      <c r="O250" s="80">
        <v>98.299999999999983</v>
      </c>
      <c r="P250" s="81">
        <v>95.744680851063833</v>
      </c>
      <c r="Q250" s="82" t="s">
        <v>37</v>
      </c>
      <c r="R250" s="72">
        <f t="shared" si="34"/>
        <v>79.816828752955075</v>
      </c>
      <c r="S250" s="76">
        <v>100</v>
      </c>
      <c r="T250" s="80">
        <v>76.826388888888886</v>
      </c>
      <c r="U250" s="80">
        <v>84.722216666666668</v>
      </c>
      <c r="V250" s="80">
        <v>92.604059167526671</v>
      </c>
      <c r="W250" s="80">
        <v>0</v>
      </c>
      <c r="X250" s="78">
        <f t="shared" si="35"/>
        <v>76.962658784829728</v>
      </c>
      <c r="Y250" s="83">
        <f t="shared" si="36"/>
        <v>85.454542395069865</v>
      </c>
      <c r="Z250" s="84">
        <v>52</v>
      </c>
      <c r="AA250" s="84">
        <v>11.111111111111112</v>
      </c>
      <c r="AB250" s="84">
        <v>0</v>
      </c>
      <c r="AC250" s="84">
        <v>0</v>
      </c>
      <c r="AD250" s="84">
        <v>85.057471264367805</v>
      </c>
      <c r="AE250" s="72">
        <f t="shared" si="37"/>
        <v>31.031609195402297</v>
      </c>
      <c r="AF250" s="85">
        <v>0</v>
      </c>
      <c r="AG250" s="85">
        <v>6.25</v>
      </c>
      <c r="AH250" s="85">
        <v>5.8823529411764701</v>
      </c>
      <c r="AI250" s="85">
        <v>0.93457943925233633</v>
      </c>
      <c r="AJ250" s="86">
        <v>3.266733095107202</v>
      </c>
      <c r="AK250" s="87">
        <v>58.333333333333336</v>
      </c>
      <c r="AL250" s="72">
        <f t="shared" si="38"/>
        <v>58.333333333333336</v>
      </c>
      <c r="AM250" s="88">
        <v>29.087987062909814</v>
      </c>
      <c r="AN250" s="89">
        <f t="shared" si="39"/>
        <v>66.709669326057437</v>
      </c>
    </row>
    <row r="251" spans="1:40" ht="15" hidden="1" customHeight="1" x14ac:dyDescent="0.3">
      <c r="A251" s="90">
        <v>15464</v>
      </c>
      <c r="B251" s="91" t="s">
        <v>471</v>
      </c>
      <c r="C251" s="91" t="s">
        <v>526</v>
      </c>
      <c r="D251" s="92">
        <v>6</v>
      </c>
      <c r="E251" s="70">
        <v>45.500860247059258</v>
      </c>
      <c r="F251" s="71">
        <v>75.199430199430211</v>
      </c>
      <c r="G251" s="72">
        <f t="shared" si="30"/>
        <v>55.40038356451624</v>
      </c>
      <c r="H251" s="73">
        <v>0</v>
      </c>
      <c r="I251" s="74">
        <f t="shared" si="31"/>
        <v>0</v>
      </c>
      <c r="J251" s="75">
        <f t="shared" si="32"/>
        <v>33.240230138709741</v>
      </c>
      <c r="K251" s="76">
        <v>98.319327731092429</v>
      </c>
      <c r="L251" s="77">
        <v>100</v>
      </c>
      <c r="M251" s="78">
        <f t="shared" si="33"/>
        <v>98.692810457516345</v>
      </c>
      <c r="N251" s="79">
        <v>81.111111111111128</v>
      </c>
      <c r="O251" s="80">
        <v>99.33</v>
      </c>
      <c r="P251" s="81">
        <v>95.412844036697251</v>
      </c>
      <c r="Q251" s="82" t="s">
        <v>37</v>
      </c>
      <c r="R251" s="72">
        <f t="shared" si="34"/>
        <v>91.893848808613669</v>
      </c>
      <c r="S251" s="76">
        <v>92.083333333333343</v>
      </c>
      <c r="T251" s="77">
        <v>70.370370370370381</v>
      </c>
      <c r="U251" s="80">
        <v>100</v>
      </c>
      <c r="V251" s="80">
        <v>0</v>
      </c>
      <c r="W251" s="80">
        <v>0</v>
      </c>
      <c r="X251" s="78">
        <f t="shared" si="35"/>
        <v>65.613425925925924</v>
      </c>
      <c r="Y251" s="83">
        <f t="shared" si="36"/>
        <v>85.93173967975855</v>
      </c>
      <c r="Z251" s="84">
        <v>57.517241379310349</v>
      </c>
      <c r="AA251" s="84">
        <v>80.555555555555557</v>
      </c>
      <c r="AB251" s="84">
        <v>0</v>
      </c>
      <c r="AC251" s="84">
        <v>85.6</v>
      </c>
      <c r="AD251" s="84">
        <v>41.111111111111107</v>
      </c>
      <c r="AE251" s="72">
        <f t="shared" si="37"/>
        <v>53.241810344827584</v>
      </c>
      <c r="AF251" s="85">
        <v>73.68421052631578</v>
      </c>
      <c r="AG251" s="85">
        <v>81.25</v>
      </c>
      <c r="AH251" s="85">
        <v>70.588235294117652</v>
      </c>
      <c r="AI251" s="85">
        <v>67.289719626168221</v>
      </c>
      <c r="AJ251" s="86">
        <v>73.203041361650406</v>
      </c>
      <c r="AK251" s="87">
        <v>45</v>
      </c>
      <c r="AL251" s="72">
        <f t="shared" si="38"/>
        <v>45</v>
      </c>
      <c r="AM251" s="88">
        <v>56.91644321368149</v>
      </c>
      <c r="AN251" s="89">
        <f t="shared" si="39"/>
        <v>66.688848831725664</v>
      </c>
    </row>
    <row r="252" spans="1:40" ht="15" hidden="1" customHeight="1" x14ac:dyDescent="0.3">
      <c r="A252" s="90">
        <v>15466</v>
      </c>
      <c r="B252" s="91" t="s">
        <v>471</v>
      </c>
      <c r="C252" s="91" t="s">
        <v>527</v>
      </c>
      <c r="D252" s="92">
        <v>6</v>
      </c>
      <c r="E252" s="70">
        <v>41.587066140151443</v>
      </c>
      <c r="F252" s="71">
        <v>84.687118437118443</v>
      </c>
      <c r="G252" s="72">
        <f t="shared" si="30"/>
        <v>55.95375023914044</v>
      </c>
      <c r="H252" s="73">
        <v>43.79</v>
      </c>
      <c r="I252" s="74">
        <f t="shared" si="31"/>
        <v>43.79</v>
      </c>
      <c r="J252" s="75">
        <f t="shared" si="32"/>
        <v>51.08825014348426</v>
      </c>
      <c r="K252" s="76">
        <v>100</v>
      </c>
      <c r="L252" s="77">
        <v>100</v>
      </c>
      <c r="M252" s="78">
        <f t="shared" si="33"/>
        <v>100</v>
      </c>
      <c r="N252" s="79">
        <v>72.222222222222214</v>
      </c>
      <c r="O252" s="80">
        <v>98.68</v>
      </c>
      <c r="P252" s="81">
        <v>98.712871287128706</v>
      </c>
      <c r="Q252" s="82" t="s">
        <v>37</v>
      </c>
      <c r="R252" s="72">
        <f t="shared" si="34"/>
        <v>89.815528025302527</v>
      </c>
      <c r="S252" s="76">
        <v>98.472222222222214</v>
      </c>
      <c r="T252" s="77">
        <v>76.990740740740733</v>
      </c>
      <c r="U252" s="80">
        <v>100</v>
      </c>
      <c r="V252" s="80">
        <v>94.219653179190757</v>
      </c>
      <c r="W252" s="80">
        <v>25</v>
      </c>
      <c r="X252" s="78">
        <f t="shared" si="35"/>
        <v>83.768197388139583</v>
      </c>
      <c r="Y252" s="83">
        <f t="shared" si="36"/>
        <v>91.546792132301476</v>
      </c>
      <c r="Z252" s="84">
        <v>84.045977011494259</v>
      </c>
      <c r="AA252" s="84">
        <v>70.833333333333329</v>
      </c>
      <c r="AB252" s="84">
        <v>60</v>
      </c>
      <c r="AC252" s="84">
        <v>72</v>
      </c>
      <c r="AD252" s="84">
        <v>19.101123595505616</v>
      </c>
      <c r="AE252" s="72">
        <f t="shared" si="37"/>
        <v>62.624204927030867</v>
      </c>
      <c r="AF252" s="85">
        <v>68.421052631578945</v>
      </c>
      <c r="AG252" s="85">
        <v>75</v>
      </c>
      <c r="AH252" s="85">
        <v>52.941176470588239</v>
      </c>
      <c r="AI252" s="85">
        <v>43.925233644859816</v>
      </c>
      <c r="AJ252" s="86">
        <v>60.071865686756752</v>
      </c>
      <c r="AK252" s="87">
        <v>51.666666666666671</v>
      </c>
      <c r="AL252" s="72">
        <f t="shared" si="38"/>
        <v>51.666666666666671</v>
      </c>
      <c r="AM252" s="88">
        <v>59.752073477551598</v>
      </c>
      <c r="AN252" s="89">
        <f t="shared" si="39"/>
        <v>73.916668138113067</v>
      </c>
    </row>
    <row r="253" spans="1:40" ht="15" hidden="1" customHeight="1" x14ac:dyDescent="0.3">
      <c r="A253" s="90">
        <v>15469</v>
      </c>
      <c r="B253" s="91" t="s">
        <v>471</v>
      </c>
      <c r="C253" s="91" t="s">
        <v>528</v>
      </c>
      <c r="D253" s="92">
        <v>6</v>
      </c>
      <c r="E253" s="70">
        <v>48.639842530855447</v>
      </c>
      <c r="F253" s="71">
        <v>87.327533577533572</v>
      </c>
      <c r="G253" s="72">
        <f t="shared" si="30"/>
        <v>61.535739546414817</v>
      </c>
      <c r="H253" s="73">
        <v>50.848000000000006</v>
      </c>
      <c r="I253" s="74">
        <f t="shared" si="31"/>
        <v>50.848000000000006</v>
      </c>
      <c r="J253" s="75">
        <f t="shared" si="32"/>
        <v>57.260643727848894</v>
      </c>
      <c r="K253" s="76">
        <v>95.061728395061735</v>
      </c>
      <c r="L253" s="77">
        <v>100</v>
      </c>
      <c r="M253" s="78">
        <f t="shared" si="33"/>
        <v>96.159122085048011</v>
      </c>
      <c r="N253" s="79">
        <v>100</v>
      </c>
      <c r="O253" s="80">
        <v>99.24</v>
      </c>
      <c r="P253" s="81">
        <v>97.293546148507986</v>
      </c>
      <c r="Q253" s="82" t="s">
        <v>37</v>
      </c>
      <c r="R253" s="72">
        <f t="shared" si="34"/>
        <v>98.782737560721728</v>
      </c>
      <c r="S253" s="76">
        <v>97.916666666666657</v>
      </c>
      <c r="T253" s="80">
        <v>81.270833333333343</v>
      </c>
      <c r="U253" s="80">
        <v>100</v>
      </c>
      <c r="V253" s="80">
        <v>0</v>
      </c>
      <c r="W253" s="80">
        <v>25</v>
      </c>
      <c r="X253" s="78">
        <f t="shared" si="35"/>
        <v>72.921875</v>
      </c>
      <c r="Y253" s="83">
        <f t="shared" si="36"/>
        <v>89.562759970048234</v>
      </c>
      <c r="Z253" s="84">
        <v>86.551724137931046</v>
      </c>
      <c r="AA253" s="84">
        <v>22.222222222222225</v>
      </c>
      <c r="AB253" s="84">
        <v>100</v>
      </c>
      <c r="AC253" s="84">
        <v>89.600000000000009</v>
      </c>
      <c r="AD253" s="84">
        <v>73.333333333333329</v>
      </c>
      <c r="AE253" s="72">
        <f t="shared" si="37"/>
        <v>75.10459770114943</v>
      </c>
      <c r="AF253" s="85">
        <v>63.157894736842103</v>
      </c>
      <c r="AG253" s="85">
        <v>81.25</v>
      </c>
      <c r="AH253" s="85">
        <v>76.470588235294116</v>
      </c>
      <c r="AI253" s="85">
        <v>79.43925233644859</v>
      </c>
      <c r="AJ253" s="86">
        <v>75.079433827146204</v>
      </c>
      <c r="AK253" s="87">
        <v>58.333333333333336</v>
      </c>
      <c r="AL253" s="72">
        <f t="shared" si="38"/>
        <v>58.333333333333336</v>
      </c>
      <c r="AM253" s="88">
        <v>71.743634461185351</v>
      </c>
      <c r="AN253" s="89">
        <f t="shared" si="39"/>
        <v>77.756599068949498</v>
      </c>
    </row>
    <row r="254" spans="1:40" ht="15" hidden="1" customHeight="1" x14ac:dyDescent="0.3">
      <c r="A254" s="90">
        <v>15476</v>
      </c>
      <c r="B254" s="91" t="s">
        <v>471</v>
      </c>
      <c r="C254" s="91" t="s">
        <v>529</v>
      </c>
      <c r="D254" s="92">
        <v>6</v>
      </c>
      <c r="E254" s="70">
        <v>59.359612559249584</v>
      </c>
      <c r="F254" s="71">
        <v>86.842185592185601</v>
      </c>
      <c r="G254" s="72">
        <f t="shared" si="30"/>
        <v>68.520470236894923</v>
      </c>
      <c r="H254" s="73">
        <v>0</v>
      </c>
      <c r="I254" s="74">
        <f t="shared" si="31"/>
        <v>0</v>
      </c>
      <c r="J254" s="75">
        <f t="shared" si="32"/>
        <v>41.112282142136955</v>
      </c>
      <c r="K254" s="76">
        <v>70.535714285714278</v>
      </c>
      <c r="L254" s="77">
        <v>100</v>
      </c>
      <c r="M254" s="78">
        <f t="shared" si="33"/>
        <v>77.083333333333329</v>
      </c>
      <c r="N254" s="79">
        <v>85.873015873015873</v>
      </c>
      <c r="O254" s="80">
        <v>99.27</v>
      </c>
      <c r="P254" s="81">
        <v>97.156862745098039</v>
      </c>
      <c r="Q254" s="82" t="s">
        <v>37</v>
      </c>
      <c r="R254" s="72">
        <f t="shared" si="34"/>
        <v>94.041147064659199</v>
      </c>
      <c r="S254" s="76">
        <v>95.138888888888886</v>
      </c>
      <c r="T254" s="80">
        <v>73.888888888888886</v>
      </c>
      <c r="U254" s="80">
        <v>64.814800000000005</v>
      </c>
      <c r="V254" s="80">
        <v>0</v>
      </c>
      <c r="W254" s="80">
        <v>25</v>
      </c>
      <c r="X254" s="78">
        <f t="shared" si="35"/>
        <v>61.585644444444441</v>
      </c>
      <c r="Y254" s="83">
        <f t="shared" si="36"/>
        <v>77.550573282913163</v>
      </c>
      <c r="Z254" s="84">
        <v>88.597701149425291</v>
      </c>
      <c r="AA254" s="84">
        <v>66.666666666666671</v>
      </c>
      <c r="AB254" s="84">
        <v>100</v>
      </c>
      <c r="AC254" s="84">
        <v>75.2</v>
      </c>
      <c r="AD254" s="84">
        <v>9.0909090909090917</v>
      </c>
      <c r="AE254" s="72">
        <f t="shared" si="37"/>
        <v>69.203970741901784</v>
      </c>
      <c r="AF254" s="85">
        <v>78.94736842105263</v>
      </c>
      <c r="AG254" s="85">
        <v>75</v>
      </c>
      <c r="AH254" s="85">
        <v>70.588235294117652</v>
      </c>
      <c r="AI254" s="85">
        <v>47.663551401869157</v>
      </c>
      <c r="AJ254" s="86">
        <v>68.049788779259856</v>
      </c>
      <c r="AK254" s="87">
        <v>50</v>
      </c>
      <c r="AL254" s="72">
        <f t="shared" si="38"/>
        <v>50</v>
      </c>
      <c r="AM254" s="88">
        <v>65.055394736816908</v>
      </c>
      <c r="AN254" s="89">
        <f t="shared" si="39"/>
        <v>66.514361490929048</v>
      </c>
    </row>
    <row r="255" spans="1:40" ht="15" hidden="1" customHeight="1" x14ac:dyDescent="0.3">
      <c r="A255" s="90">
        <v>15480</v>
      </c>
      <c r="B255" s="91" t="s">
        <v>471</v>
      </c>
      <c r="C255" s="91" t="s">
        <v>530</v>
      </c>
      <c r="D255" s="92">
        <v>6</v>
      </c>
      <c r="E255" s="70">
        <v>48.305083218782151</v>
      </c>
      <c r="F255" s="71">
        <v>91.539479039479033</v>
      </c>
      <c r="G255" s="72">
        <f t="shared" si="30"/>
        <v>62.716548492347776</v>
      </c>
      <c r="H255" s="73">
        <v>46.733999999999995</v>
      </c>
      <c r="I255" s="74">
        <f t="shared" si="31"/>
        <v>46.733999999999995</v>
      </c>
      <c r="J255" s="75">
        <f t="shared" si="32"/>
        <v>56.323529095408659</v>
      </c>
      <c r="K255" s="76">
        <v>89.230769230769226</v>
      </c>
      <c r="L255" s="77">
        <v>100</v>
      </c>
      <c r="M255" s="78">
        <f t="shared" si="33"/>
        <v>91.623931623931611</v>
      </c>
      <c r="N255" s="79">
        <v>77.407407407407405</v>
      </c>
      <c r="O255" s="80">
        <v>98.649999999999991</v>
      </c>
      <c r="P255" s="81">
        <v>98.075998075998072</v>
      </c>
      <c r="Q255" s="82" t="s">
        <v>37</v>
      </c>
      <c r="R255" s="72">
        <f t="shared" si="34"/>
        <v>91.320690701659444</v>
      </c>
      <c r="S255" s="76">
        <v>95.833333333333343</v>
      </c>
      <c r="T255" s="80">
        <v>80.276124338624342</v>
      </c>
      <c r="U255" s="80">
        <v>100</v>
      </c>
      <c r="V255" s="80">
        <v>0</v>
      </c>
      <c r="W255" s="80">
        <v>0</v>
      </c>
      <c r="X255" s="78">
        <f t="shared" si="35"/>
        <v>69.027364417989418</v>
      </c>
      <c r="Y255" s="83">
        <f t="shared" si="36"/>
        <v>84.295993022903019</v>
      </c>
      <c r="Z255" s="84">
        <v>50.988505747126432</v>
      </c>
      <c r="AA255" s="84">
        <v>11.111111111111112</v>
      </c>
      <c r="AB255" s="84">
        <v>0</v>
      </c>
      <c r="AC255" s="84">
        <v>34.4</v>
      </c>
      <c r="AD255" s="84">
        <v>53.932584269662918</v>
      </c>
      <c r="AE255" s="72">
        <f t="shared" si="37"/>
        <v>31.392819320676736</v>
      </c>
      <c r="AF255" s="85">
        <v>52.631578947368418</v>
      </c>
      <c r="AG255" s="85">
        <v>75</v>
      </c>
      <c r="AH255" s="85">
        <v>41.17647058823529</v>
      </c>
      <c r="AI255" s="85">
        <v>42.056074766355138</v>
      </c>
      <c r="AJ255" s="86">
        <v>52.71603107548971</v>
      </c>
      <c r="AK255" s="87">
        <v>35</v>
      </c>
      <c r="AL255" s="72">
        <f t="shared" si="38"/>
        <v>35</v>
      </c>
      <c r="AM255" s="88">
        <v>37.800445257824848</v>
      </c>
      <c r="AN255" s="89">
        <f t="shared" si="39"/>
        <v>64.752835907880694</v>
      </c>
    </row>
    <row r="256" spans="1:40" ht="15" hidden="1" customHeight="1" x14ac:dyDescent="0.3">
      <c r="A256" s="90">
        <v>15491</v>
      </c>
      <c r="B256" s="91" t="s">
        <v>471</v>
      </c>
      <c r="C256" s="91" t="s">
        <v>531</v>
      </c>
      <c r="D256" s="92">
        <v>4</v>
      </c>
      <c r="E256" s="70">
        <v>64.41427006031671</v>
      </c>
      <c r="F256" s="71">
        <v>82.86935286935288</v>
      </c>
      <c r="G256" s="72">
        <f t="shared" si="30"/>
        <v>70.565964329995424</v>
      </c>
      <c r="H256" s="73">
        <v>8.0399999999999991</v>
      </c>
      <c r="I256" s="74">
        <f t="shared" si="31"/>
        <v>8.0399999999999991</v>
      </c>
      <c r="J256" s="75">
        <f t="shared" si="32"/>
        <v>45.555578597997254</v>
      </c>
      <c r="K256" s="76">
        <v>94.583333333333329</v>
      </c>
      <c r="L256" s="77">
        <v>100</v>
      </c>
      <c r="M256" s="78">
        <f t="shared" si="33"/>
        <v>95.787037037037038</v>
      </c>
      <c r="N256" s="79">
        <v>85.238095238095241</v>
      </c>
      <c r="O256" s="80">
        <v>99.52</v>
      </c>
      <c r="P256" s="81">
        <v>95.421788893598986</v>
      </c>
      <c r="Q256" s="82" t="s">
        <v>37</v>
      </c>
      <c r="R256" s="72">
        <f t="shared" si="34"/>
        <v>93.334923901370644</v>
      </c>
      <c r="S256" s="76">
        <v>96.805555555555557</v>
      </c>
      <c r="T256" s="80">
        <v>91.666666666666686</v>
      </c>
      <c r="U256" s="80">
        <v>100</v>
      </c>
      <c r="V256" s="80">
        <v>0</v>
      </c>
      <c r="W256" s="80">
        <v>25</v>
      </c>
      <c r="X256" s="78">
        <f t="shared" si="35"/>
        <v>75.243055555555557</v>
      </c>
      <c r="Y256" s="83">
        <f t="shared" si="36"/>
        <v>88.428286759549721</v>
      </c>
      <c r="Z256" s="84">
        <v>89.678160919540232</v>
      </c>
      <c r="AA256" s="84">
        <v>75.000000000000014</v>
      </c>
      <c r="AB256" s="84">
        <v>0</v>
      </c>
      <c r="AC256" s="84">
        <v>72.8</v>
      </c>
      <c r="AD256" s="84">
        <v>17.021276595744681</v>
      </c>
      <c r="AE256" s="72">
        <f t="shared" si="37"/>
        <v>53.323529591587182</v>
      </c>
      <c r="AF256" s="85">
        <v>84.210526315789465</v>
      </c>
      <c r="AG256" s="85">
        <v>81.25</v>
      </c>
      <c r="AH256" s="85">
        <v>47.058823529411761</v>
      </c>
      <c r="AI256" s="85">
        <v>61.682242990654203</v>
      </c>
      <c r="AJ256" s="86">
        <v>68.550398208963855</v>
      </c>
      <c r="AK256" s="87">
        <v>41.666666666666671</v>
      </c>
      <c r="AL256" s="72">
        <f t="shared" si="38"/>
        <v>41.666666666666671</v>
      </c>
      <c r="AM256" s="88">
        <v>55.052655304570195</v>
      </c>
      <c r="AN256" s="89">
        <f t="shared" si="39"/>
        <v>69.841055690745378</v>
      </c>
    </row>
    <row r="257" spans="1:40" ht="15" hidden="1" customHeight="1" x14ac:dyDescent="0.3">
      <c r="A257" s="90">
        <v>15494</v>
      </c>
      <c r="B257" s="91" t="s">
        <v>471</v>
      </c>
      <c r="C257" s="91" t="s">
        <v>532</v>
      </c>
      <c r="D257" s="92">
        <v>6</v>
      </c>
      <c r="E257" s="70">
        <v>46.83475115896443</v>
      </c>
      <c r="F257" s="71">
        <v>78.121693121693127</v>
      </c>
      <c r="G257" s="72">
        <f t="shared" si="30"/>
        <v>57.263731813207329</v>
      </c>
      <c r="H257" s="73">
        <v>0</v>
      </c>
      <c r="I257" s="74">
        <f t="shared" si="31"/>
        <v>0</v>
      </c>
      <c r="J257" s="75">
        <f t="shared" si="32"/>
        <v>34.358239087924396</v>
      </c>
      <c r="K257" s="76">
        <v>81.818181818181813</v>
      </c>
      <c r="L257" s="77">
        <v>100</v>
      </c>
      <c r="M257" s="78">
        <f t="shared" si="33"/>
        <v>85.858585858585855</v>
      </c>
      <c r="N257" s="79">
        <v>100</v>
      </c>
      <c r="O257" s="80">
        <v>99.809999999999988</v>
      </c>
      <c r="P257" s="81">
        <v>98.691588785046719</v>
      </c>
      <c r="Q257" s="82" t="s">
        <v>37</v>
      </c>
      <c r="R257" s="72">
        <f t="shared" si="34"/>
        <v>99.438341764018674</v>
      </c>
      <c r="S257" s="76">
        <v>97.916666666666657</v>
      </c>
      <c r="T257" s="80">
        <v>91.297811948853621</v>
      </c>
      <c r="U257" s="80">
        <v>100</v>
      </c>
      <c r="V257" s="80">
        <v>0</v>
      </c>
      <c r="W257" s="80">
        <v>0</v>
      </c>
      <c r="X257" s="78">
        <f t="shared" si="35"/>
        <v>72.303619653880077</v>
      </c>
      <c r="Y257" s="83">
        <f t="shared" si="36"/>
        <v>85.866518562818513</v>
      </c>
      <c r="Z257" s="84">
        <v>50.574712643678161</v>
      </c>
      <c r="AA257" s="84">
        <v>83.333333333333329</v>
      </c>
      <c r="AB257" s="84">
        <v>80</v>
      </c>
      <c r="AC257" s="84">
        <v>52.800000000000004</v>
      </c>
      <c r="AD257" s="84">
        <v>53.333333333333336</v>
      </c>
      <c r="AE257" s="72">
        <f t="shared" si="37"/>
        <v>63.168678160919541</v>
      </c>
      <c r="AF257" s="85">
        <v>21.052631578947366</v>
      </c>
      <c r="AG257" s="85">
        <v>75</v>
      </c>
      <c r="AH257" s="85">
        <v>47.058823529411761</v>
      </c>
      <c r="AI257" s="85">
        <v>36.44859813084112</v>
      </c>
      <c r="AJ257" s="86">
        <v>44.890013309800068</v>
      </c>
      <c r="AK257" s="87">
        <v>41.666666666666671</v>
      </c>
      <c r="AL257" s="72">
        <f t="shared" si="38"/>
        <v>41.666666666666671</v>
      </c>
      <c r="AM257" s="88">
        <v>53.993965235103772</v>
      </c>
      <c r="AN257" s="89">
        <f t="shared" si="39"/>
        <v>66.003096669525263</v>
      </c>
    </row>
    <row r="258" spans="1:40" ht="15" hidden="1" customHeight="1" x14ac:dyDescent="0.3">
      <c r="A258" s="90">
        <v>15500</v>
      </c>
      <c r="B258" s="91" t="s">
        <v>471</v>
      </c>
      <c r="C258" s="91" t="s">
        <v>533</v>
      </c>
      <c r="D258" s="92">
        <v>6</v>
      </c>
      <c r="E258" s="70">
        <v>68.86686217821719</v>
      </c>
      <c r="F258" s="71">
        <v>85.58353683353684</v>
      </c>
      <c r="G258" s="72">
        <f t="shared" ref="G258:G321" si="40">(E258*(8/12))+(F258*(4/12))</f>
        <v>74.43908706332374</v>
      </c>
      <c r="H258" s="73">
        <v>37.241999999999997</v>
      </c>
      <c r="I258" s="74">
        <f t="shared" ref="I258:I321" si="41">H258</f>
        <v>37.241999999999997</v>
      </c>
      <c r="J258" s="75">
        <f t="shared" ref="J258:J321" si="42">(G258*(12/20))+(I258*(8/20))</f>
        <v>59.560252237994241</v>
      </c>
      <c r="K258" s="76">
        <v>93.137254901960787</v>
      </c>
      <c r="L258" s="77">
        <v>100</v>
      </c>
      <c r="M258" s="78">
        <f t="shared" ref="M258:M321" si="43">(K258*(14/18))+(L258*(4/18))</f>
        <v>94.662309368191728</v>
      </c>
      <c r="N258" s="79">
        <v>92.857142857142847</v>
      </c>
      <c r="O258" s="80">
        <v>98.19</v>
      </c>
      <c r="P258" s="81">
        <v>97.283950617283949</v>
      </c>
      <c r="Q258" s="82" t="s">
        <v>37</v>
      </c>
      <c r="R258" s="72">
        <f t="shared" ref="R258:R321" si="44">IF((Q258=("N/A")),((N258*(5.33/16))+(O258*(5.33/16))+(P258*(5.33/16))),((N258*(4/16))+(O258*(4/16))+(P258*(4/16))+(Q258*(4/16))))</f>
        <v>96.050295513668431</v>
      </c>
      <c r="S258" s="76">
        <v>97.777777777777786</v>
      </c>
      <c r="T258" s="80">
        <v>82.986111111111114</v>
      </c>
      <c r="U258" s="80">
        <v>100</v>
      </c>
      <c r="V258" s="80">
        <v>0</v>
      </c>
      <c r="W258" s="80">
        <v>25</v>
      </c>
      <c r="X258" s="78">
        <f t="shared" ref="X258:X321" si="45">(S258*(4/16))+(T258*(4/16))+(U258*(4/16))+(V258*(2/16))+(W258*(2/16))</f>
        <v>73.315972222222229</v>
      </c>
      <c r="Y258" s="83">
        <f t="shared" ref="Y258:Y321" si="46">(M258*(18/50))+(R258*(16/50))+(X258*(16/50))</f>
        <v>88.275637048034028</v>
      </c>
      <c r="Z258" s="84">
        <v>48.206896551724135</v>
      </c>
      <c r="AA258" s="84">
        <v>38.888888888888893</v>
      </c>
      <c r="AB258" s="84">
        <v>0</v>
      </c>
      <c r="AC258" s="84">
        <v>48</v>
      </c>
      <c r="AD258" s="84">
        <v>62.376237623762378</v>
      </c>
      <c r="AE258" s="72">
        <f t="shared" ref="AE258:AE321" si="47">((Z258*(4/16))+(AA258*(3/16))+(AB258*(3/16))+(AC258*(3/16))+(AD258*(3/16)))</f>
        <v>40.038935359053148</v>
      </c>
      <c r="AF258" s="85">
        <v>26.315789473684209</v>
      </c>
      <c r="AG258" s="85">
        <v>81.25</v>
      </c>
      <c r="AH258" s="85">
        <v>58.82352941176471</v>
      </c>
      <c r="AI258" s="85">
        <v>32.710280373831772</v>
      </c>
      <c r="AJ258" s="86">
        <v>49.774899814820174</v>
      </c>
      <c r="AK258" s="87">
        <v>51.666666666666671</v>
      </c>
      <c r="AL258" s="72">
        <f t="shared" ref="AL258:AL321" si="48">AK258</f>
        <v>51.666666666666671</v>
      </c>
      <c r="AM258" s="88">
        <v>44.960738808780391</v>
      </c>
      <c r="AN258" s="89">
        <f t="shared" ref="AN258:AN321" si="49">(J258*(20/100))+(Y258*(50/100))+(AM258*(30/100))</f>
        <v>69.538090614249981</v>
      </c>
    </row>
    <row r="259" spans="1:40" ht="15" hidden="1" customHeight="1" x14ac:dyDescent="0.3">
      <c r="A259" s="90">
        <v>15507</v>
      </c>
      <c r="B259" s="91" t="s">
        <v>471</v>
      </c>
      <c r="C259" s="91" t="s">
        <v>534</v>
      </c>
      <c r="D259" s="92">
        <v>6</v>
      </c>
      <c r="E259" s="70">
        <v>59.728225899817865</v>
      </c>
      <c r="F259" s="71">
        <v>67.774216524216527</v>
      </c>
      <c r="G259" s="72">
        <f t="shared" si="40"/>
        <v>62.410222774617409</v>
      </c>
      <c r="H259" s="73">
        <v>0</v>
      </c>
      <c r="I259" s="74">
        <f t="shared" si="41"/>
        <v>0</v>
      </c>
      <c r="J259" s="75">
        <f t="shared" si="42"/>
        <v>37.446133664770443</v>
      </c>
      <c r="K259" s="76">
        <v>76.146788990825684</v>
      </c>
      <c r="L259" s="77">
        <v>100</v>
      </c>
      <c r="M259" s="78">
        <f t="shared" si="43"/>
        <v>81.447502548419976</v>
      </c>
      <c r="N259" s="79">
        <v>100</v>
      </c>
      <c r="O259" s="80">
        <v>98.97</v>
      </c>
      <c r="P259" s="81">
        <v>98.370450841933732</v>
      </c>
      <c r="Q259" s="82" t="s">
        <v>37</v>
      </c>
      <c r="R259" s="72">
        <f t="shared" si="44"/>
        <v>99.051537686719172</v>
      </c>
      <c r="S259" s="76">
        <v>98.611111111111114</v>
      </c>
      <c r="T259" s="80">
        <v>81.909722222222214</v>
      </c>
      <c r="U259" s="80">
        <v>100</v>
      </c>
      <c r="V259" s="80">
        <v>0</v>
      </c>
      <c r="W259" s="80">
        <v>15</v>
      </c>
      <c r="X259" s="78">
        <f t="shared" si="45"/>
        <v>72.005208333333329</v>
      </c>
      <c r="Y259" s="83">
        <f t="shared" si="46"/>
        <v>84.05925964384798</v>
      </c>
      <c r="Z259" s="84">
        <v>49.770114942528743</v>
      </c>
      <c r="AA259" s="84">
        <v>33.333333333333336</v>
      </c>
      <c r="AB259" s="84">
        <v>0</v>
      </c>
      <c r="AC259" s="84">
        <v>58.4</v>
      </c>
      <c r="AD259" s="84">
        <v>82.022471910112358</v>
      </c>
      <c r="AE259" s="72">
        <f t="shared" si="47"/>
        <v>45.021742218778257</v>
      </c>
      <c r="AF259" s="85">
        <v>68.421052631578945</v>
      </c>
      <c r="AG259" s="85">
        <v>81.25</v>
      </c>
      <c r="AH259" s="85">
        <v>70.588235294117652</v>
      </c>
      <c r="AI259" s="85">
        <v>45.794392523364486</v>
      </c>
      <c r="AJ259" s="86">
        <v>66.51342011226528</v>
      </c>
      <c r="AK259" s="87">
        <v>35</v>
      </c>
      <c r="AL259" s="72">
        <f t="shared" si="48"/>
        <v>35</v>
      </c>
      <c r="AM259" s="88">
        <v>48.748507879952477</v>
      </c>
      <c r="AN259" s="89">
        <f t="shared" si="49"/>
        <v>64.143408918863827</v>
      </c>
    </row>
    <row r="260" spans="1:40" ht="15" hidden="1" customHeight="1" x14ac:dyDescent="0.3">
      <c r="A260" s="90">
        <v>15511</v>
      </c>
      <c r="B260" s="91" t="s">
        <v>471</v>
      </c>
      <c r="C260" s="91" t="s">
        <v>535</v>
      </c>
      <c r="D260" s="92">
        <v>6</v>
      </c>
      <c r="E260" s="70">
        <v>59.904953502820156</v>
      </c>
      <c r="F260" s="71">
        <v>82.834757834757838</v>
      </c>
      <c r="G260" s="72">
        <f t="shared" si="40"/>
        <v>67.54822161346604</v>
      </c>
      <c r="H260" s="73">
        <v>37.686</v>
      </c>
      <c r="I260" s="74">
        <f t="shared" si="41"/>
        <v>37.686</v>
      </c>
      <c r="J260" s="75">
        <f t="shared" si="42"/>
        <v>55.603332968079627</v>
      </c>
      <c r="K260" s="76">
        <v>100</v>
      </c>
      <c r="L260" s="77">
        <v>100</v>
      </c>
      <c r="M260" s="78">
        <f t="shared" si="43"/>
        <v>100</v>
      </c>
      <c r="N260" s="79">
        <v>98.888888888888886</v>
      </c>
      <c r="O260" s="80">
        <v>99.190000000000012</v>
      </c>
      <c r="P260" s="81">
        <v>99.74683544303798</v>
      </c>
      <c r="Q260" s="82" t="s">
        <v>37</v>
      </c>
      <c r="R260" s="72">
        <f t="shared" si="44"/>
        <v>99.213194418073144</v>
      </c>
      <c r="S260" s="76">
        <v>98.611111111111114</v>
      </c>
      <c r="T260" s="80">
        <v>73.055555555555543</v>
      </c>
      <c r="U260" s="80">
        <v>100</v>
      </c>
      <c r="V260" s="80">
        <v>93.076285240464344</v>
      </c>
      <c r="W260" s="80">
        <v>25</v>
      </c>
      <c r="X260" s="78">
        <f t="shared" si="45"/>
        <v>82.676202321724702</v>
      </c>
      <c r="Y260" s="83">
        <f t="shared" si="46"/>
        <v>94.204606956735319</v>
      </c>
      <c r="Z260" s="84">
        <v>92.436781609195407</v>
      </c>
      <c r="AA260" s="84">
        <v>22.222222222222225</v>
      </c>
      <c r="AB260" s="84">
        <v>0</v>
      </c>
      <c r="AC260" s="84">
        <v>48.8</v>
      </c>
      <c r="AD260" s="84">
        <v>11.76470588235294</v>
      </c>
      <c r="AE260" s="72">
        <f t="shared" si="47"/>
        <v>38.631744421906689</v>
      </c>
      <c r="AF260" s="85">
        <v>21.052631578947366</v>
      </c>
      <c r="AG260" s="85">
        <v>75</v>
      </c>
      <c r="AH260" s="85">
        <v>23.52941176470588</v>
      </c>
      <c r="AI260" s="85">
        <v>42.990654205607477</v>
      </c>
      <c r="AJ260" s="86">
        <v>40.643174387315185</v>
      </c>
      <c r="AK260" s="87">
        <v>58.333333333333336</v>
      </c>
      <c r="AL260" s="72">
        <f t="shared" si="48"/>
        <v>58.333333333333336</v>
      </c>
      <c r="AM260" s="88">
        <v>43.108443528300953</v>
      </c>
      <c r="AN260" s="89">
        <f t="shared" si="49"/>
        <v>71.155503130473875</v>
      </c>
    </row>
    <row r="261" spans="1:40" ht="15" hidden="1" customHeight="1" x14ac:dyDescent="0.3">
      <c r="A261" s="90">
        <v>15514</v>
      </c>
      <c r="B261" s="91" t="s">
        <v>471</v>
      </c>
      <c r="C261" s="91" t="s">
        <v>536</v>
      </c>
      <c r="D261" s="92">
        <v>6</v>
      </c>
      <c r="E261" s="70">
        <v>54.514543923243373</v>
      </c>
      <c r="F261" s="71">
        <v>76.570512820512818</v>
      </c>
      <c r="G261" s="72">
        <f t="shared" si="40"/>
        <v>61.866533555666521</v>
      </c>
      <c r="H261" s="73">
        <v>0</v>
      </c>
      <c r="I261" s="74">
        <f t="shared" si="41"/>
        <v>0</v>
      </c>
      <c r="J261" s="75">
        <f t="shared" si="42"/>
        <v>37.119920133399908</v>
      </c>
      <c r="K261" s="76">
        <v>5.1813471502590636</v>
      </c>
      <c r="L261" s="77">
        <v>100</v>
      </c>
      <c r="M261" s="78">
        <f t="shared" si="43"/>
        <v>26.252158894645937</v>
      </c>
      <c r="N261" s="79">
        <v>97.777777777777771</v>
      </c>
      <c r="O261" s="80">
        <v>99.89</v>
      </c>
      <c r="P261" s="81">
        <v>98.76543209876543</v>
      </c>
      <c r="Q261" s="82" t="s">
        <v>37</v>
      </c>
      <c r="R261" s="72">
        <f t="shared" si="44"/>
        <v>98.749313040123468</v>
      </c>
      <c r="S261" s="76">
        <v>97.916666666666657</v>
      </c>
      <c r="T261" s="80">
        <v>68.055555555555543</v>
      </c>
      <c r="U261" s="80">
        <v>67.129616666666664</v>
      </c>
      <c r="V261" s="80">
        <v>0</v>
      </c>
      <c r="W261" s="80">
        <v>25</v>
      </c>
      <c r="X261" s="78">
        <f t="shared" si="45"/>
        <v>61.400459722222216</v>
      </c>
      <c r="Y261" s="83">
        <f t="shared" si="46"/>
        <v>60.698704486023161</v>
      </c>
      <c r="Z261" s="84">
        <v>53.333333333333336</v>
      </c>
      <c r="AA261" s="84">
        <v>19.444444444444446</v>
      </c>
      <c r="AB261" s="84">
        <v>0</v>
      </c>
      <c r="AC261" s="84">
        <v>76</v>
      </c>
      <c r="AD261" s="84">
        <v>43.333333333333336</v>
      </c>
      <c r="AE261" s="72">
        <f t="shared" si="47"/>
        <v>39.354166666666671</v>
      </c>
      <c r="AF261" s="85">
        <v>52.631578947368418</v>
      </c>
      <c r="AG261" s="85">
        <v>81.25</v>
      </c>
      <c r="AH261" s="85">
        <v>64.705882352941174</v>
      </c>
      <c r="AI261" s="85">
        <v>35.514018691588781</v>
      </c>
      <c r="AJ261" s="86">
        <v>58.525369997974593</v>
      </c>
      <c r="AK261" s="87">
        <v>45</v>
      </c>
      <c r="AL261" s="72">
        <f t="shared" si="48"/>
        <v>45</v>
      </c>
      <c r="AM261" s="88">
        <v>45.595654221682118</v>
      </c>
      <c r="AN261" s="89">
        <f t="shared" si="49"/>
        <v>51.452032536196199</v>
      </c>
    </row>
    <row r="262" spans="1:40" ht="15" hidden="1" customHeight="1" x14ac:dyDescent="0.3">
      <c r="A262" s="90">
        <v>15516</v>
      </c>
      <c r="B262" s="91" t="s">
        <v>471</v>
      </c>
      <c r="C262" s="91" t="s">
        <v>537</v>
      </c>
      <c r="D262" s="92">
        <v>5</v>
      </c>
      <c r="E262" s="70">
        <v>57.682324179148139</v>
      </c>
      <c r="F262" s="71">
        <v>92.019230769230759</v>
      </c>
      <c r="G262" s="72">
        <f t="shared" si="40"/>
        <v>69.127959709175684</v>
      </c>
      <c r="H262" s="73">
        <v>48.432000000000002</v>
      </c>
      <c r="I262" s="74">
        <f t="shared" si="41"/>
        <v>48.432000000000002</v>
      </c>
      <c r="J262" s="75">
        <f t="shared" si="42"/>
        <v>60.849575825505411</v>
      </c>
      <c r="K262" s="76">
        <v>87.249544626593803</v>
      </c>
      <c r="L262" s="77">
        <v>100</v>
      </c>
      <c r="M262" s="78">
        <f t="shared" si="43"/>
        <v>90.082979154017409</v>
      </c>
      <c r="N262" s="79">
        <v>98.888888888888886</v>
      </c>
      <c r="O262" s="80">
        <v>99.87</v>
      </c>
      <c r="P262" s="81">
        <v>99.064100300194241</v>
      </c>
      <c r="Q262" s="82" t="s">
        <v>37</v>
      </c>
      <c r="R262" s="72">
        <f t="shared" si="44"/>
        <v>99.212283273613309</v>
      </c>
      <c r="S262" s="76">
        <v>99.305555555555543</v>
      </c>
      <c r="T262" s="80">
        <v>79.444444444444443</v>
      </c>
      <c r="U262" s="80">
        <v>98.14813333333332</v>
      </c>
      <c r="V262" s="80">
        <v>0</v>
      </c>
      <c r="W262" s="80">
        <v>25</v>
      </c>
      <c r="X262" s="78">
        <f t="shared" si="45"/>
        <v>72.349533333333326</v>
      </c>
      <c r="Y262" s="83">
        <f t="shared" si="46"/>
        <v>87.329653809669196</v>
      </c>
      <c r="Z262" s="84">
        <v>25.517241379310345</v>
      </c>
      <c r="AA262" s="84">
        <v>0</v>
      </c>
      <c r="AB262" s="84">
        <v>60</v>
      </c>
      <c r="AC262" s="84">
        <v>52.800000000000004</v>
      </c>
      <c r="AD262" s="84">
        <v>56.25</v>
      </c>
      <c r="AE262" s="72">
        <f t="shared" si="47"/>
        <v>38.076185344827586</v>
      </c>
      <c r="AF262" s="85">
        <v>84.210526315789465</v>
      </c>
      <c r="AG262" s="85">
        <v>81.25</v>
      </c>
      <c r="AH262" s="85">
        <v>64.705882352941174</v>
      </c>
      <c r="AI262" s="85">
        <v>44.859813084112147</v>
      </c>
      <c r="AJ262" s="86">
        <v>68.756555438210697</v>
      </c>
      <c r="AK262" s="87">
        <v>38.333333333333336</v>
      </c>
      <c r="AL262" s="72">
        <f t="shared" si="48"/>
        <v>38.333333333333336</v>
      </c>
      <c r="AM262" s="88">
        <v>46.309046967430902</v>
      </c>
      <c r="AN262" s="89">
        <f t="shared" si="49"/>
        <v>69.727456160164948</v>
      </c>
    </row>
    <row r="263" spans="1:40" ht="15" hidden="1" customHeight="1" x14ac:dyDescent="0.3">
      <c r="A263" s="90">
        <v>15518</v>
      </c>
      <c r="B263" s="91" t="s">
        <v>471</v>
      </c>
      <c r="C263" s="91" t="s">
        <v>538</v>
      </c>
      <c r="D263" s="92">
        <v>6</v>
      </c>
      <c r="E263" s="70">
        <v>21.522840589537502</v>
      </c>
      <c r="F263" s="71">
        <v>91.203194953194938</v>
      </c>
      <c r="G263" s="72">
        <f t="shared" si="40"/>
        <v>44.749625377423314</v>
      </c>
      <c r="H263" s="73">
        <v>39.762</v>
      </c>
      <c r="I263" s="74">
        <f t="shared" si="41"/>
        <v>39.762</v>
      </c>
      <c r="J263" s="75">
        <f t="shared" si="42"/>
        <v>42.754575226453994</v>
      </c>
      <c r="K263" s="76">
        <v>19.047619047619047</v>
      </c>
      <c r="L263" s="77">
        <v>100</v>
      </c>
      <c r="M263" s="78">
        <f t="shared" si="43"/>
        <v>37.037037037037038</v>
      </c>
      <c r="N263" s="79">
        <v>100</v>
      </c>
      <c r="O263" s="80">
        <v>99.68</v>
      </c>
      <c r="P263" s="81">
        <v>97.84482758620689</v>
      </c>
      <c r="Q263" s="82" t="s">
        <v>37</v>
      </c>
      <c r="R263" s="72">
        <f t="shared" si="44"/>
        <v>99.11295818965516</v>
      </c>
      <c r="S263" s="76">
        <v>99.305555555555543</v>
      </c>
      <c r="T263" s="80">
        <v>70.746527777777771</v>
      </c>
      <c r="U263" s="80">
        <v>80.555549999999997</v>
      </c>
      <c r="V263" s="80">
        <v>0</v>
      </c>
      <c r="W263" s="80">
        <v>0</v>
      </c>
      <c r="X263" s="78">
        <f t="shared" si="45"/>
        <v>62.651908333333324</v>
      </c>
      <c r="Y263" s="83">
        <f t="shared" si="46"/>
        <v>65.098090620689646</v>
      </c>
      <c r="Z263" s="84">
        <v>45.747126436781606</v>
      </c>
      <c r="AA263" s="84">
        <v>50.000000000000007</v>
      </c>
      <c r="AB263" s="84">
        <v>20</v>
      </c>
      <c r="AC263" s="84">
        <v>50.4</v>
      </c>
      <c r="AD263" s="84">
        <v>12.222222222222221</v>
      </c>
      <c r="AE263" s="72">
        <f t="shared" si="47"/>
        <v>36.303448275862067</v>
      </c>
      <c r="AF263" s="85">
        <v>31.578947368421051</v>
      </c>
      <c r="AG263" s="85">
        <v>18.75</v>
      </c>
      <c r="AH263" s="85">
        <v>11.76470588235294</v>
      </c>
      <c r="AI263" s="85">
        <v>28.037383177570092</v>
      </c>
      <c r="AJ263" s="86">
        <v>22.532759107086022</v>
      </c>
      <c r="AK263" s="87">
        <v>28.333333333333332</v>
      </c>
      <c r="AL263" s="72">
        <f t="shared" si="48"/>
        <v>28.333333333333332</v>
      </c>
      <c r="AM263" s="88">
        <v>31.037241509016045</v>
      </c>
      <c r="AN263" s="89">
        <f t="shared" si="49"/>
        <v>50.41113280834044</v>
      </c>
    </row>
    <row r="264" spans="1:40" ht="15" hidden="1" customHeight="1" x14ac:dyDescent="0.3">
      <c r="A264" s="90">
        <v>15522</v>
      </c>
      <c r="B264" s="91" t="s">
        <v>471</v>
      </c>
      <c r="C264" s="91" t="s">
        <v>539</v>
      </c>
      <c r="D264" s="92">
        <v>6</v>
      </c>
      <c r="E264" s="70">
        <v>53.426085106665866</v>
      </c>
      <c r="F264" s="71">
        <v>77.46235246235247</v>
      </c>
      <c r="G264" s="72">
        <f t="shared" si="40"/>
        <v>61.438174225228067</v>
      </c>
      <c r="H264" s="73">
        <v>0</v>
      </c>
      <c r="I264" s="74">
        <f t="shared" si="41"/>
        <v>0</v>
      </c>
      <c r="J264" s="75">
        <f t="shared" si="42"/>
        <v>36.862904535136842</v>
      </c>
      <c r="K264" s="76">
        <v>76.59574468085107</v>
      </c>
      <c r="L264" s="77">
        <v>100</v>
      </c>
      <c r="M264" s="78">
        <f t="shared" si="43"/>
        <v>81.796690307328618</v>
      </c>
      <c r="N264" s="79">
        <v>83.650793650793659</v>
      </c>
      <c r="O264" s="80">
        <v>99.829999999999984</v>
      </c>
      <c r="P264" s="81">
        <v>97.61904761904762</v>
      </c>
      <c r="Q264" s="82" t="s">
        <v>37</v>
      </c>
      <c r="R264" s="72">
        <f t="shared" si="44"/>
        <v>93.641384623015881</v>
      </c>
      <c r="S264" s="76">
        <v>88.75</v>
      </c>
      <c r="T264" s="80">
        <v>56.527777777777771</v>
      </c>
      <c r="U264" s="80">
        <v>83.333333333333329</v>
      </c>
      <c r="V264" s="80">
        <v>0</v>
      </c>
      <c r="W264" s="80">
        <v>0</v>
      </c>
      <c r="X264" s="78">
        <f t="shared" si="45"/>
        <v>57.152777777777771</v>
      </c>
      <c r="Y264" s="83">
        <f t="shared" si="46"/>
        <v>77.700940478892278</v>
      </c>
      <c r="Z264" s="84">
        <v>56.666666666666664</v>
      </c>
      <c r="AA264" s="84">
        <v>80.555555555555557</v>
      </c>
      <c r="AB264" s="84">
        <v>0</v>
      </c>
      <c r="AC264" s="84">
        <v>36.799999999999997</v>
      </c>
      <c r="AD264" s="84">
        <v>10</v>
      </c>
      <c r="AE264" s="72">
        <f t="shared" si="47"/>
        <v>38.045833333333334</v>
      </c>
      <c r="AF264" s="85">
        <v>52.631578947368418</v>
      </c>
      <c r="AG264" s="85">
        <v>50</v>
      </c>
      <c r="AH264" s="85">
        <v>58.82352941176471</v>
      </c>
      <c r="AI264" s="85">
        <v>44.859813084112147</v>
      </c>
      <c r="AJ264" s="86">
        <v>51.578730360811321</v>
      </c>
      <c r="AK264" s="87">
        <v>36.666666666666664</v>
      </c>
      <c r="AL264" s="72">
        <f t="shared" si="48"/>
        <v>36.666666666666664</v>
      </c>
      <c r="AM264" s="88">
        <v>41.378772540660798</v>
      </c>
      <c r="AN264" s="89">
        <f t="shared" si="49"/>
        <v>58.636682908671744</v>
      </c>
    </row>
    <row r="265" spans="1:40" ht="15" hidden="1" customHeight="1" x14ac:dyDescent="0.3">
      <c r="A265" s="90">
        <v>15531</v>
      </c>
      <c r="B265" s="91" t="s">
        <v>471</v>
      </c>
      <c r="C265" s="91" t="s">
        <v>540</v>
      </c>
      <c r="D265" s="92">
        <v>6</v>
      </c>
      <c r="E265" s="70">
        <v>67.205408609356837</v>
      </c>
      <c r="F265" s="71">
        <v>92.585470085470064</v>
      </c>
      <c r="G265" s="72">
        <f t="shared" si="40"/>
        <v>75.665429101394579</v>
      </c>
      <c r="H265" s="73">
        <v>41.452000000000005</v>
      </c>
      <c r="I265" s="74">
        <f t="shared" si="41"/>
        <v>41.452000000000005</v>
      </c>
      <c r="J265" s="75">
        <f t="shared" si="42"/>
        <v>61.980057460836747</v>
      </c>
      <c r="K265" s="76">
        <v>100</v>
      </c>
      <c r="L265" s="77">
        <v>100</v>
      </c>
      <c r="M265" s="78">
        <f t="shared" si="43"/>
        <v>100</v>
      </c>
      <c r="N265" s="79">
        <v>99.285714285714306</v>
      </c>
      <c r="O265" s="80">
        <v>99.47999999999999</v>
      </c>
      <c r="P265" s="81">
        <v>91.295746785361032</v>
      </c>
      <c r="Q265" s="82">
        <v>100</v>
      </c>
      <c r="R265" s="72">
        <f t="shared" si="44"/>
        <v>97.515365267768829</v>
      </c>
      <c r="S265" s="76">
        <v>95.694444444444443</v>
      </c>
      <c r="T265" s="80">
        <v>79.907407407407419</v>
      </c>
      <c r="U265" s="80">
        <v>100</v>
      </c>
      <c r="V265" s="80">
        <v>88.095238095238088</v>
      </c>
      <c r="W265" s="80">
        <v>25</v>
      </c>
      <c r="X265" s="78">
        <f t="shared" si="45"/>
        <v>83.037367724867721</v>
      </c>
      <c r="Y265" s="83">
        <f t="shared" si="46"/>
        <v>93.776874557643708</v>
      </c>
      <c r="Z265" s="84">
        <v>48.919540229885058</v>
      </c>
      <c r="AA265" s="84">
        <v>68.75</v>
      </c>
      <c r="AB265" s="84">
        <v>100</v>
      </c>
      <c r="AC265" s="84">
        <v>87.2</v>
      </c>
      <c r="AD265" s="84">
        <v>84.269662921348313</v>
      </c>
      <c r="AE265" s="72">
        <f t="shared" si="47"/>
        <v>76.021071855224079</v>
      </c>
      <c r="AF265" s="85">
        <v>63.157894736842103</v>
      </c>
      <c r="AG265" s="85">
        <v>81.25</v>
      </c>
      <c r="AH265" s="85">
        <v>76.470588235294116</v>
      </c>
      <c r="AI265" s="85">
        <v>60.747663551401864</v>
      </c>
      <c r="AJ265" s="86">
        <v>70.406536630884517</v>
      </c>
      <c r="AK265" s="87">
        <v>55.000000000000007</v>
      </c>
      <c r="AL265" s="72">
        <f t="shared" si="48"/>
        <v>55.000000000000007</v>
      </c>
      <c r="AM265" s="88">
        <v>70.319648091022046</v>
      </c>
      <c r="AN265" s="89">
        <f t="shared" si="49"/>
        <v>80.380343198295819</v>
      </c>
    </row>
    <row r="266" spans="1:40" ht="15" hidden="1" customHeight="1" x14ac:dyDescent="0.3">
      <c r="A266" s="90">
        <v>15533</v>
      </c>
      <c r="B266" s="91" t="s">
        <v>471</v>
      </c>
      <c r="C266" s="91" t="s">
        <v>541</v>
      </c>
      <c r="D266" s="92">
        <v>6</v>
      </c>
      <c r="E266" s="70">
        <v>72.802019970350287</v>
      </c>
      <c r="F266" s="71">
        <v>74.74867724867724</v>
      </c>
      <c r="G266" s="72">
        <f t="shared" si="40"/>
        <v>73.450905729792595</v>
      </c>
      <c r="H266" s="73">
        <v>11.07</v>
      </c>
      <c r="I266" s="74">
        <f t="shared" si="41"/>
        <v>11.07</v>
      </c>
      <c r="J266" s="75">
        <f t="shared" si="42"/>
        <v>48.498543437875554</v>
      </c>
      <c r="K266" s="76">
        <v>86.776859504132233</v>
      </c>
      <c r="L266" s="77">
        <v>100</v>
      </c>
      <c r="M266" s="78">
        <f t="shared" si="43"/>
        <v>89.715335169880632</v>
      </c>
      <c r="N266" s="79">
        <v>74.444444444444443</v>
      </c>
      <c r="O266" s="80">
        <v>99.52000000000001</v>
      </c>
      <c r="P266" s="81">
        <v>96.399999999999991</v>
      </c>
      <c r="Q266" s="82" t="s">
        <v>37</v>
      </c>
      <c r="R266" s="72">
        <f t="shared" si="44"/>
        <v>90.065155555555563</v>
      </c>
      <c r="S266" s="76">
        <v>92.083333333333343</v>
      </c>
      <c r="T266" s="80">
        <v>52.552083333333329</v>
      </c>
      <c r="U266" s="80">
        <v>100</v>
      </c>
      <c r="V266" s="80">
        <v>0</v>
      </c>
      <c r="W266" s="80">
        <v>0</v>
      </c>
      <c r="X266" s="78">
        <f t="shared" si="45"/>
        <v>61.158854166666671</v>
      </c>
      <c r="Y266" s="83">
        <f t="shared" si="46"/>
        <v>80.689203772268144</v>
      </c>
      <c r="Z266" s="84">
        <v>17.126436781609193</v>
      </c>
      <c r="AA266" s="84">
        <v>83.333333333333329</v>
      </c>
      <c r="AB266" s="84">
        <v>0</v>
      </c>
      <c r="AC266" s="84">
        <v>42.4</v>
      </c>
      <c r="AD266" s="84">
        <v>14.444444444444443</v>
      </c>
      <c r="AE266" s="72">
        <f t="shared" si="47"/>
        <v>30.564942528735628</v>
      </c>
      <c r="AF266" s="85">
        <v>63.157894736842103</v>
      </c>
      <c r="AG266" s="85">
        <v>75</v>
      </c>
      <c r="AH266" s="85">
        <v>58.82352941176471</v>
      </c>
      <c r="AI266" s="85">
        <v>31.775700934579437</v>
      </c>
      <c r="AJ266" s="86">
        <v>57.18928127079657</v>
      </c>
      <c r="AK266" s="87">
        <v>41.666666666666671</v>
      </c>
      <c r="AL266" s="72">
        <f t="shared" si="48"/>
        <v>41.666666666666671</v>
      </c>
      <c r="AM266" s="88">
        <v>39.88511102087142</v>
      </c>
      <c r="AN266" s="89">
        <f t="shared" si="49"/>
        <v>62.00984387997061</v>
      </c>
    </row>
    <row r="267" spans="1:40" ht="15" hidden="1" customHeight="1" x14ac:dyDescent="0.3">
      <c r="A267" s="90">
        <v>15537</v>
      </c>
      <c r="B267" s="91" t="s">
        <v>471</v>
      </c>
      <c r="C267" s="91" t="s">
        <v>542</v>
      </c>
      <c r="D267" s="92">
        <v>6</v>
      </c>
      <c r="E267" s="70">
        <v>60.495402461912761</v>
      </c>
      <c r="F267" s="71">
        <v>82.214590964590968</v>
      </c>
      <c r="G267" s="72">
        <f t="shared" si="40"/>
        <v>67.735131962805497</v>
      </c>
      <c r="H267" s="73">
        <v>0</v>
      </c>
      <c r="I267" s="74">
        <f t="shared" si="41"/>
        <v>0</v>
      </c>
      <c r="J267" s="75">
        <f t="shared" si="42"/>
        <v>40.641079177683295</v>
      </c>
      <c r="K267" s="76">
        <v>95.634920634920633</v>
      </c>
      <c r="L267" s="77">
        <v>100</v>
      </c>
      <c r="M267" s="78">
        <f t="shared" si="43"/>
        <v>96.604938271604937</v>
      </c>
      <c r="N267" s="79">
        <v>74.761904761904759</v>
      </c>
      <c r="O267" s="80">
        <v>99.67</v>
      </c>
      <c r="P267" s="81">
        <v>96.529562982005146</v>
      </c>
      <c r="Q267" s="82" t="s">
        <v>37</v>
      </c>
      <c r="R267" s="72">
        <f t="shared" si="44"/>
        <v>90.264038942189984</v>
      </c>
      <c r="S267" s="76">
        <v>97.777777777777786</v>
      </c>
      <c r="T267" s="80">
        <v>88.4375</v>
      </c>
      <c r="U267" s="80">
        <v>98.14813333333332</v>
      </c>
      <c r="V267" s="80">
        <v>86.507936507936506</v>
      </c>
      <c r="W267" s="80">
        <v>0</v>
      </c>
      <c r="X267" s="78">
        <f t="shared" si="45"/>
        <v>81.904344841269833</v>
      </c>
      <c r="Y267" s="83">
        <f t="shared" si="46"/>
        <v>89.871660588484914</v>
      </c>
      <c r="Z267" s="84">
        <v>4.4827586206896548</v>
      </c>
      <c r="AA267" s="84">
        <v>22.222222222222225</v>
      </c>
      <c r="AB267" s="84">
        <v>60</v>
      </c>
      <c r="AC267" s="84">
        <v>71.2</v>
      </c>
      <c r="AD267" s="84">
        <v>92.045454545454547</v>
      </c>
      <c r="AE267" s="72">
        <f t="shared" si="47"/>
        <v>47.145879049111812</v>
      </c>
      <c r="AF267" s="85">
        <v>63.157894736842103</v>
      </c>
      <c r="AG267" s="85">
        <v>87.5</v>
      </c>
      <c r="AH267" s="85">
        <v>64.705882352941174</v>
      </c>
      <c r="AI267" s="85">
        <v>44.859813084112147</v>
      </c>
      <c r="AJ267" s="86">
        <v>65.055897543473861</v>
      </c>
      <c r="AK267" s="87">
        <v>41.666666666666671</v>
      </c>
      <c r="AL267" s="72">
        <f t="shared" si="48"/>
        <v>41.666666666666671</v>
      </c>
      <c r="AM267" s="88">
        <v>50.826041504452668</v>
      </c>
      <c r="AN267" s="89">
        <f t="shared" si="49"/>
        <v>68.311858581114919</v>
      </c>
    </row>
    <row r="268" spans="1:40" ht="15" hidden="1" customHeight="1" x14ac:dyDescent="0.3">
      <c r="A268" s="90">
        <v>15542</v>
      </c>
      <c r="B268" s="91" t="s">
        <v>471</v>
      </c>
      <c r="C268" s="91" t="s">
        <v>543</v>
      </c>
      <c r="D268" s="92">
        <v>6</v>
      </c>
      <c r="E268" s="70">
        <v>45.261954621301271</v>
      </c>
      <c r="F268" s="71">
        <v>70.537749287749278</v>
      </c>
      <c r="G268" s="72">
        <f t="shared" si="40"/>
        <v>53.687219510117274</v>
      </c>
      <c r="H268" s="73">
        <v>0</v>
      </c>
      <c r="I268" s="74">
        <f t="shared" si="41"/>
        <v>0</v>
      </c>
      <c r="J268" s="75">
        <f t="shared" si="42"/>
        <v>32.212331706070366</v>
      </c>
      <c r="K268" s="76">
        <v>70.247933884297524</v>
      </c>
      <c r="L268" s="77">
        <v>100</v>
      </c>
      <c r="M268" s="78">
        <f t="shared" si="43"/>
        <v>76.859504132231407</v>
      </c>
      <c r="N268" s="79">
        <v>89.285714285714292</v>
      </c>
      <c r="O268" s="80">
        <v>99.06</v>
      </c>
      <c r="P268" s="81">
        <v>97.320782041998555</v>
      </c>
      <c r="Q268" s="82" t="s">
        <v>37</v>
      </c>
      <c r="R268" s="72">
        <f t="shared" si="44"/>
        <v>95.162651589169343</v>
      </c>
      <c r="S268" s="76">
        <v>94.166666666666671</v>
      </c>
      <c r="T268" s="80">
        <v>78.402777777777771</v>
      </c>
      <c r="U268" s="80">
        <v>100</v>
      </c>
      <c r="V268" s="80">
        <v>0</v>
      </c>
      <c r="W268" s="80">
        <v>15</v>
      </c>
      <c r="X268" s="78">
        <f t="shared" si="45"/>
        <v>70.017361111111114</v>
      </c>
      <c r="Y268" s="83">
        <f t="shared" si="46"/>
        <v>80.527025551693043</v>
      </c>
      <c r="Z268" s="84">
        <v>9.7011494252873565</v>
      </c>
      <c r="AA268" s="84">
        <v>11.111111111111112</v>
      </c>
      <c r="AB268" s="84">
        <v>40</v>
      </c>
      <c r="AC268" s="84">
        <v>68</v>
      </c>
      <c r="AD268" s="84">
        <v>5.5555555555555554</v>
      </c>
      <c r="AE268" s="72">
        <f t="shared" si="47"/>
        <v>25.800287356321842</v>
      </c>
      <c r="AF268" s="85">
        <v>15.789473684210526</v>
      </c>
      <c r="AG268" s="85">
        <v>75</v>
      </c>
      <c r="AH268" s="85">
        <v>58.82352941176471</v>
      </c>
      <c r="AI268" s="85">
        <v>50.467289719626166</v>
      </c>
      <c r="AJ268" s="86">
        <v>50.020073203900346</v>
      </c>
      <c r="AK268" s="87">
        <v>51.666666666666671</v>
      </c>
      <c r="AL268" s="72">
        <f t="shared" si="48"/>
        <v>51.666666666666671</v>
      </c>
      <c r="AM268" s="88">
        <v>37.432172777745073</v>
      </c>
      <c r="AN268" s="89">
        <f t="shared" si="49"/>
        <v>57.935630950384116</v>
      </c>
    </row>
    <row r="269" spans="1:40" ht="15" hidden="1" customHeight="1" x14ac:dyDescent="0.3">
      <c r="A269" s="90">
        <v>15550</v>
      </c>
      <c r="B269" s="91" t="s">
        <v>471</v>
      </c>
      <c r="C269" s="91" t="s">
        <v>544</v>
      </c>
      <c r="D269" s="92">
        <v>6</v>
      </c>
      <c r="E269" s="70">
        <v>72.798104345745003</v>
      </c>
      <c r="F269" s="71">
        <v>85.165852665852668</v>
      </c>
      <c r="G269" s="72">
        <f t="shared" si="40"/>
        <v>76.92068711911422</v>
      </c>
      <c r="H269" s="73">
        <v>16.829999999999998</v>
      </c>
      <c r="I269" s="74">
        <f t="shared" si="41"/>
        <v>16.829999999999998</v>
      </c>
      <c r="J269" s="75">
        <f t="shared" si="42"/>
        <v>52.884412271468527</v>
      </c>
      <c r="K269" s="76">
        <v>97.61904761904762</v>
      </c>
      <c r="L269" s="77">
        <v>100</v>
      </c>
      <c r="M269" s="78">
        <f t="shared" si="43"/>
        <v>98.148148148148152</v>
      </c>
      <c r="N269" s="79">
        <v>74.761904761904759</v>
      </c>
      <c r="O269" s="80">
        <v>99.559999999999988</v>
      </c>
      <c r="P269" s="81">
        <v>99.696048632218847</v>
      </c>
      <c r="Q269" s="82" t="s">
        <v>37</v>
      </c>
      <c r="R269" s="72">
        <f t="shared" si="44"/>
        <v>91.282230724417417</v>
      </c>
      <c r="S269" s="76">
        <v>98.611111111111114</v>
      </c>
      <c r="T269" s="80">
        <v>69.236111111111114</v>
      </c>
      <c r="U269" s="80">
        <v>100</v>
      </c>
      <c r="V269" s="80">
        <v>0</v>
      </c>
      <c r="W269" s="80">
        <v>15</v>
      </c>
      <c r="X269" s="78">
        <f t="shared" si="45"/>
        <v>68.836805555555557</v>
      </c>
      <c r="Y269" s="83">
        <f t="shared" si="46"/>
        <v>86.571424942924693</v>
      </c>
      <c r="Z269" s="84">
        <v>6.2758620689655169</v>
      </c>
      <c r="AA269" s="84">
        <v>33.333333333333336</v>
      </c>
      <c r="AB269" s="84">
        <v>0</v>
      </c>
      <c r="AC269" s="84">
        <v>40.799999999999997</v>
      </c>
      <c r="AD269" s="84">
        <v>11.235955056179774</v>
      </c>
      <c r="AE269" s="72">
        <f t="shared" si="47"/>
        <v>17.575707090275088</v>
      </c>
      <c r="AF269" s="85">
        <v>73.68421052631578</v>
      </c>
      <c r="AG269" s="85">
        <v>81.25</v>
      </c>
      <c r="AH269" s="85">
        <v>47.058823529411761</v>
      </c>
      <c r="AI269" s="85">
        <v>15.887850467289718</v>
      </c>
      <c r="AJ269" s="86">
        <v>54.470221130754318</v>
      </c>
      <c r="AK269" s="87">
        <v>20</v>
      </c>
      <c r="AL269" s="72">
        <f t="shared" si="48"/>
        <v>20</v>
      </c>
      <c r="AM269" s="88">
        <v>27.899102749681198</v>
      </c>
      <c r="AN269" s="89">
        <f t="shared" si="49"/>
        <v>62.232325750660415</v>
      </c>
    </row>
    <row r="270" spans="1:40" ht="15" hidden="1" customHeight="1" x14ac:dyDescent="0.3">
      <c r="A270" s="90">
        <v>15572</v>
      </c>
      <c r="B270" s="91" t="s">
        <v>471</v>
      </c>
      <c r="C270" s="91" t="s">
        <v>545</v>
      </c>
      <c r="D270" s="92">
        <v>3</v>
      </c>
      <c r="E270" s="70">
        <v>48.228610318900699</v>
      </c>
      <c r="F270" s="71">
        <v>79.821428571428569</v>
      </c>
      <c r="G270" s="72">
        <f t="shared" si="40"/>
        <v>58.759549736409987</v>
      </c>
      <c r="H270" s="73">
        <v>50</v>
      </c>
      <c r="I270" s="74">
        <f t="shared" si="41"/>
        <v>50</v>
      </c>
      <c r="J270" s="75">
        <f t="shared" si="42"/>
        <v>55.255729841845991</v>
      </c>
      <c r="K270" s="76">
        <v>92.022263450834885</v>
      </c>
      <c r="L270" s="77">
        <v>100</v>
      </c>
      <c r="M270" s="78">
        <f t="shared" si="43"/>
        <v>93.795093795093806</v>
      </c>
      <c r="N270" s="79">
        <v>97.142857142857139</v>
      </c>
      <c r="O270" s="80">
        <v>99.28</v>
      </c>
      <c r="P270" s="81">
        <v>97.216898591784016</v>
      </c>
      <c r="Q270" s="82" t="s">
        <v>37</v>
      </c>
      <c r="R270" s="72">
        <f t="shared" si="44"/>
        <v>97.818743629102343</v>
      </c>
      <c r="S270" s="76">
        <v>97.916666666666657</v>
      </c>
      <c r="T270" s="80">
        <v>81.031140333856172</v>
      </c>
      <c r="U270" s="80">
        <v>98.611100000000008</v>
      </c>
      <c r="V270" s="80">
        <v>0</v>
      </c>
      <c r="W270" s="80">
        <v>25</v>
      </c>
      <c r="X270" s="78">
        <f t="shared" si="45"/>
        <v>72.514726750130706</v>
      </c>
      <c r="Y270" s="83">
        <f t="shared" si="46"/>
        <v>88.272944287588345</v>
      </c>
      <c r="Z270" s="84">
        <v>92.988505747126439</v>
      </c>
      <c r="AA270" s="84">
        <v>33.333333333333336</v>
      </c>
      <c r="AB270" s="84">
        <v>80</v>
      </c>
      <c r="AC270" s="84">
        <v>87.2</v>
      </c>
      <c r="AD270" s="84">
        <v>44.036697247706428</v>
      </c>
      <c r="AE270" s="72">
        <f t="shared" si="47"/>
        <v>69.104007170726575</v>
      </c>
      <c r="AF270" s="85">
        <v>73.68421052631578</v>
      </c>
      <c r="AG270" s="85">
        <v>62.5</v>
      </c>
      <c r="AH270" s="85">
        <v>70.588235294117652</v>
      </c>
      <c r="AI270" s="85">
        <v>52.336448598130836</v>
      </c>
      <c r="AJ270" s="86">
        <v>64.777223604641065</v>
      </c>
      <c r="AK270" s="87">
        <v>53.333333333333336</v>
      </c>
      <c r="AL270" s="72">
        <f t="shared" si="48"/>
        <v>53.333333333333336</v>
      </c>
      <c r="AM270" s="88">
        <v>64.79606345229179</v>
      </c>
      <c r="AN270" s="89">
        <f t="shared" si="49"/>
        <v>74.626437147850908</v>
      </c>
    </row>
    <row r="271" spans="1:40" ht="15" hidden="1" customHeight="1" x14ac:dyDescent="0.3">
      <c r="A271" s="90">
        <v>15580</v>
      </c>
      <c r="B271" s="91" t="s">
        <v>471</v>
      </c>
      <c r="C271" s="91" t="s">
        <v>546</v>
      </c>
      <c r="D271" s="92">
        <v>6</v>
      </c>
      <c r="E271" s="70">
        <v>44.187436303837011</v>
      </c>
      <c r="F271" s="71">
        <v>80.236060236060226</v>
      </c>
      <c r="G271" s="72">
        <f t="shared" si="40"/>
        <v>56.203644281244749</v>
      </c>
      <c r="H271" s="73">
        <v>17.491999999999997</v>
      </c>
      <c r="I271" s="74">
        <f t="shared" si="41"/>
        <v>17.491999999999997</v>
      </c>
      <c r="J271" s="75">
        <f t="shared" si="42"/>
        <v>40.71898656874685</v>
      </c>
      <c r="K271" s="76">
        <v>59.756097560975604</v>
      </c>
      <c r="L271" s="77">
        <v>100</v>
      </c>
      <c r="M271" s="78">
        <f t="shared" si="43"/>
        <v>68.699186991869908</v>
      </c>
      <c r="N271" s="79">
        <v>76.904761904761912</v>
      </c>
      <c r="O271" s="80">
        <v>98.93</v>
      </c>
      <c r="P271" s="81">
        <v>97.472620050547604</v>
      </c>
      <c r="Q271" s="82">
        <v>100</v>
      </c>
      <c r="R271" s="72">
        <f t="shared" si="44"/>
        <v>93.326845488827388</v>
      </c>
      <c r="S271" s="76">
        <v>99.305555555555543</v>
      </c>
      <c r="T271" s="80">
        <v>81.391782407407405</v>
      </c>
      <c r="U271" s="80">
        <v>100</v>
      </c>
      <c r="V271" s="80">
        <v>0</v>
      </c>
      <c r="W271" s="80">
        <v>15</v>
      </c>
      <c r="X271" s="78">
        <f t="shared" si="45"/>
        <v>72.049334490740733</v>
      </c>
      <c r="Y271" s="83">
        <f t="shared" si="46"/>
        <v>77.652084910534967</v>
      </c>
      <c r="Z271" s="84">
        <v>66.666666666666671</v>
      </c>
      <c r="AA271" s="84">
        <v>22.222222222222225</v>
      </c>
      <c r="AB271" s="84">
        <v>100</v>
      </c>
      <c r="AC271" s="84">
        <v>72.8</v>
      </c>
      <c r="AD271" s="84">
        <v>40.449438202247187</v>
      </c>
      <c r="AE271" s="72">
        <f t="shared" si="47"/>
        <v>60.817602996254678</v>
      </c>
      <c r="AF271" s="85">
        <v>78.94736842105263</v>
      </c>
      <c r="AG271" s="85">
        <v>81.25</v>
      </c>
      <c r="AH271" s="85">
        <v>64.705882352941174</v>
      </c>
      <c r="AI271" s="85">
        <v>46.728971962616825</v>
      </c>
      <c r="AJ271" s="86">
        <v>67.908055684152657</v>
      </c>
      <c r="AK271" s="87">
        <v>48.333333333333336</v>
      </c>
      <c r="AL271" s="72">
        <f t="shared" si="48"/>
        <v>48.333333333333336</v>
      </c>
      <c r="AM271" s="88">
        <v>60.211536447109864</v>
      </c>
      <c r="AN271" s="89">
        <f t="shared" si="49"/>
        <v>65.03330070314982</v>
      </c>
    </row>
    <row r="272" spans="1:40" ht="15" hidden="1" customHeight="1" x14ac:dyDescent="0.3">
      <c r="A272" s="90">
        <v>15599</v>
      </c>
      <c r="B272" s="91" t="s">
        <v>471</v>
      </c>
      <c r="C272" s="91" t="s">
        <v>547</v>
      </c>
      <c r="D272" s="92">
        <v>6</v>
      </c>
      <c r="E272" s="70">
        <v>39.954588814260774</v>
      </c>
      <c r="F272" s="71">
        <v>88.396927146927155</v>
      </c>
      <c r="G272" s="72">
        <f t="shared" si="40"/>
        <v>56.102034925149567</v>
      </c>
      <c r="H272" s="73">
        <v>25.61</v>
      </c>
      <c r="I272" s="74">
        <f t="shared" si="41"/>
        <v>25.61</v>
      </c>
      <c r="J272" s="75">
        <f t="shared" si="42"/>
        <v>43.905220955089739</v>
      </c>
      <c r="K272" s="76">
        <v>29.556650246305416</v>
      </c>
      <c r="L272" s="77">
        <v>100</v>
      </c>
      <c r="M272" s="78">
        <f t="shared" si="43"/>
        <v>45.210727969348653</v>
      </c>
      <c r="N272" s="79">
        <v>51.904761904761912</v>
      </c>
      <c r="O272" s="80">
        <v>99.69</v>
      </c>
      <c r="P272" s="81">
        <v>96.11978068325601</v>
      </c>
      <c r="Q272" s="82" t="s">
        <v>37</v>
      </c>
      <c r="R272" s="72">
        <f t="shared" si="44"/>
        <v>82.519906999633477</v>
      </c>
      <c r="S272" s="76">
        <v>100</v>
      </c>
      <c r="T272" s="80">
        <v>69.444444444444443</v>
      </c>
      <c r="U272" s="80">
        <v>97.222216666666668</v>
      </c>
      <c r="V272" s="80">
        <v>0</v>
      </c>
      <c r="W272" s="80">
        <v>15</v>
      </c>
      <c r="X272" s="78">
        <f t="shared" si="45"/>
        <v>68.541665277777781</v>
      </c>
      <c r="Y272" s="83">
        <f t="shared" si="46"/>
        <v>64.615565197737112</v>
      </c>
      <c r="Z272" s="84">
        <v>59.287356321839077</v>
      </c>
      <c r="AA272" s="84">
        <v>33.333333333333336</v>
      </c>
      <c r="AB272" s="84">
        <v>20</v>
      </c>
      <c r="AC272" s="84">
        <v>44</v>
      </c>
      <c r="AD272" s="84">
        <v>62.650602409638559</v>
      </c>
      <c r="AE272" s="72">
        <f t="shared" si="47"/>
        <v>44.818827032266995</v>
      </c>
      <c r="AF272" s="85">
        <v>78.94736842105263</v>
      </c>
      <c r="AG272" s="85">
        <v>75</v>
      </c>
      <c r="AH272" s="85">
        <v>52.941176470588239</v>
      </c>
      <c r="AI272" s="85">
        <v>0.93457943925233633</v>
      </c>
      <c r="AJ272" s="86">
        <v>51.955781082723298</v>
      </c>
      <c r="AK272" s="87">
        <v>40</v>
      </c>
      <c r="AL272" s="72">
        <f t="shared" si="48"/>
        <v>40</v>
      </c>
      <c r="AM272" s="88">
        <v>45.758249372601945</v>
      </c>
      <c r="AN272" s="89">
        <f t="shared" si="49"/>
        <v>54.816301601667085</v>
      </c>
    </row>
    <row r="273" spans="1:40" ht="15" hidden="1" customHeight="1" x14ac:dyDescent="0.3">
      <c r="A273" s="90">
        <v>15600</v>
      </c>
      <c r="B273" s="91" t="s">
        <v>471</v>
      </c>
      <c r="C273" s="91" t="s">
        <v>548</v>
      </c>
      <c r="D273" s="92">
        <v>6</v>
      </c>
      <c r="E273" s="70">
        <v>68.200433174673833</v>
      </c>
      <c r="F273" s="71">
        <v>81.696682946682927</v>
      </c>
      <c r="G273" s="72">
        <f t="shared" si="40"/>
        <v>72.699183098676855</v>
      </c>
      <c r="H273" s="73">
        <v>30.933999999999997</v>
      </c>
      <c r="I273" s="74">
        <f t="shared" si="41"/>
        <v>30.933999999999997</v>
      </c>
      <c r="J273" s="75">
        <f t="shared" si="42"/>
        <v>55.993109859206115</v>
      </c>
      <c r="K273" s="76">
        <v>94.267515923566876</v>
      </c>
      <c r="L273" s="77">
        <v>100</v>
      </c>
      <c r="M273" s="78">
        <f t="shared" si="43"/>
        <v>95.541401273885356</v>
      </c>
      <c r="N273" s="79">
        <v>80.317460317460316</v>
      </c>
      <c r="O273" s="80">
        <v>99.87</v>
      </c>
      <c r="P273" s="81">
        <v>97.918334667734186</v>
      </c>
      <c r="Q273" s="82" t="s">
        <v>37</v>
      </c>
      <c r="R273" s="72">
        <f t="shared" si="44"/>
        <v>92.643992954442922</v>
      </c>
      <c r="S273" s="76">
        <v>97.916666666666657</v>
      </c>
      <c r="T273" s="80">
        <v>90.722222222222214</v>
      </c>
      <c r="U273" s="80">
        <v>100</v>
      </c>
      <c r="V273" s="80">
        <v>0</v>
      </c>
      <c r="W273" s="80">
        <v>15</v>
      </c>
      <c r="X273" s="78">
        <f t="shared" si="45"/>
        <v>74.034722222222214</v>
      </c>
      <c r="Y273" s="83">
        <f t="shared" si="46"/>
        <v>87.732093315131564</v>
      </c>
      <c r="Z273" s="84">
        <v>100</v>
      </c>
      <c r="AA273" s="84">
        <v>100</v>
      </c>
      <c r="AB273" s="84">
        <v>100</v>
      </c>
      <c r="AC273" s="84">
        <v>78.400000000000006</v>
      </c>
      <c r="AD273" s="84">
        <v>73.86363636363636</v>
      </c>
      <c r="AE273" s="72">
        <f t="shared" si="47"/>
        <v>91.049431818181816</v>
      </c>
      <c r="AF273" s="85">
        <v>68.421052631578945</v>
      </c>
      <c r="AG273" s="85">
        <v>87.5</v>
      </c>
      <c r="AH273" s="85">
        <v>64.705882352941174</v>
      </c>
      <c r="AI273" s="85">
        <v>58.878504672897193</v>
      </c>
      <c r="AJ273" s="86">
        <v>69.876359914354325</v>
      </c>
      <c r="AK273" s="87">
        <v>63.333333333333329</v>
      </c>
      <c r="AL273" s="72">
        <f t="shared" si="48"/>
        <v>63.333333333333329</v>
      </c>
      <c r="AM273" s="88">
        <v>79.860059613524797</v>
      </c>
      <c r="AN273" s="89">
        <f t="shared" si="49"/>
        <v>79.02268651346445</v>
      </c>
    </row>
    <row r="274" spans="1:40" ht="15" hidden="1" customHeight="1" x14ac:dyDescent="0.3">
      <c r="A274" s="90">
        <v>15621</v>
      </c>
      <c r="B274" s="91" t="s">
        <v>471</v>
      </c>
      <c r="C274" s="91" t="s">
        <v>549</v>
      </c>
      <c r="D274" s="92">
        <v>6</v>
      </c>
      <c r="E274" s="70">
        <v>62.105397778265292</v>
      </c>
      <c r="F274" s="71">
        <v>84.351851851851862</v>
      </c>
      <c r="G274" s="72">
        <f t="shared" si="40"/>
        <v>69.520882469460815</v>
      </c>
      <c r="H274" s="73">
        <v>0</v>
      </c>
      <c r="I274" s="74">
        <f t="shared" si="41"/>
        <v>0</v>
      </c>
      <c r="J274" s="75">
        <f t="shared" si="42"/>
        <v>41.712529481676491</v>
      </c>
      <c r="K274" s="76">
        <v>98.473282442748086</v>
      </c>
      <c r="L274" s="77">
        <v>100</v>
      </c>
      <c r="M274" s="78">
        <f t="shared" si="43"/>
        <v>98.812553011026296</v>
      </c>
      <c r="N274" s="79">
        <v>75.476190476190482</v>
      </c>
      <c r="O274" s="80">
        <v>99.87</v>
      </c>
      <c r="P274" s="81">
        <v>94.53125</v>
      </c>
      <c r="Q274" s="82" t="s">
        <v>37</v>
      </c>
      <c r="R274" s="72">
        <f t="shared" si="44"/>
        <v>89.902922358630946</v>
      </c>
      <c r="S274" s="76">
        <v>99.305555555555543</v>
      </c>
      <c r="T274" s="80">
        <v>87.013888888888886</v>
      </c>
      <c r="U274" s="80">
        <v>100</v>
      </c>
      <c r="V274" s="80">
        <v>0</v>
      </c>
      <c r="W274" s="80">
        <v>0</v>
      </c>
      <c r="X274" s="78">
        <f t="shared" si="45"/>
        <v>71.579861111111114</v>
      </c>
      <c r="Y274" s="83">
        <f t="shared" si="46"/>
        <v>87.247009794286924</v>
      </c>
      <c r="Z274" s="84">
        <v>96.505747126436788</v>
      </c>
      <c r="AA274" s="84">
        <v>71.527777777777786</v>
      </c>
      <c r="AB274" s="84">
        <v>40</v>
      </c>
      <c r="AC274" s="84">
        <v>51.2</v>
      </c>
      <c r="AD274" s="84">
        <v>11.111111111111111</v>
      </c>
      <c r="AE274" s="72">
        <f t="shared" si="47"/>
        <v>56.721228448275866</v>
      </c>
      <c r="AF274" s="85">
        <v>57.894736842105267</v>
      </c>
      <c r="AG274" s="85">
        <v>68.75</v>
      </c>
      <c r="AH274" s="85">
        <v>70.588235294117652</v>
      </c>
      <c r="AI274" s="85">
        <v>31.775700934579437</v>
      </c>
      <c r="AJ274" s="86">
        <v>57.25216826770059</v>
      </c>
      <c r="AK274" s="87">
        <v>20</v>
      </c>
      <c r="AL274" s="72">
        <f t="shared" si="48"/>
        <v>20</v>
      </c>
      <c r="AM274" s="88">
        <v>49.518566710467283</v>
      </c>
      <c r="AN274" s="89">
        <f t="shared" si="49"/>
        <v>66.82158080661894</v>
      </c>
    </row>
    <row r="275" spans="1:40" ht="15" hidden="1" customHeight="1" x14ac:dyDescent="0.3">
      <c r="A275" s="90">
        <v>15632</v>
      </c>
      <c r="B275" s="91" t="s">
        <v>471</v>
      </c>
      <c r="C275" s="91" t="s">
        <v>550</v>
      </c>
      <c r="D275" s="92">
        <v>6</v>
      </c>
      <c r="E275" s="70">
        <v>88.190644881434352</v>
      </c>
      <c r="F275" s="71">
        <v>81.503866503866504</v>
      </c>
      <c r="G275" s="72">
        <f t="shared" si="40"/>
        <v>85.961718755578403</v>
      </c>
      <c r="H275" s="73">
        <v>0</v>
      </c>
      <c r="I275" s="74">
        <f t="shared" si="41"/>
        <v>0</v>
      </c>
      <c r="J275" s="75">
        <f t="shared" si="42"/>
        <v>51.577031253347037</v>
      </c>
      <c r="K275" s="76">
        <v>95.402298850574724</v>
      </c>
      <c r="L275" s="77">
        <v>100</v>
      </c>
      <c r="M275" s="78">
        <f t="shared" si="43"/>
        <v>96.424010217113675</v>
      </c>
      <c r="N275" s="79">
        <v>100</v>
      </c>
      <c r="O275" s="80">
        <v>99.78</v>
      </c>
      <c r="P275" s="81">
        <v>98.147448015122876</v>
      </c>
      <c r="Q275" s="82" t="s">
        <v>37</v>
      </c>
      <c r="R275" s="72">
        <f t="shared" si="44"/>
        <v>99.247081120037819</v>
      </c>
      <c r="S275" s="76">
        <v>93.75</v>
      </c>
      <c r="T275" s="80">
        <v>81.979166666666671</v>
      </c>
      <c r="U275" s="80">
        <v>100</v>
      </c>
      <c r="V275" s="80">
        <v>91.36112506278252</v>
      </c>
      <c r="W275" s="80">
        <v>0</v>
      </c>
      <c r="X275" s="78">
        <f t="shared" si="45"/>
        <v>80.35243229951449</v>
      </c>
      <c r="Y275" s="83">
        <f t="shared" si="46"/>
        <v>92.184487972417656</v>
      </c>
      <c r="Z275" s="84">
        <v>98.551724137931046</v>
      </c>
      <c r="AA275" s="84">
        <v>100</v>
      </c>
      <c r="AB275" s="84">
        <v>100</v>
      </c>
      <c r="AC275" s="84">
        <v>88.8</v>
      </c>
      <c r="AD275" s="84">
        <v>74.444444444444443</v>
      </c>
      <c r="AE275" s="72">
        <f t="shared" si="47"/>
        <v>92.746264367816096</v>
      </c>
      <c r="AF275" s="85">
        <v>73.68421052631578</v>
      </c>
      <c r="AG275" s="85">
        <v>81.25</v>
      </c>
      <c r="AH275" s="85">
        <v>64.705882352941174</v>
      </c>
      <c r="AI275" s="85">
        <v>50.467289719626166</v>
      </c>
      <c r="AJ275" s="86">
        <v>67.526845649720769</v>
      </c>
      <c r="AK275" s="87">
        <v>70</v>
      </c>
      <c r="AL275" s="72">
        <f t="shared" si="48"/>
        <v>70</v>
      </c>
      <c r="AM275" s="88">
        <v>81.471833169427455</v>
      </c>
      <c r="AN275" s="89">
        <f t="shared" si="49"/>
        <v>80.849200187706472</v>
      </c>
    </row>
    <row r="276" spans="1:40" ht="15" hidden="1" customHeight="1" x14ac:dyDescent="0.3">
      <c r="A276" s="90">
        <v>15638</v>
      </c>
      <c r="B276" s="91" t="s">
        <v>471</v>
      </c>
      <c r="C276" s="91" t="s">
        <v>551</v>
      </c>
      <c r="D276" s="92">
        <v>6</v>
      </c>
      <c r="E276" s="70">
        <v>66.647146901084838</v>
      </c>
      <c r="F276" s="71">
        <v>88.28347578347578</v>
      </c>
      <c r="G276" s="72">
        <f t="shared" si="40"/>
        <v>73.859256528548485</v>
      </c>
      <c r="H276" s="73">
        <v>0</v>
      </c>
      <c r="I276" s="74">
        <f t="shared" si="41"/>
        <v>0</v>
      </c>
      <c r="J276" s="75">
        <f t="shared" si="42"/>
        <v>44.315553917129087</v>
      </c>
      <c r="K276" s="76">
        <v>94.117647058823522</v>
      </c>
      <c r="L276" s="77">
        <v>100</v>
      </c>
      <c r="M276" s="78">
        <f t="shared" si="43"/>
        <v>95.424836601307192</v>
      </c>
      <c r="N276" s="79">
        <v>88.571428571428584</v>
      </c>
      <c r="O276" s="80">
        <v>98.7</v>
      </c>
      <c r="P276" s="81">
        <v>90.841584158415841</v>
      </c>
      <c r="Q276" s="82" t="s">
        <v>37</v>
      </c>
      <c r="R276" s="72">
        <f t="shared" si="44"/>
        <v>92.646397365629426</v>
      </c>
      <c r="S276" s="76">
        <v>96.527777777777786</v>
      </c>
      <c r="T276" s="80">
        <v>70.104166666666671</v>
      </c>
      <c r="U276" s="80">
        <v>92.592583333333323</v>
      </c>
      <c r="V276" s="80">
        <v>0</v>
      </c>
      <c r="W276" s="80">
        <v>25</v>
      </c>
      <c r="X276" s="78">
        <f t="shared" si="45"/>
        <v>67.931131944444445</v>
      </c>
      <c r="Y276" s="83">
        <f t="shared" si="46"/>
        <v>85.73775055569422</v>
      </c>
      <c r="Z276" s="84">
        <v>46.068965517241374</v>
      </c>
      <c r="AA276" s="84">
        <v>22.222222222222225</v>
      </c>
      <c r="AB276" s="84">
        <v>40</v>
      </c>
      <c r="AC276" s="84">
        <v>41.6</v>
      </c>
      <c r="AD276" s="84">
        <v>6.8181818181818175</v>
      </c>
      <c r="AE276" s="72">
        <f t="shared" si="47"/>
        <v>32.262317136886104</v>
      </c>
      <c r="AF276" s="85">
        <v>10.526315789473683</v>
      </c>
      <c r="AG276" s="85">
        <v>6.25</v>
      </c>
      <c r="AH276" s="85">
        <v>5.8823529411764701</v>
      </c>
      <c r="AI276" s="85">
        <v>42.056074766355138</v>
      </c>
      <c r="AJ276" s="86">
        <v>16.178685874251322</v>
      </c>
      <c r="AK276" s="87">
        <v>41.666666666666671</v>
      </c>
      <c r="AL276" s="72">
        <f t="shared" si="48"/>
        <v>41.666666666666671</v>
      </c>
      <c r="AM276" s="88">
        <v>29.854218706139605</v>
      </c>
      <c r="AN276" s="89">
        <f t="shared" si="49"/>
        <v>60.688251673114806</v>
      </c>
    </row>
    <row r="277" spans="1:40" ht="15" hidden="1" customHeight="1" x14ac:dyDescent="0.3">
      <c r="A277" s="90">
        <v>15646</v>
      </c>
      <c r="B277" s="91" t="s">
        <v>471</v>
      </c>
      <c r="C277" s="91" t="s">
        <v>552</v>
      </c>
      <c r="D277" s="92">
        <v>6</v>
      </c>
      <c r="E277" s="70">
        <v>72.710611108121626</v>
      </c>
      <c r="F277" s="71">
        <v>80</v>
      </c>
      <c r="G277" s="72">
        <f t="shared" si="40"/>
        <v>75.140407405414408</v>
      </c>
      <c r="H277" s="73">
        <v>0</v>
      </c>
      <c r="I277" s="74">
        <f t="shared" si="41"/>
        <v>0</v>
      </c>
      <c r="J277" s="75">
        <f t="shared" si="42"/>
        <v>45.084244443248643</v>
      </c>
      <c r="K277" s="76">
        <v>92.72727272727272</v>
      </c>
      <c r="L277" s="77">
        <v>100</v>
      </c>
      <c r="M277" s="78">
        <f t="shared" si="43"/>
        <v>94.343434343434325</v>
      </c>
      <c r="N277" s="79">
        <v>97.142857142857139</v>
      </c>
      <c r="O277" s="80">
        <v>99.4</v>
      </c>
      <c r="P277" s="81">
        <v>96.428571428571431</v>
      </c>
      <c r="Q277" s="82" t="s">
        <v>37</v>
      </c>
      <c r="R277" s="72">
        <f t="shared" si="44"/>
        <v>97.59610714285715</v>
      </c>
      <c r="S277" s="76">
        <v>97.638888888888886</v>
      </c>
      <c r="T277" s="80">
        <v>82.694444444444457</v>
      </c>
      <c r="U277" s="80">
        <v>100</v>
      </c>
      <c r="V277" s="80">
        <v>0</v>
      </c>
      <c r="W277" s="80">
        <v>25</v>
      </c>
      <c r="X277" s="78">
        <f t="shared" si="45"/>
        <v>73.208333333333343</v>
      </c>
      <c r="Y277" s="83">
        <f t="shared" si="46"/>
        <v>88.6210573160173</v>
      </c>
      <c r="Z277" s="84">
        <v>85.977011494252864</v>
      </c>
      <c r="AA277" s="84">
        <v>33.333333333333336</v>
      </c>
      <c r="AB277" s="84">
        <v>0</v>
      </c>
      <c r="AC277" s="84">
        <v>44.800000000000004</v>
      </c>
      <c r="AD277" s="84">
        <v>48.314606741573037</v>
      </c>
      <c r="AE277" s="72">
        <f t="shared" si="47"/>
        <v>45.203241637608158</v>
      </c>
      <c r="AF277" s="85">
        <v>73.68421052631578</v>
      </c>
      <c r="AG277" s="85">
        <v>75</v>
      </c>
      <c r="AH277" s="85">
        <v>64.705882352941174</v>
      </c>
      <c r="AI277" s="85">
        <v>44.859813084112147</v>
      </c>
      <c r="AJ277" s="86">
        <v>64.562476490842272</v>
      </c>
      <c r="AK277" s="87">
        <v>51.666666666666671</v>
      </c>
      <c r="AL277" s="72">
        <f t="shared" si="48"/>
        <v>51.666666666666671</v>
      </c>
      <c r="AM277" s="88">
        <v>51.658389270948959</v>
      </c>
      <c r="AN277" s="89">
        <f t="shared" si="49"/>
        <v>68.82489432794307</v>
      </c>
    </row>
    <row r="278" spans="1:40" ht="15" hidden="1" customHeight="1" x14ac:dyDescent="0.3">
      <c r="A278" s="90">
        <v>15660</v>
      </c>
      <c r="B278" s="91" t="s">
        <v>471</v>
      </c>
      <c r="C278" s="91" t="s">
        <v>553</v>
      </c>
      <c r="D278" s="92">
        <v>6</v>
      </c>
      <c r="E278" s="70">
        <v>50.354437592906244</v>
      </c>
      <c r="F278" s="71">
        <v>97.949735449735442</v>
      </c>
      <c r="G278" s="72">
        <f t="shared" si="40"/>
        <v>66.219536878515981</v>
      </c>
      <c r="H278" s="73">
        <v>11.566000000000001</v>
      </c>
      <c r="I278" s="74">
        <f t="shared" si="41"/>
        <v>11.566000000000001</v>
      </c>
      <c r="J278" s="75">
        <f t="shared" si="42"/>
        <v>44.358122127109581</v>
      </c>
      <c r="K278" s="76">
        <v>85.889570552147248</v>
      </c>
      <c r="L278" s="77">
        <v>100</v>
      </c>
      <c r="M278" s="78">
        <f t="shared" si="43"/>
        <v>89.02522154055896</v>
      </c>
      <c r="N278" s="79">
        <v>91.851851851851862</v>
      </c>
      <c r="O278" s="80">
        <v>99.94</v>
      </c>
      <c r="P278" s="81">
        <v>94.97206703910615</v>
      </c>
      <c r="Q278" s="82" t="s">
        <v>37</v>
      </c>
      <c r="R278" s="72">
        <f t="shared" si="44"/>
        <v>95.528230480550391</v>
      </c>
      <c r="S278" s="76">
        <v>100</v>
      </c>
      <c r="T278" s="80">
        <v>73.888888888888886</v>
      </c>
      <c r="U278" s="80">
        <v>98.611100000000008</v>
      </c>
      <c r="V278" s="80">
        <v>0</v>
      </c>
      <c r="W278" s="80">
        <v>25</v>
      </c>
      <c r="X278" s="78">
        <f t="shared" si="45"/>
        <v>71.24999722222222</v>
      </c>
      <c r="Y278" s="83">
        <f t="shared" si="46"/>
        <v>85.418112619488454</v>
      </c>
      <c r="Z278" s="84">
        <v>44.850574712643684</v>
      </c>
      <c r="AA278" s="84">
        <v>71.527777777777786</v>
      </c>
      <c r="AB278" s="84">
        <v>20</v>
      </c>
      <c r="AC278" s="84">
        <v>68</v>
      </c>
      <c r="AD278" s="84">
        <v>100</v>
      </c>
      <c r="AE278" s="72">
        <f t="shared" si="47"/>
        <v>59.874102011494259</v>
      </c>
      <c r="AF278" s="85">
        <v>89.473684210526315</v>
      </c>
      <c r="AG278" s="85">
        <v>81.25</v>
      </c>
      <c r="AH278" s="85">
        <v>70.588235294117652</v>
      </c>
      <c r="AI278" s="85">
        <v>31.775700934579437</v>
      </c>
      <c r="AJ278" s="86">
        <v>68.271905109805843</v>
      </c>
      <c r="AK278" s="87">
        <v>51.666666666666671</v>
      </c>
      <c r="AL278" s="72">
        <f t="shared" si="48"/>
        <v>51.666666666666671</v>
      </c>
      <c r="AM278" s="88">
        <v>60.472029102078501</v>
      </c>
      <c r="AN278" s="89">
        <f t="shared" si="49"/>
        <v>69.722289465789686</v>
      </c>
    </row>
    <row r="279" spans="1:40" ht="15" hidden="1" customHeight="1" x14ac:dyDescent="0.3">
      <c r="A279" s="90">
        <v>15664</v>
      </c>
      <c r="B279" s="91" t="s">
        <v>471</v>
      </c>
      <c r="C279" s="91" t="s">
        <v>554</v>
      </c>
      <c r="D279" s="92">
        <v>6</v>
      </c>
      <c r="E279" s="70">
        <v>24.422618436135878</v>
      </c>
      <c r="F279" s="71">
        <v>91.862535612535595</v>
      </c>
      <c r="G279" s="72">
        <f t="shared" si="40"/>
        <v>46.902590828269112</v>
      </c>
      <c r="H279" s="73">
        <v>30.192</v>
      </c>
      <c r="I279" s="74">
        <f t="shared" si="41"/>
        <v>30.192</v>
      </c>
      <c r="J279" s="75">
        <f t="shared" si="42"/>
        <v>40.218354496961467</v>
      </c>
      <c r="K279" s="76">
        <v>100</v>
      </c>
      <c r="L279" s="77">
        <v>100</v>
      </c>
      <c r="M279" s="78">
        <f t="shared" si="43"/>
        <v>100</v>
      </c>
      <c r="N279" s="79">
        <v>100</v>
      </c>
      <c r="O279" s="80">
        <v>98.72999999999999</v>
      </c>
      <c r="P279" s="81">
        <v>96.63608562691131</v>
      </c>
      <c r="Q279" s="82" t="s">
        <v>37</v>
      </c>
      <c r="R279" s="72">
        <f t="shared" si="44"/>
        <v>98.393827274464826</v>
      </c>
      <c r="S279" s="76">
        <v>98.611111111111114</v>
      </c>
      <c r="T279" s="80">
        <v>81.577380952380949</v>
      </c>
      <c r="U279" s="80">
        <v>100</v>
      </c>
      <c r="V279" s="80">
        <v>0</v>
      </c>
      <c r="W279" s="80">
        <v>80</v>
      </c>
      <c r="X279" s="78">
        <f t="shared" si="45"/>
        <v>80.047123015873012</v>
      </c>
      <c r="Y279" s="83">
        <f t="shared" si="46"/>
        <v>93.101104092908116</v>
      </c>
      <c r="Z279" s="84">
        <v>1.4942528735632186</v>
      </c>
      <c r="AA279" s="84">
        <v>11.111111111111112</v>
      </c>
      <c r="AB279" s="84">
        <v>60</v>
      </c>
      <c r="AC279" s="84">
        <v>56.000000000000007</v>
      </c>
      <c r="AD279" s="84">
        <v>78.888888888888886</v>
      </c>
      <c r="AE279" s="72">
        <f t="shared" si="47"/>
        <v>38.998563218390807</v>
      </c>
      <c r="AF279" s="85">
        <v>52.631578947368418</v>
      </c>
      <c r="AG279" s="85">
        <v>81.25</v>
      </c>
      <c r="AH279" s="85">
        <v>52.941176470588239</v>
      </c>
      <c r="AI279" s="85">
        <v>42.990654205607477</v>
      </c>
      <c r="AJ279" s="86">
        <v>57.453352405891032</v>
      </c>
      <c r="AK279" s="87">
        <v>45</v>
      </c>
      <c r="AL279" s="72">
        <f t="shared" si="48"/>
        <v>45</v>
      </c>
      <c r="AM279" s="88">
        <v>45.120127691379373</v>
      </c>
      <c r="AN279" s="89">
        <f t="shared" si="49"/>
        <v>68.130261253260159</v>
      </c>
    </row>
    <row r="280" spans="1:40" ht="15" hidden="1" customHeight="1" x14ac:dyDescent="0.3">
      <c r="A280" s="90">
        <v>15667</v>
      </c>
      <c r="B280" s="91" t="s">
        <v>471</v>
      </c>
      <c r="C280" s="91" t="s">
        <v>555</v>
      </c>
      <c r="D280" s="92">
        <v>6</v>
      </c>
      <c r="E280" s="70">
        <v>51.580795395977056</v>
      </c>
      <c r="F280" s="71">
        <v>79.152421652421651</v>
      </c>
      <c r="G280" s="72">
        <f t="shared" si="40"/>
        <v>60.771337481458588</v>
      </c>
      <c r="H280" s="73">
        <v>63.370000000000005</v>
      </c>
      <c r="I280" s="74">
        <f t="shared" si="41"/>
        <v>63.370000000000005</v>
      </c>
      <c r="J280" s="75">
        <f t="shared" si="42"/>
        <v>61.810802488875154</v>
      </c>
      <c r="K280" s="76">
        <v>91.534391534391531</v>
      </c>
      <c r="L280" s="77">
        <v>100</v>
      </c>
      <c r="M280" s="78">
        <f t="shared" si="43"/>
        <v>93.415637860082313</v>
      </c>
      <c r="N280" s="79">
        <v>95.555555555555557</v>
      </c>
      <c r="O280" s="80">
        <v>99.289999999999992</v>
      </c>
      <c r="P280" s="81">
        <v>90.460526315789465</v>
      </c>
      <c r="Q280" s="82" t="s">
        <v>37</v>
      </c>
      <c r="R280" s="72">
        <f t="shared" si="44"/>
        <v>95.042588523391814</v>
      </c>
      <c r="S280" s="76">
        <v>89.861111111111114</v>
      </c>
      <c r="T280" s="80">
        <v>68.541666666666671</v>
      </c>
      <c r="U280" s="80">
        <v>86.111100000000008</v>
      </c>
      <c r="V280" s="80">
        <v>0</v>
      </c>
      <c r="W280" s="80">
        <v>25</v>
      </c>
      <c r="X280" s="78">
        <f t="shared" si="45"/>
        <v>64.253469444444448</v>
      </c>
      <c r="Y280" s="83">
        <f t="shared" si="46"/>
        <v>84.604368179337243</v>
      </c>
      <c r="Z280" s="84">
        <v>89.356321839080465</v>
      </c>
      <c r="AA280" s="84">
        <v>66.666666666666671</v>
      </c>
      <c r="AB280" s="84">
        <v>40</v>
      </c>
      <c r="AC280" s="84">
        <v>49.6</v>
      </c>
      <c r="AD280" s="84">
        <v>60</v>
      </c>
      <c r="AE280" s="72">
        <f t="shared" si="47"/>
        <v>62.889080459770113</v>
      </c>
      <c r="AF280" s="85">
        <v>63.157894736842103</v>
      </c>
      <c r="AG280" s="85">
        <v>87.5</v>
      </c>
      <c r="AH280" s="85">
        <v>64.705882352941174</v>
      </c>
      <c r="AI280" s="85">
        <v>55.140186915887845</v>
      </c>
      <c r="AJ280" s="86">
        <v>67.625991001417788</v>
      </c>
      <c r="AK280" s="87">
        <v>53.333333333333336</v>
      </c>
      <c r="AL280" s="72">
        <f t="shared" si="48"/>
        <v>53.333333333333336</v>
      </c>
      <c r="AM280" s="88">
        <v>62.241107178922135</v>
      </c>
      <c r="AN280" s="89">
        <f t="shared" si="49"/>
        <v>73.336676741120286</v>
      </c>
    </row>
    <row r="281" spans="1:40" ht="15" hidden="1" customHeight="1" x14ac:dyDescent="0.3">
      <c r="A281" s="90">
        <v>15673</v>
      </c>
      <c r="B281" s="91" t="s">
        <v>471</v>
      </c>
      <c r="C281" s="91" t="s">
        <v>556</v>
      </c>
      <c r="D281" s="92">
        <v>6</v>
      </c>
      <c r="E281" s="70">
        <v>60.235475236562465</v>
      </c>
      <c r="F281" s="71">
        <v>81.3537851037851</v>
      </c>
      <c r="G281" s="72">
        <f t="shared" si="40"/>
        <v>67.27491185897</v>
      </c>
      <c r="H281" s="73">
        <v>0</v>
      </c>
      <c r="I281" s="74">
        <f t="shared" si="41"/>
        <v>0</v>
      </c>
      <c r="J281" s="75">
        <f t="shared" si="42"/>
        <v>40.364947115382002</v>
      </c>
      <c r="K281" s="76">
        <v>83.443708609271525</v>
      </c>
      <c r="L281" s="77">
        <v>100</v>
      </c>
      <c r="M281" s="78">
        <f t="shared" si="43"/>
        <v>87.122884473877861</v>
      </c>
      <c r="N281" s="79">
        <v>75.555555555555571</v>
      </c>
      <c r="O281" s="80">
        <v>99.13</v>
      </c>
      <c r="P281" s="81">
        <v>96.226415094339629</v>
      </c>
      <c r="Q281" s="82" t="s">
        <v>37</v>
      </c>
      <c r="R281" s="72">
        <f t="shared" si="44"/>
        <v>90.247550222746341</v>
      </c>
      <c r="S281" s="76">
        <v>92.916666666666671</v>
      </c>
      <c r="T281" s="80">
        <v>69.722222222222229</v>
      </c>
      <c r="U281" s="80">
        <v>100</v>
      </c>
      <c r="V281" s="80">
        <v>0</v>
      </c>
      <c r="W281" s="80">
        <v>0</v>
      </c>
      <c r="X281" s="78">
        <f t="shared" si="45"/>
        <v>65.659722222222229</v>
      </c>
      <c r="Y281" s="83">
        <f t="shared" si="46"/>
        <v>81.254565592985983</v>
      </c>
      <c r="Z281" s="84">
        <v>37.03448275862069</v>
      </c>
      <c r="AA281" s="84">
        <v>55.555555555555564</v>
      </c>
      <c r="AB281" s="84">
        <v>0</v>
      </c>
      <c r="AC281" s="84">
        <v>22.400000000000002</v>
      </c>
      <c r="AD281" s="84">
        <v>8.791208791208792</v>
      </c>
      <c r="AE281" s="72">
        <f t="shared" si="47"/>
        <v>25.523639004673488</v>
      </c>
      <c r="AF281" s="85">
        <v>21.052631578947366</v>
      </c>
      <c r="AG281" s="85">
        <v>50</v>
      </c>
      <c r="AH281" s="85">
        <v>52.941176470588239</v>
      </c>
      <c r="AI281" s="85">
        <v>28.037383177570092</v>
      </c>
      <c r="AJ281" s="86">
        <v>38.007797806776423</v>
      </c>
      <c r="AK281" s="87">
        <v>35</v>
      </c>
      <c r="AL281" s="72">
        <f t="shared" si="48"/>
        <v>35</v>
      </c>
      <c r="AM281" s="88">
        <v>30.748020217632906</v>
      </c>
      <c r="AN281" s="89">
        <f t="shared" si="49"/>
        <v>57.924678284859262</v>
      </c>
    </row>
    <row r="282" spans="1:40" ht="15" hidden="1" customHeight="1" x14ac:dyDescent="0.3">
      <c r="A282" s="90">
        <v>15676</v>
      </c>
      <c r="B282" s="91" t="s">
        <v>471</v>
      </c>
      <c r="C282" s="91" t="s">
        <v>557</v>
      </c>
      <c r="D282" s="92">
        <v>6</v>
      </c>
      <c r="E282" s="70">
        <v>60.890227357593716</v>
      </c>
      <c r="F282" s="71">
        <v>84.820411070411069</v>
      </c>
      <c r="G282" s="72">
        <f t="shared" si="40"/>
        <v>68.866955261866167</v>
      </c>
      <c r="H282" s="73">
        <v>34.091999999999999</v>
      </c>
      <c r="I282" s="74">
        <f t="shared" si="41"/>
        <v>34.091999999999999</v>
      </c>
      <c r="J282" s="75">
        <f t="shared" si="42"/>
        <v>54.956973157119698</v>
      </c>
      <c r="K282" s="76">
        <v>98.305084745762713</v>
      </c>
      <c r="L282" s="77">
        <v>100</v>
      </c>
      <c r="M282" s="78">
        <f t="shared" si="43"/>
        <v>98.681732580037675</v>
      </c>
      <c r="N282" s="79">
        <v>97.142857142857139</v>
      </c>
      <c r="O282" s="80">
        <v>98.8</v>
      </c>
      <c r="P282" s="81">
        <v>97.554347826086953</v>
      </c>
      <c r="Q282" s="82" t="s">
        <v>37</v>
      </c>
      <c r="R282" s="72">
        <f t="shared" si="44"/>
        <v>97.771256405279502</v>
      </c>
      <c r="S282" s="76">
        <v>96.25</v>
      </c>
      <c r="T282" s="80">
        <v>88.657407407407405</v>
      </c>
      <c r="U282" s="80">
        <v>100</v>
      </c>
      <c r="V282" s="80">
        <v>95.412844036697251</v>
      </c>
      <c r="W282" s="80">
        <v>25</v>
      </c>
      <c r="X282" s="78">
        <f t="shared" si="45"/>
        <v>86.278457356439006</v>
      </c>
      <c r="Y282" s="83">
        <f t="shared" si="46"/>
        <v>94.421332132563492</v>
      </c>
      <c r="Z282" s="84">
        <v>58.850574712643684</v>
      </c>
      <c r="AA282" s="84">
        <v>94.444444444444443</v>
      </c>
      <c r="AB282" s="84">
        <v>100</v>
      </c>
      <c r="AC282" s="84">
        <v>55.2</v>
      </c>
      <c r="AD282" s="84">
        <v>67.032967032967022</v>
      </c>
      <c r="AE282" s="72">
        <f t="shared" si="47"/>
        <v>74.089658330175567</v>
      </c>
      <c r="AF282" s="85">
        <v>47.368421052631575</v>
      </c>
      <c r="AG282" s="85">
        <v>75</v>
      </c>
      <c r="AH282" s="85">
        <v>52.941176470588239</v>
      </c>
      <c r="AI282" s="85">
        <v>19.626168224299064</v>
      </c>
      <c r="AJ282" s="86">
        <v>48.733941436879718</v>
      </c>
      <c r="AK282" s="87">
        <v>58.333333333333336</v>
      </c>
      <c r="AL282" s="72">
        <f t="shared" si="48"/>
        <v>58.333333333333336</v>
      </c>
      <c r="AM282" s="88">
        <v>64.176868825928224</v>
      </c>
      <c r="AN282" s="89">
        <f t="shared" si="49"/>
        <v>77.455121345484159</v>
      </c>
    </row>
    <row r="283" spans="1:40" ht="15" hidden="1" customHeight="1" x14ac:dyDescent="0.3">
      <c r="A283" s="90">
        <v>15681</v>
      </c>
      <c r="B283" s="91" t="s">
        <v>471</v>
      </c>
      <c r="C283" s="91" t="s">
        <v>558</v>
      </c>
      <c r="D283" s="92">
        <v>6</v>
      </c>
      <c r="E283" s="70">
        <v>47.459320063333344</v>
      </c>
      <c r="F283" s="71">
        <v>72.245115995116009</v>
      </c>
      <c r="G283" s="72">
        <f t="shared" si="40"/>
        <v>55.72125204059423</v>
      </c>
      <c r="H283" s="73">
        <v>57.853999999999999</v>
      </c>
      <c r="I283" s="74">
        <f t="shared" si="41"/>
        <v>57.853999999999999</v>
      </c>
      <c r="J283" s="75">
        <f t="shared" si="42"/>
        <v>56.574351224356533</v>
      </c>
      <c r="K283" s="76">
        <v>58.119658119658112</v>
      </c>
      <c r="L283" s="77">
        <v>100</v>
      </c>
      <c r="M283" s="78">
        <f t="shared" si="43"/>
        <v>67.426400759734094</v>
      </c>
      <c r="N283" s="79">
        <v>87.142857142857153</v>
      </c>
      <c r="O283" s="80">
        <v>98.44</v>
      </c>
      <c r="P283" s="81">
        <v>99.530791788856305</v>
      </c>
      <c r="Q283" s="82" t="s">
        <v>37</v>
      </c>
      <c r="R283" s="72">
        <f t="shared" si="44"/>
        <v>94.978484300377048</v>
      </c>
      <c r="S283" s="76">
        <v>96.527777777777786</v>
      </c>
      <c r="T283" s="80">
        <v>66.799768518518519</v>
      </c>
      <c r="U283" s="80">
        <v>100</v>
      </c>
      <c r="V283" s="80">
        <v>0</v>
      </c>
      <c r="W283" s="80">
        <v>25</v>
      </c>
      <c r="X283" s="78">
        <f t="shared" si="45"/>
        <v>68.956886574074076</v>
      </c>
      <c r="Y283" s="83">
        <f t="shared" si="46"/>
        <v>76.732822953328636</v>
      </c>
      <c r="Z283" s="84">
        <v>47.770114942528743</v>
      </c>
      <c r="AA283" s="84">
        <v>80.555555555555557</v>
      </c>
      <c r="AB283" s="84">
        <v>0</v>
      </c>
      <c r="AC283" s="84">
        <v>56.8</v>
      </c>
      <c r="AD283" s="84">
        <v>5.5555555555555554</v>
      </c>
      <c r="AE283" s="72">
        <f t="shared" si="47"/>
        <v>38.738362068965515</v>
      </c>
      <c r="AF283" s="85">
        <v>36.84210526315789</v>
      </c>
      <c r="AG283" s="85">
        <v>75</v>
      </c>
      <c r="AH283" s="85">
        <v>52.941176470588239</v>
      </c>
      <c r="AI283" s="85">
        <v>37.383177570093459</v>
      </c>
      <c r="AJ283" s="86">
        <v>50.541614825959897</v>
      </c>
      <c r="AK283" s="87">
        <v>35</v>
      </c>
      <c r="AL283" s="72">
        <f t="shared" si="48"/>
        <v>35</v>
      </c>
      <c r="AM283" s="88">
        <v>41.138223723704243</v>
      </c>
      <c r="AN283" s="89">
        <f t="shared" si="49"/>
        <v>62.022748838646898</v>
      </c>
    </row>
    <row r="284" spans="1:40" ht="15" hidden="1" customHeight="1" x14ac:dyDescent="0.3">
      <c r="A284" s="90">
        <v>15686</v>
      </c>
      <c r="B284" s="91" t="s">
        <v>471</v>
      </c>
      <c r="C284" s="91" t="s">
        <v>559</v>
      </c>
      <c r="D284" s="92">
        <v>6</v>
      </c>
      <c r="E284" s="70">
        <v>69.423119037020015</v>
      </c>
      <c r="F284" s="71">
        <v>78.8878713878714</v>
      </c>
      <c r="G284" s="72">
        <f t="shared" si="40"/>
        <v>72.578036487303805</v>
      </c>
      <c r="H284" s="73">
        <v>11.790000000000001</v>
      </c>
      <c r="I284" s="74">
        <f t="shared" si="41"/>
        <v>11.790000000000001</v>
      </c>
      <c r="J284" s="75">
        <f t="shared" si="42"/>
        <v>48.262821892382284</v>
      </c>
      <c r="K284" s="76">
        <v>89.915966386554629</v>
      </c>
      <c r="L284" s="77">
        <v>100</v>
      </c>
      <c r="M284" s="78">
        <f t="shared" si="43"/>
        <v>92.156862745098039</v>
      </c>
      <c r="N284" s="79">
        <v>97.142857142857139</v>
      </c>
      <c r="O284" s="80">
        <v>99.009999999999991</v>
      </c>
      <c r="P284" s="81">
        <v>97.074190177638457</v>
      </c>
      <c r="Q284" s="82" t="s">
        <v>37</v>
      </c>
      <c r="R284" s="72">
        <f t="shared" si="44"/>
        <v>97.681260138640098</v>
      </c>
      <c r="S284" s="76">
        <v>90.277777777777786</v>
      </c>
      <c r="T284" s="80">
        <v>71.532407407407405</v>
      </c>
      <c r="U284" s="80">
        <v>100</v>
      </c>
      <c r="V284" s="80">
        <v>0</v>
      </c>
      <c r="W284" s="80">
        <v>25</v>
      </c>
      <c r="X284" s="78">
        <f t="shared" si="45"/>
        <v>68.577546296296305</v>
      </c>
      <c r="Y284" s="83">
        <f t="shared" si="46"/>
        <v>86.379288647414938</v>
      </c>
      <c r="Z284" s="84">
        <v>99.333333333333329</v>
      </c>
      <c r="AA284" s="84">
        <v>44.44444444444445</v>
      </c>
      <c r="AB284" s="84">
        <v>100</v>
      </c>
      <c r="AC284" s="84">
        <v>38.4</v>
      </c>
      <c r="AD284" s="84">
        <v>5.5555555555555554</v>
      </c>
      <c r="AE284" s="72">
        <f t="shared" si="47"/>
        <v>60.158333333333324</v>
      </c>
      <c r="AF284" s="85">
        <v>31.578947368421051</v>
      </c>
      <c r="AG284" s="85">
        <v>68.75</v>
      </c>
      <c r="AH284" s="85">
        <v>23.52941176470588</v>
      </c>
      <c r="AI284" s="85">
        <v>18.691588785046729</v>
      </c>
      <c r="AJ284" s="86">
        <v>35.637486979543418</v>
      </c>
      <c r="AK284" s="87">
        <v>30</v>
      </c>
      <c r="AL284" s="72">
        <f t="shared" si="48"/>
        <v>30</v>
      </c>
      <c r="AM284" s="88">
        <v>47.587774305656012</v>
      </c>
      <c r="AN284" s="89">
        <f t="shared" si="49"/>
        <v>67.118540993880728</v>
      </c>
    </row>
    <row r="285" spans="1:40" ht="15" hidden="1" customHeight="1" x14ac:dyDescent="0.3">
      <c r="A285" s="90">
        <v>15690</v>
      </c>
      <c r="B285" s="91" t="s">
        <v>471</v>
      </c>
      <c r="C285" s="91" t="s">
        <v>560</v>
      </c>
      <c r="D285" s="92">
        <v>6</v>
      </c>
      <c r="E285" s="70">
        <v>84.914521881627138</v>
      </c>
      <c r="F285" s="71">
        <v>97.315832315832324</v>
      </c>
      <c r="G285" s="72">
        <f t="shared" si="40"/>
        <v>89.048292026362191</v>
      </c>
      <c r="H285" s="73">
        <v>48.923999999999999</v>
      </c>
      <c r="I285" s="74">
        <f t="shared" si="41"/>
        <v>48.923999999999999</v>
      </c>
      <c r="J285" s="75">
        <f t="shared" si="42"/>
        <v>72.998575215817311</v>
      </c>
      <c r="K285" s="76">
        <v>91.044776119402982</v>
      </c>
      <c r="L285" s="77">
        <v>100</v>
      </c>
      <c r="M285" s="78">
        <f t="shared" si="43"/>
        <v>93.034825870646756</v>
      </c>
      <c r="N285" s="79">
        <v>100</v>
      </c>
      <c r="O285" s="80">
        <v>99.41</v>
      </c>
      <c r="P285" s="81">
        <v>99.441340782122893</v>
      </c>
      <c r="Q285" s="82" t="s">
        <v>37</v>
      </c>
      <c r="R285" s="72">
        <f t="shared" si="44"/>
        <v>99.554852898044686</v>
      </c>
      <c r="S285" s="76">
        <v>97.916666666666657</v>
      </c>
      <c r="T285" s="80">
        <v>92.15625</v>
      </c>
      <c r="U285" s="80">
        <v>100</v>
      </c>
      <c r="V285" s="80">
        <v>87.155157265858378</v>
      </c>
      <c r="W285" s="80">
        <v>15</v>
      </c>
      <c r="X285" s="78">
        <f t="shared" si="45"/>
        <v>85.287623824898958</v>
      </c>
      <c r="Y285" s="83">
        <f t="shared" si="46"/>
        <v>92.642129864774802</v>
      </c>
      <c r="Z285" s="84">
        <v>63.057471264367813</v>
      </c>
      <c r="AA285" s="84">
        <v>33.333333333333336</v>
      </c>
      <c r="AB285" s="84">
        <v>80</v>
      </c>
      <c r="AC285" s="84">
        <v>74.400000000000006</v>
      </c>
      <c r="AD285" s="84">
        <v>50</v>
      </c>
      <c r="AE285" s="72">
        <f t="shared" si="47"/>
        <v>60.339367816091958</v>
      </c>
      <c r="AF285" s="85">
        <v>84.210526315789465</v>
      </c>
      <c r="AG285" s="85">
        <v>81.25</v>
      </c>
      <c r="AH285" s="85">
        <v>58.82352941176471</v>
      </c>
      <c r="AI285" s="85">
        <v>56.074766355140184</v>
      </c>
      <c r="AJ285" s="86">
        <v>70.08970552067359</v>
      </c>
      <c r="AK285" s="87">
        <v>63.333333333333329</v>
      </c>
      <c r="AL285" s="72">
        <f t="shared" si="48"/>
        <v>63.333333333333329</v>
      </c>
      <c r="AM285" s="88">
        <v>63.538250974095327</v>
      </c>
      <c r="AN285" s="89">
        <f t="shared" si="49"/>
        <v>79.982255267779465</v>
      </c>
    </row>
    <row r="286" spans="1:40" ht="15" hidden="1" customHeight="1" x14ac:dyDescent="0.3">
      <c r="A286" s="90">
        <v>15693</v>
      </c>
      <c r="B286" s="91" t="s">
        <v>471</v>
      </c>
      <c r="C286" s="91" t="s">
        <v>561</v>
      </c>
      <c r="D286" s="92">
        <v>6</v>
      </c>
      <c r="E286" s="70">
        <v>70.348216425905363</v>
      </c>
      <c r="F286" s="71">
        <v>88.152726902726911</v>
      </c>
      <c r="G286" s="72">
        <f t="shared" si="40"/>
        <v>76.283053251512541</v>
      </c>
      <c r="H286" s="73">
        <v>47.897999999999996</v>
      </c>
      <c r="I286" s="74">
        <f t="shared" si="41"/>
        <v>47.897999999999996</v>
      </c>
      <c r="J286" s="75">
        <f t="shared" si="42"/>
        <v>64.929031950907529</v>
      </c>
      <c r="K286" s="76">
        <v>92.233009708737868</v>
      </c>
      <c r="L286" s="77">
        <v>100</v>
      </c>
      <c r="M286" s="78">
        <f t="shared" si="43"/>
        <v>93.959007551240575</v>
      </c>
      <c r="N286" s="79">
        <v>100</v>
      </c>
      <c r="O286" s="80">
        <v>99.67</v>
      </c>
      <c r="P286" s="81">
        <v>98.789346246973366</v>
      </c>
      <c r="Q286" s="82" t="s">
        <v>37</v>
      </c>
      <c r="R286" s="72">
        <f t="shared" si="44"/>
        <v>99.424269718522993</v>
      </c>
      <c r="S286" s="76">
        <v>99.305555555555543</v>
      </c>
      <c r="T286" s="80">
        <v>77.743055555555557</v>
      </c>
      <c r="U286" s="80">
        <v>100</v>
      </c>
      <c r="V286" s="80">
        <v>83.76792698826597</v>
      </c>
      <c r="W286" s="80">
        <v>25</v>
      </c>
      <c r="X286" s="78">
        <f t="shared" si="45"/>
        <v>82.858143651311025</v>
      </c>
      <c r="Y286" s="83">
        <f t="shared" si="46"/>
        <v>92.155614996793489</v>
      </c>
      <c r="Z286" s="84">
        <v>60.09195402298851</v>
      </c>
      <c r="AA286" s="84">
        <v>33.333333333333336</v>
      </c>
      <c r="AB286" s="84">
        <v>0</v>
      </c>
      <c r="AC286" s="84">
        <v>43.2</v>
      </c>
      <c r="AD286" s="84">
        <v>50.588235294117645</v>
      </c>
      <c r="AE286" s="72">
        <f t="shared" si="47"/>
        <v>38.858282623394189</v>
      </c>
      <c r="AF286" s="85">
        <v>78.94736842105263</v>
      </c>
      <c r="AG286" s="85">
        <v>87.5</v>
      </c>
      <c r="AH286" s="85">
        <v>58.82352941176471</v>
      </c>
      <c r="AI286" s="85">
        <v>36.44859813084112</v>
      </c>
      <c r="AJ286" s="86">
        <v>65.429873990914615</v>
      </c>
      <c r="AK286" s="87">
        <v>35</v>
      </c>
      <c r="AL286" s="72">
        <f t="shared" si="48"/>
        <v>35</v>
      </c>
      <c r="AM286" s="88">
        <v>45.172383796720794</v>
      </c>
      <c r="AN286" s="89">
        <f t="shared" si="49"/>
        <v>72.615329027594498</v>
      </c>
    </row>
    <row r="287" spans="1:40" ht="15" hidden="1" customHeight="1" x14ac:dyDescent="0.3">
      <c r="A287" s="90">
        <v>15696</v>
      </c>
      <c r="B287" s="91" t="s">
        <v>471</v>
      </c>
      <c r="C287" s="91" t="s">
        <v>562</v>
      </c>
      <c r="D287" s="92">
        <v>6</v>
      </c>
      <c r="E287" s="70">
        <v>78.751303274451587</v>
      </c>
      <c r="F287" s="71">
        <v>87.018722018722002</v>
      </c>
      <c r="G287" s="72">
        <f t="shared" si="40"/>
        <v>81.507109522541725</v>
      </c>
      <c r="H287" s="73">
        <v>53.08</v>
      </c>
      <c r="I287" s="74">
        <f t="shared" si="41"/>
        <v>53.08</v>
      </c>
      <c r="J287" s="75">
        <f t="shared" si="42"/>
        <v>70.136265713525034</v>
      </c>
      <c r="K287" s="76">
        <v>94.21052631578948</v>
      </c>
      <c r="L287" s="77">
        <v>100</v>
      </c>
      <c r="M287" s="78">
        <f t="shared" si="43"/>
        <v>95.497076023391827</v>
      </c>
      <c r="N287" s="79">
        <v>94.81481481481481</v>
      </c>
      <c r="O287" s="80">
        <v>98.529999999999987</v>
      </c>
      <c r="P287" s="81">
        <v>99.08424908424908</v>
      </c>
      <c r="Q287" s="82" t="s">
        <v>37</v>
      </c>
      <c r="R287" s="72">
        <f t="shared" si="44"/>
        <v>97.415431911375663</v>
      </c>
      <c r="S287" s="76">
        <v>97.777777777777786</v>
      </c>
      <c r="T287" s="80">
        <v>80.393518518518533</v>
      </c>
      <c r="U287" s="80">
        <v>100</v>
      </c>
      <c r="V287" s="80">
        <v>0</v>
      </c>
      <c r="W287" s="80">
        <v>100</v>
      </c>
      <c r="X287" s="78">
        <f t="shared" si="45"/>
        <v>82.042824074074076</v>
      </c>
      <c r="Y287" s="83">
        <f t="shared" si="46"/>
        <v>91.805589283764974</v>
      </c>
      <c r="Z287" s="84">
        <v>84.597701149425291</v>
      </c>
      <c r="AA287" s="84">
        <v>67.361111111111114</v>
      </c>
      <c r="AB287" s="84">
        <v>80</v>
      </c>
      <c r="AC287" s="84">
        <v>80</v>
      </c>
      <c r="AD287" s="84">
        <v>92.5</v>
      </c>
      <c r="AE287" s="72">
        <f t="shared" si="47"/>
        <v>81.123383620689651</v>
      </c>
      <c r="AF287" s="85">
        <v>63.157894736842103</v>
      </c>
      <c r="AG287" s="85">
        <v>81.25</v>
      </c>
      <c r="AH287" s="85">
        <v>70.588235294117652</v>
      </c>
      <c r="AI287" s="85">
        <v>53.271028037383175</v>
      </c>
      <c r="AJ287" s="86">
        <v>67.066789517085738</v>
      </c>
      <c r="AK287" s="87">
        <v>61.666666666666671</v>
      </c>
      <c r="AL287" s="72">
        <f t="shared" si="48"/>
        <v>61.666666666666671</v>
      </c>
      <c r="AM287" s="88">
        <v>73.483615135590682</v>
      </c>
      <c r="AN287" s="89">
        <f t="shared" si="49"/>
        <v>81.975132325264696</v>
      </c>
    </row>
    <row r="288" spans="1:40" ht="15" hidden="1" customHeight="1" x14ac:dyDescent="0.3">
      <c r="A288" s="90">
        <v>15720</v>
      </c>
      <c r="B288" s="91" t="s">
        <v>471</v>
      </c>
      <c r="C288" s="91" t="s">
        <v>563</v>
      </c>
      <c r="D288" s="92">
        <v>6</v>
      </c>
      <c r="E288" s="70">
        <v>83.11311933680355</v>
      </c>
      <c r="F288" s="71">
        <v>81.390415140415143</v>
      </c>
      <c r="G288" s="72">
        <f t="shared" si="40"/>
        <v>82.538884604674081</v>
      </c>
      <c r="H288" s="73">
        <v>45.096000000000004</v>
      </c>
      <c r="I288" s="74">
        <f t="shared" si="41"/>
        <v>45.096000000000004</v>
      </c>
      <c r="J288" s="75">
        <f t="shared" si="42"/>
        <v>67.561730762804444</v>
      </c>
      <c r="K288" s="76">
        <v>92.173913043478265</v>
      </c>
      <c r="L288" s="77">
        <v>100</v>
      </c>
      <c r="M288" s="78">
        <f t="shared" si="43"/>
        <v>93.913043478260875</v>
      </c>
      <c r="N288" s="79">
        <v>92.800000000000011</v>
      </c>
      <c r="O288" s="80">
        <v>99.41</v>
      </c>
      <c r="P288" s="81">
        <v>99.208443271767806</v>
      </c>
      <c r="Q288" s="82" t="s">
        <v>37</v>
      </c>
      <c r="R288" s="72">
        <f t="shared" si="44"/>
        <v>97.078768914907641</v>
      </c>
      <c r="S288" s="76">
        <v>82.5</v>
      </c>
      <c r="T288" s="80">
        <v>0</v>
      </c>
      <c r="U288" s="80">
        <v>95.370349999999988</v>
      </c>
      <c r="V288" s="80">
        <v>0</v>
      </c>
      <c r="W288" s="80">
        <v>0</v>
      </c>
      <c r="X288" s="78">
        <f t="shared" si="45"/>
        <v>44.467587499999993</v>
      </c>
      <c r="Y288" s="83">
        <f t="shared" si="46"/>
        <v>79.10352970494435</v>
      </c>
      <c r="Z288" s="84">
        <v>14.068965517241381</v>
      </c>
      <c r="AA288" s="84">
        <v>11.111111111111112</v>
      </c>
      <c r="AB288" s="84">
        <v>0</v>
      </c>
      <c r="AC288" s="84">
        <v>28.799999999999997</v>
      </c>
      <c r="AD288" s="84">
        <v>6.666666666666667</v>
      </c>
      <c r="AE288" s="72">
        <f t="shared" si="47"/>
        <v>12.250574712643679</v>
      </c>
      <c r="AF288" s="85">
        <v>63.157894736842103</v>
      </c>
      <c r="AG288" s="85">
        <v>75</v>
      </c>
      <c r="AH288" s="85">
        <v>64.705882352941174</v>
      </c>
      <c r="AI288" s="85">
        <v>0.93457943925233633</v>
      </c>
      <c r="AJ288" s="86">
        <v>50.949589132258907</v>
      </c>
      <c r="AK288" s="87">
        <v>38.333333333333336</v>
      </c>
      <c r="AL288" s="72">
        <f t="shared" si="48"/>
        <v>38.333333333333336</v>
      </c>
      <c r="AM288" s="88">
        <v>27.786863615345673</v>
      </c>
      <c r="AN288" s="89">
        <f t="shared" si="49"/>
        <v>61.400170089636767</v>
      </c>
    </row>
    <row r="289" spans="1:40" ht="15" hidden="1" customHeight="1" x14ac:dyDescent="0.3">
      <c r="A289" s="90">
        <v>15723</v>
      </c>
      <c r="B289" s="91" t="s">
        <v>471</v>
      </c>
      <c r="C289" s="91" t="s">
        <v>564</v>
      </c>
      <c r="D289" s="92">
        <v>6</v>
      </c>
      <c r="E289" s="70">
        <v>60.253864981256001</v>
      </c>
      <c r="F289" s="71">
        <v>79.608770858770868</v>
      </c>
      <c r="G289" s="72">
        <f t="shared" si="40"/>
        <v>66.705500273760947</v>
      </c>
      <c r="H289" s="73">
        <v>15.872</v>
      </c>
      <c r="I289" s="74">
        <f t="shared" si="41"/>
        <v>15.872</v>
      </c>
      <c r="J289" s="75">
        <f t="shared" si="42"/>
        <v>46.372100164256565</v>
      </c>
      <c r="K289" s="76">
        <v>84.172661870503589</v>
      </c>
      <c r="L289" s="77">
        <v>100</v>
      </c>
      <c r="M289" s="78">
        <f t="shared" si="43"/>
        <v>87.689848121502791</v>
      </c>
      <c r="N289" s="79">
        <v>80.423280423280431</v>
      </c>
      <c r="O289" s="80">
        <v>99.34</v>
      </c>
      <c r="P289" s="81">
        <v>96.938775510204081</v>
      </c>
      <c r="Q289" s="82" t="s">
        <v>37</v>
      </c>
      <c r="R289" s="72">
        <f t="shared" si="44"/>
        <v>92.176372382842032</v>
      </c>
      <c r="S289" s="76">
        <v>97.638888888888886</v>
      </c>
      <c r="T289" s="80">
        <v>89.826388888888886</v>
      </c>
      <c r="U289" s="80">
        <v>83.333333333333329</v>
      </c>
      <c r="V289" s="80">
        <v>70.866141732283467</v>
      </c>
      <c r="W289" s="80">
        <v>0</v>
      </c>
      <c r="X289" s="78">
        <f t="shared" si="45"/>
        <v>76.557920494313208</v>
      </c>
      <c r="Y289" s="83">
        <f t="shared" si="46"/>
        <v>85.563319044430685</v>
      </c>
      <c r="Z289" s="84">
        <v>26.988505747126439</v>
      </c>
      <c r="AA289" s="84">
        <v>36.111111111111114</v>
      </c>
      <c r="AB289" s="84">
        <v>60</v>
      </c>
      <c r="AC289" s="84">
        <v>67.2</v>
      </c>
      <c r="AD289" s="84">
        <v>5.5555555555555554</v>
      </c>
      <c r="AE289" s="72">
        <f t="shared" si="47"/>
        <v>38.409626436781608</v>
      </c>
      <c r="AF289" s="85">
        <v>89.473684210526315</v>
      </c>
      <c r="AG289" s="85">
        <v>75</v>
      </c>
      <c r="AH289" s="85">
        <v>70.588235294117652</v>
      </c>
      <c r="AI289" s="85">
        <v>55.140186915887845</v>
      </c>
      <c r="AJ289" s="86">
        <v>72.550526605132944</v>
      </c>
      <c r="AK289" s="87">
        <v>55.000000000000007</v>
      </c>
      <c r="AL289" s="72">
        <f t="shared" si="48"/>
        <v>55.000000000000007</v>
      </c>
      <c r="AM289" s="88">
        <v>50.831941194318972</v>
      </c>
      <c r="AN289" s="89">
        <f t="shared" si="49"/>
        <v>67.305661913362343</v>
      </c>
    </row>
    <row r="290" spans="1:40" ht="15" hidden="1" customHeight="1" x14ac:dyDescent="0.3">
      <c r="A290" s="90">
        <v>15740</v>
      </c>
      <c r="B290" s="91" t="s">
        <v>471</v>
      </c>
      <c r="C290" s="91" t="s">
        <v>565</v>
      </c>
      <c r="D290" s="92">
        <v>6</v>
      </c>
      <c r="E290" s="70">
        <v>58.84173796560367</v>
      </c>
      <c r="F290" s="71">
        <v>81.891534391534378</v>
      </c>
      <c r="G290" s="72">
        <f t="shared" si="40"/>
        <v>66.525003440913906</v>
      </c>
      <c r="H290" s="73">
        <v>63.432000000000002</v>
      </c>
      <c r="I290" s="74">
        <f t="shared" si="41"/>
        <v>63.432000000000002</v>
      </c>
      <c r="J290" s="75">
        <f t="shared" si="42"/>
        <v>65.287802064548345</v>
      </c>
      <c r="K290" s="76">
        <v>100</v>
      </c>
      <c r="L290" s="77">
        <v>100</v>
      </c>
      <c r="M290" s="78">
        <f t="shared" si="43"/>
        <v>100</v>
      </c>
      <c r="N290" s="79">
        <v>89.206349206349216</v>
      </c>
      <c r="O290" s="80">
        <v>99.700000000000017</v>
      </c>
      <c r="P290" s="81">
        <v>99.943788645306356</v>
      </c>
      <c r="Q290" s="82" t="s">
        <v>37</v>
      </c>
      <c r="R290" s="72">
        <f t="shared" si="44"/>
        <v>96.223202171832753</v>
      </c>
      <c r="S290" s="76">
        <v>99.305555555555543</v>
      </c>
      <c r="T290" s="80">
        <v>58.576388888888886</v>
      </c>
      <c r="U290" s="80">
        <v>100</v>
      </c>
      <c r="V290" s="80">
        <v>0</v>
      </c>
      <c r="W290" s="80">
        <v>25</v>
      </c>
      <c r="X290" s="78">
        <f t="shared" si="45"/>
        <v>67.595486111111114</v>
      </c>
      <c r="Y290" s="83">
        <f t="shared" si="46"/>
        <v>88.421980250542049</v>
      </c>
      <c r="Z290" s="84">
        <v>65.632183908045974</v>
      </c>
      <c r="AA290" s="84">
        <v>85.416666666666671</v>
      </c>
      <c r="AB290" s="84">
        <v>80</v>
      </c>
      <c r="AC290" s="84">
        <v>81.599999999999994</v>
      </c>
      <c r="AD290" s="84">
        <v>54.444444444444443</v>
      </c>
      <c r="AE290" s="72">
        <f t="shared" si="47"/>
        <v>72.932004310344823</v>
      </c>
      <c r="AF290" s="85">
        <v>68.421052631578945</v>
      </c>
      <c r="AG290" s="85">
        <v>81.25</v>
      </c>
      <c r="AH290" s="85">
        <v>58.82352941176471</v>
      </c>
      <c r="AI290" s="85">
        <v>42.056074766355138</v>
      </c>
      <c r="AJ290" s="86">
        <v>62.637664202424702</v>
      </c>
      <c r="AK290" s="87">
        <v>61.666666666666671</v>
      </c>
      <c r="AL290" s="72">
        <f t="shared" si="48"/>
        <v>61.666666666666671</v>
      </c>
      <c r="AM290" s="88">
        <v>67.933779419497156</v>
      </c>
      <c r="AN290" s="89">
        <f t="shared" si="49"/>
        <v>77.648684364029833</v>
      </c>
    </row>
    <row r="291" spans="1:40" ht="15" hidden="1" customHeight="1" x14ac:dyDescent="0.3">
      <c r="A291" s="90">
        <v>15753</v>
      </c>
      <c r="B291" s="91" t="s">
        <v>471</v>
      </c>
      <c r="C291" s="91" t="s">
        <v>566</v>
      </c>
      <c r="D291" s="92">
        <v>6</v>
      </c>
      <c r="E291" s="70">
        <v>73.151921581141181</v>
      </c>
      <c r="F291" s="71">
        <v>84.440374440374427</v>
      </c>
      <c r="G291" s="72">
        <f t="shared" si="40"/>
        <v>76.914739200885592</v>
      </c>
      <c r="H291" s="73">
        <v>38.080000000000005</v>
      </c>
      <c r="I291" s="74">
        <f t="shared" si="41"/>
        <v>38.080000000000005</v>
      </c>
      <c r="J291" s="75">
        <f t="shared" si="42"/>
        <v>61.380843520531357</v>
      </c>
      <c r="K291" s="76">
        <v>97.448979591836732</v>
      </c>
      <c r="L291" s="77">
        <v>100</v>
      </c>
      <c r="M291" s="78">
        <f t="shared" si="43"/>
        <v>98.015873015873012</v>
      </c>
      <c r="N291" s="79">
        <v>73.333333333333329</v>
      </c>
      <c r="O291" s="80">
        <v>99.46</v>
      </c>
      <c r="P291" s="81">
        <v>92.65306122448979</v>
      </c>
      <c r="Q291" s="82" t="s">
        <v>37</v>
      </c>
      <c r="R291" s="72">
        <f t="shared" si="44"/>
        <v>88.426830187074827</v>
      </c>
      <c r="S291" s="76">
        <v>98.472222222222214</v>
      </c>
      <c r="T291" s="80">
        <v>67.569444444444443</v>
      </c>
      <c r="U291" s="80">
        <v>100</v>
      </c>
      <c r="V291" s="80">
        <v>0</v>
      </c>
      <c r="W291" s="80">
        <v>0</v>
      </c>
      <c r="X291" s="78">
        <f t="shared" si="45"/>
        <v>66.510416666666657</v>
      </c>
      <c r="Y291" s="83">
        <f t="shared" si="46"/>
        <v>84.86563327891156</v>
      </c>
      <c r="Z291" s="84">
        <v>49.011494252873568</v>
      </c>
      <c r="AA291" s="84">
        <v>36.111111111111114</v>
      </c>
      <c r="AB291" s="84">
        <v>0</v>
      </c>
      <c r="AC291" s="84">
        <v>84</v>
      </c>
      <c r="AD291" s="84">
        <v>7.7777777777777777</v>
      </c>
      <c r="AE291" s="72">
        <f t="shared" si="47"/>
        <v>36.232040229885065</v>
      </c>
      <c r="AF291" s="85">
        <v>84.210526315789465</v>
      </c>
      <c r="AG291" s="85">
        <v>81.25</v>
      </c>
      <c r="AH291" s="85">
        <v>52.941176470588239</v>
      </c>
      <c r="AI291" s="85">
        <v>64.485981308411212</v>
      </c>
      <c r="AJ291" s="86">
        <v>70.721921023697234</v>
      </c>
      <c r="AK291" s="87">
        <v>63.333333333333329</v>
      </c>
      <c r="AL291" s="72">
        <f t="shared" si="48"/>
        <v>63.333333333333329</v>
      </c>
      <c r="AM291" s="88">
        <v>50.849600395591288</v>
      </c>
      <c r="AN291" s="89">
        <f t="shared" si="49"/>
        <v>69.96386546223944</v>
      </c>
    </row>
    <row r="292" spans="1:40" ht="15" hidden="1" customHeight="1" x14ac:dyDescent="0.3">
      <c r="A292" s="90">
        <v>15755</v>
      </c>
      <c r="B292" s="91" t="s">
        <v>471</v>
      </c>
      <c r="C292" s="91" t="s">
        <v>567</v>
      </c>
      <c r="D292" s="92">
        <v>6</v>
      </c>
      <c r="E292" s="70">
        <v>61.166811384348975</v>
      </c>
      <c r="F292" s="71">
        <v>96.848290598290603</v>
      </c>
      <c r="G292" s="72">
        <f t="shared" si="40"/>
        <v>73.060637788996189</v>
      </c>
      <c r="H292" s="73">
        <v>60.734000000000009</v>
      </c>
      <c r="I292" s="74">
        <f t="shared" si="41"/>
        <v>60.734000000000009</v>
      </c>
      <c r="J292" s="75">
        <f t="shared" si="42"/>
        <v>68.12998267339772</v>
      </c>
      <c r="K292" s="76">
        <v>88.050314465408803</v>
      </c>
      <c r="L292" s="77">
        <v>100</v>
      </c>
      <c r="M292" s="78">
        <f t="shared" si="43"/>
        <v>90.705800139762403</v>
      </c>
      <c r="N292" s="79">
        <v>91.851851851851862</v>
      </c>
      <c r="O292" s="80">
        <v>99.9</v>
      </c>
      <c r="P292" s="81">
        <v>96.83622828784118</v>
      </c>
      <c r="Q292" s="82" t="s">
        <v>37</v>
      </c>
      <c r="R292" s="72">
        <f t="shared" si="44"/>
        <v>96.13590419653525</v>
      </c>
      <c r="S292" s="76">
        <v>94.861111111111114</v>
      </c>
      <c r="T292" s="80">
        <v>81.805555555555557</v>
      </c>
      <c r="U292" s="80">
        <v>100</v>
      </c>
      <c r="V292" s="80">
        <v>0</v>
      </c>
      <c r="W292" s="80">
        <v>0</v>
      </c>
      <c r="X292" s="78">
        <f t="shared" si="45"/>
        <v>69.166666666666671</v>
      </c>
      <c r="Y292" s="83">
        <f t="shared" si="46"/>
        <v>85.550910726539087</v>
      </c>
      <c r="Z292" s="84">
        <v>65.402298850574709</v>
      </c>
      <c r="AA292" s="84">
        <v>5.5555555555555562</v>
      </c>
      <c r="AB292" s="84">
        <v>100</v>
      </c>
      <c r="AC292" s="84">
        <v>83.2</v>
      </c>
      <c r="AD292" s="84">
        <v>56.666666666666664</v>
      </c>
      <c r="AE292" s="72">
        <f t="shared" si="47"/>
        <v>62.36724137931035</v>
      </c>
      <c r="AF292" s="85">
        <v>52.631578947368418</v>
      </c>
      <c r="AG292" s="85">
        <v>75</v>
      </c>
      <c r="AH292" s="85">
        <v>52.941176470588239</v>
      </c>
      <c r="AI292" s="85">
        <v>44.859813084112147</v>
      </c>
      <c r="AJ292" s="86">
        <v>56.358142125517197</v>
      </c>
      <c r="AK292" s="87">
        <v>60</v>
      </c>
      <c r="AL292" s="72">
        <f t="shared" si="48"/>
        <v>60</v>
      </c>
      <c r="AM292" s="88">
        <v>60.291366635770103</v>
      </c>
      <c r="AN292" s="89">
        <f t="shared" si="49"/>
        <v>74.48886188868012</v>
      </c>
    </row>
    <row r="293" spans="1:40" ht="15" hidden="1" customHeight="1" x14ac:dyDescent="0.3">
      <c r="A293" s="97">
        <v>15757</v>
      </c>
      <c r="B293" s="98" t="s">
        <v>471</v>
      </c>
      <c r="C293" s="98" t="s">
        <v>568</v>
      </c>
      <c r="D293" s="92">
        <v>6</v>
      </c>
      <c r="E293" s="70">
        <v>64.202519962887052</v>
      </c>
      <c r="F293" s="71">
        <v>90.785510785510795</v>
      </c>
      <c r="G293" s="72">
        <f t="shared" si="40"/>
        <v>73.063516903761638</v>
      </c>
      <c r="H293" s="73">
        <v>0</v>
      </c>
      <c r="I293" s="74">
        <f t="shared" si="41"/>
        <v>0</v>
      </c>
      <c r="J293" s="75">
        <f t="shared" si="42"/>
        <v>43.83811014225698</v>
      </c>
      <c r="K293" s="76">
        <v>61.818181818181813</v>
      </c>
      <c r="L293" s="77">
        <v>100</v>
      </c>
      <c r="M293" s="78">
        <f t="shared" si="43"/>
        <v>70.303030303030297</v>
      </c>
      <c r="N293" s="79">
        <v>100</v>
      </c>
      <c r="O293" s="80">
        <v>99.1</v>
      </c>
      <c r="P293" s="81">
        <v>97.708021923268561</v>
      </c>
      <c r="Q293" s="82" t="s">
        <v>37</v>
      </c>
      <c r="R293" s="72">
        <f t="shared" si="44"/>
        <v>98.874172303188828</v>
      </c>
      <c r="S293" s="76">
        <v>100</v>
      </c>
      <c r="T293" s="80">
        <v>82.855902777777771</v>
      </c>
      <c r="U293" s="80">
        <v>100</v>
      </c>
      <c r="V293" s="80">
        <v>0</v>
      </c>
      <c r="W293" s="80">
        <v>15</v>
      </c>
      <c r="X293" s="78">
        <f t="shared" si="45"/>
        <v>72.588975694444443</v>
      </c>
      <c r="Y293" s="83">
        <f t="shared" si="46"/>
        <v>80.177298268333558</v>
      </c>
      <c r="Z293" s="84">
        <v>8.4597701149425291</v>
      </c>
      <c r="AA293" s="84">
        <v>45.833333333333336</v>
      </c>
      <c r="AB293" s="84">
        <v>60</v>
      </c>
      <c r="AC293" s="84">
        <v>37.6</v>
      </c>
      <c r="AD293" s="84">
        <v>5.5555555555555554</v>
      </c>
      <c r="AE293" s="72">
        <f t="shared" si="47"/>
        <v>30.050359195402301</v>
      </c>
      <c r="AF293" s="156">
        <v>57.894736842105267</v>
      </c>
      <c r="AG293" s="156">
        <v>81.25</v>
      </c>
      <c r="AH293" s="156">
        <v>47.058823529411761</v>
      </c>
      <c r="AI293" s="156">
        <v>37.383177570093459</v>
      </c>
      <c r="AJ293" s="157">
        <v>55.896684485402623</v>
      </c>
      <c r="AK293" s="158">
        <v>30</v>
      </c>
      <c r="AL293" s="159">
        <f t="shared" si="48"/>
        <v>30</v>
      </c>
      <c r="AM293" s="160">
        <v>36.932640766988598</v>
      </c>
      <c r="AN293" s="161">
        <f t="shared" si="49"/>
        <v>59.936063392714757</v>
      </c>
    </row>
    <row r="294" spans="1:40" x14ac:dyDescent="0.3">
      <c r="A294" s="170">
        <v>15759</v>
      </c>
      <c r="B294" s="171" t="s">
        <v>471</v>
      </c>
      <c r="C294" s="171" t="s">
        <v>569</v>
      </c>
      <c r="D294" s="92">
        <v>3</v>
      </c>
      <c r="E294" s="70">
        <v>86.326445208824822</v>
      </c>
      <c r="F294" s="71">
        <v>83.935693935693934</v>
      </c>
      <c r="G294" s="72">
        <f t="shared" si="40"/>
        <v>85.529528117781183</v>
      </c>
      <c r="H294" s="73">
        <v>78.507999999999996</v>
      </c>
      <c r="I294" s="74">
        <f t="shared" si="41"/>
        <v>78.507999999999996</v>
      </c>
      <c r="J294" s="75">
        <f t="shared" si="42"/>
        <v>82.720916870668702</v>
      </c>
      <c r="K294" s="76">
        <v>94.981179422835638</v>
      </c>
      <c r="L294" s="77">
        <v>100</v>
      </c>
      <c r="M294" s="78">
        <f t="shared" si="43"/>
        <v>96.096472884427726</v>
      </c>
      <c r="N294" s="79">
        <v>100</v>
      </c>
      <c r="O294" s="80">
        <v>99.38</v>
      </c>
      <c r="P294" s="81">
        <v>93.251135626216737</v>
      </c>
      <c r="Q294" s="82" t="s">
        <v>37</v>
      </c>
      <c r="R294" s="72">
        <f t="shared" si="44"/>
        <v>97.482747055483458</v>
      </c>
      <c r="S294" s="76">
        <v>100</v>
      </c>
      <c r="T294" s="80">
        <v>72.690972222222229</v>
      </c>
      <c r="U294" s="80">
        <v>100</v>
      </c>
      <c r="V294" s="80">
        <v>95.832419390217154</v>
      </c>
      <c r="W294" s="80">
        <v>80</v>
      </c>
      <c r="X294" s="78">
        <f t="shared" si="45"/>
        <v>90.151795479332705</v>
      </c>
      <c r="Y294" s="83">
        <f t="shared" si="46"/>
        <v>94.637783849535154</v>
      </c>
      <c r="Z294" s="84">
        <v>65.862068965517238</v>
      </c>
      <c r="AA294" s="84">
        <v>88.194444444444443</v>
      </c>
      <c r="AB294" s="84">
        <v>100</v>
      </c>
      <c r="AC294" s="84">
        <v>85.6</v>
      </c>
      <c r="AD294" s="84">
        <v>95.145631067961162</v>
      </c>
      <c r="AE294" s="155">
        <f t="shared" si="47"/>
        <v>85.641781399955363</v>
      </c>
      <c r="AF294" s="172">
        <v>68.421052631578945</v>
      </c>
      <c r="AG294" s="172">
        <v>81.25</v>
      </c>
      <c r="AH294" s="172">
        <v>47.058823529411761</v>
      </c>
      <c r="AI294" s="172">
        <v>58.878504672897193</v>
      </c>
      <c r="AJ294" s="172">
        <v>63.902095208471977</v>
      </c>
      <c r="AK294" s="173">
        <v>65</v>
      </c>
      <c r="AL294" s="174">
        <f t="shared" si="48"/>
        <v>65</v>
      </c>
      <c r="AM294" s="175">
        <v>75.716175468902051</v>
      </c>
      <c r="AN294" s="182">
        <f t="shared" si="49"/>
        <v>86.577927939571936</v>
      </c>
    </row>
    <row r="295" spans="1:40" ht="15" hidden="1" customHeight="1" x14ac:dyDescent="0.3">
      <c r="A295" s="67">
        <v>15761</v>
      </c>
      <c r="B295" s="68" t="s">
        <v>471</v>
      </c>
      <c r="C295" s="68" t="s">
        <v>570</v>
      </c>
      <c r="D295" s="92">
        <v>6</v>
      </c>
      <c r="E295" s="70">
        <v>50.268391375315325</v>
      </c>
      <c r="F295" s="71">
        <v>79.746642246642239</v>
      </c>
      <c r="G295" s="72">
        <f t="shared" si="40"/>
        <v>60.094474999090963</v>
      </c>
      <c r="H295" s="73">
        <v>38.497999999999998</v>
      </c>
      <c r="I295" s="74">
        <f t="shared" si="41"/>
        <v>38.497999999999998</v>
      </c>
      <c r="J295" s="75">
        <f t="shared" si="42"/>
        <v>51.455884999454575</v>
      </c>
      <c r="K295" s="76">
        <v>100</v>
      </c>
      <c r="L295" s="77">
        <v>100</v>
      </c>
      <c r="M295" s="78">
        <f t="shared" si="43"/>
        <v>100</v>
      </c>
      <c r="N295" s="79">
        <v>74.761904761904759</v>
      </c>
      <c r="O295" s="80">
        <v>98.91</v>
      </c>
      <c r="P295" s="81">
        <v>99.243856332703217</v>
      </c>
      <c r="Q295" s="82" t="s">
        <v>37</v>
      </c>
      <c r="R295" s="72">
        <f t="shared" si="44"/>
        <v>90.915062914641283</v>
      </c>
      <c r="S295" s="76">
        <v>97.777777777777786</v>
      </c>
      <c r="T295" s="80">
        <v>76.371527777777771</v>
      </c>
      <c r="U295" s="80">
        <v>100</v>
      </c>
      <c r="V295" s="80">
        <v>0</v>
      </c>
      <c r="W295" s="80">
        <v>25</v>
      </c>
      <c r="X295" s="78">
        <f t="shared" si="45"/>
        <v>71.662326388888886</v>
      </c>
      <c r="Y295" s="83">
        <f t="shared" si="46"/>
        <v>88.024764577129645</v>
      </c>
      <c r="Z295" s="84">
        <v>56.482758620689651</v>
      </c>
      <c r="AA295" s="84">
        <v>66.666666666666671</v>
      </c>
      <c r="AB295" s="84">
        <v>20</v>
      </c>
      <c r="AC295" s="84">
        <v>41.6</v>
      </c>
      <c r="AD295" s="84">
        <v>10</v>
      </c>
      <c r="AE295" s="72">
        <f t="shared" si="47"/>
        <v>40.04568965517241</v>
      </c>
      <c r="AF295" s="164">
        <v>63.157894736842103</v>
      </c>
      <c r="AG295" s="164">
        <v>75</v>
      </c>
      <c r="AH295" s="164">
        <v>41.17647058823529</v>
      </c>
      <c r="AI295" s="164">
        <v>37.383177570093459</v>
      </c>
      <c r="AJ295" s="165">
        <v>54.179385723792713</v>
      </c>
      <c r="AK295" s="166">
        <v>28.333333333333332</v>
      </c>
      <c r="AL295" s="167">
        <f t="shared" si="48"/>
        <v>28.333333333333332</v>
      </c>
      <c r="AM295" s="168">
        <v>41.472204009103343</v>
      </c>
      <c r="AN295" s="169">
        <f t="shared" si="49"/>
        <v>66.745220491186743</v>
      </c>
    </row>
    <row r="296" spans="1:40" ht="15" hidden="1" customHeight="1" x14ac:dyDescent="0.3">
      <c r="A296" s="90">
        <v>15762</v>
      </c>
      <c r="B296" s="91" t="s">
        <v>471</v>
      </c>
      <c r="C296" s="91" t="s">
        <v>571</v>
      </c>
      <c r="D296" s="92">
        <v>6</v>
      </c>
      <c r="E296" s="70">
        <v>44.283126896616956</v>
      </c>
      <c r="F296" s="71">
        <v>87.41402116402115</v>
      </c>
      <c r="G296" s="72">
        <f t="shared" si="40"/>
        <v>58.660091652418352</v>
      </c>
      <c r="H296" s="73">
        <v>0</v>
      </c>
      <c r="I296" s="74">
        <f t="shared" si="41"/>
        <v>0</v>
      </c>
      <c r="J296" s="75">
        <f t="shared" si="42"/>
        <v>35.196054991451007</v>
      </c>
      <c r="K296" s="76">
        <v>96.491228070175438</v>
      </c>
      <c r="L296" s="77">
        <v>100</v>
      </c>
      <c r="M296" s="78">
        <f t="shared" si="43"/>
        <v>97.270955165692015</v>
      </c>
      <c r="N296" s="79">
        <v>74.444444444444443</v>
      </c>
      <c r="O296" s="80">
        <v>99.410000000000011</v>
      </c>
      <c r="P296" s="81">
        <v>99.442119944211996</v>
      </c>
      <c r="Q296" s="82" t="s">
        <v>37</v>
      </c>
      <c r="R296" s="72">
        <f t="shared" si="44"/>
        <v>91.041918011971177</v>
      </c>
      <c r="S296" s="76">
        <v>94.444444444444457</v>
      </c>
      <c r="T296" s="80">
        <v>78.819444444444443</v>
      </c>
      <c r="U296" s="80">
        <v>100</v>
      </c>
      <c r="V296" s="80">
        <v>0</v>
      </c>
      <c r="W296" s="80">
        <v>0</v>
      </c>
      <c r="X296" s="78">
        <f t="shared" si="45"/>
        <v>68.315972222222229</v>
      </c>
      <c r="Y296" s="83">
        <f t="shared" si="46"/>
        <v>86.012068734591011</v>
      </c>
      <c r="Z296" s="84">
        <v>100</v>
      </c>
      <c r="AA296" s="84">
        <v>100</v>
      </c>
      <c r="AB296" s="84">
        <v>100</v>
      </c>
      <c r="AC296" s="84">
        <v>88.8</v>
      </c>
      <c r="AD296" s="84">
        <v>64.444444444444443</v>
      </c>
      <c r="AE296" s="72">
        <f t="shared" si="47"/>
        <v>91.233333333333334</v>
      </c>
      <c r="AF296" s="85">
        <v>73.68421052631578</v>
      </c>
      <c r="AG296" s="85">
        <v>81.25</v>
      </c>
      <c r="AH296" s="85">
        <v>64.705882352941174</v>
      </c>
      <c r="AI296" s="85">
        <v>50.467289719626166</v>
      </c>
      <c r="AJ296" s="86">
        <v>67.526845649720769</v>
      </c>
      <c r="AK296" s="87">
        <v>70</v>
      </c>
      <c r="AL296" s="72">
        <f t="shared" si="48"/>
        <v>70</v>
      </c>
      <c r="AM296" s="88">
        <v>80.664936617703319</v>
      </c>
      <c r="AN296" s="89">
        <f t="shared" si="49"/>
        <v>74.244726350896698</v>
      </c>
    </row>
    <row r="297" spans="1:40" ht="15" hidden="1" customHeight="1" x14ac:dyDescent="0.3">
      <c r="A297" s="90">
        <v>15763</v>
      </c>
      <c r="B297" s="91" t="s">
        <v>471</v>
      </c>
      <c r="C297" s="91" t="s">
        <v>572</v>
      </c>
      <c r="D297" s="92">
        <v>6</v>
      </c>
      <c r="E297" s="70">
        <v>56.38244969939489</v>
      </c>
      <c r="F297" s="71">
        <v>92.342796092796092</v>
      </c>
      <c r="G297" s="72">
        <f t="shared" si="40"/>
        <v>68.369231830528619</v>
      </c>
      <c r="H297" s="73">
        <v>0</v>
      </c>
      <c r="I297" s="74">
        <f t="shared" si="41"/>
        <v>0</v>
      </c>
      <c r="J297" s="75">
        <f t="shared" si="42"/>
        <v>41.02153909831717</v>
      </c>
      <c r="K297" s="76">
        <v>0</v>
      </c>
      <c r="L297" s="77">
        <v>100</v>
      </c>
      <c r="M297" s="78">
        <f t="shared" si="43"/>
        <v>22.222222222222221</v>
      </c>
      <c r="N297" s="79">
        <v>97.142857142857139</v>
      </c>
      <c r="O297" s="80">
        <v>98.77000000000001</v>
      </c>
      <c r="P297" s="81">
        <v>97.816091954022994</v>
      </c>
      <c r="Q297" s="82" t="s">
        <v>37</v>
      </c>
      <c r="R297" s="72">
        <f t="shared" si="44"/>
        <v>97.848456167898206</v>
      </c>
      <c r="S297" s="76">
        <v>97.222222222222214</v>
      </c>
      <c r="T297" s="80">
        <v>69.247685185185176</v>
      </c>
      <c r="U297" s="80">
        <v>90.740733333333324</v>
      </c>
      <c r="V297" s="80">
        <v>94.057623049219686</v>
      </c>
      <c r="W297" s="80">
        <v>0</v>
      </c>
      <c r="X297" s="78">
        <f t="shared" si="45"/>
        <v>76.059863066337641</v>
      </c>
      <c r="Y297" s="83">
        <f t="shared" si="46"/>
        <v>63.650662154955469</v>
      </c>
      <c r="Z297" s="84">
        <v>91.632183908045974</v>
      </c>
      <c r="AA297" s="84">
        <v>59.027777777777779</v>
      </c>
      <c r="AB297" s="84">
        <v>0</v>
      </c>
      <c r="AC297" s="84">
        <v>64.8</v>
      </c>
      <c r="AD297" s="84">
        <v>5.5555555555555554</v>
      </c>
      <c r="AE297" s="72">
        <f t="shared" si="47"/>
        <v>47.167420977011489</v>
      </c>
      <c r="AF297" s="85">
        <v>78.94736842105263</v>
      </c>
      <c r="AG297" s="85">
        <v>75</v>
      </c>
      <c r="AH297" s="85">
        <v>47.058823529411761</v>
      </c>
      <c r="AI297" s="85">
        <v>59.813084112149525</v>
      </c>
      <c r="AJ297" s="86">
        <v>65.204819015653484</v>
      </c>
      <c r="AK297" s="87">
        <v>35</v>
      </c>
      <c r="AL297" s="72">
        <f t="shared" si="48"/>
        <v>35</v>
      </c>
      <c r="AM297" s="88">
        <v>49.543909591913717</v>
      </c>
      <c r="AN297" s="89">
        <f t="shared" si="49"/>
        <v>54.892811774715284</v>
      </c>
    </row>
    <row r="298" spans="1:40" ht="15" hidden="1" customHeight="1" x14ac:dyDescent="0.3">
      <c r="A298" s="90">
        <v>15764</v>
      </c>
      <c r="B298" s="91" t="s">
        <v>471</v>
      </c>
      <c r="C298" s="91" t="s">
        <v>573</v>
      </c>
      <c r="D298" s="92">
        <v>6</v>
      </c>
      <c r="E298" s="70">
        <v>31.836676515622177</v>
      </c>
      <c r="F298" s="71">
        <v>85.382580382580372</v>
      </c>
      <c r="G298" s="72">
        <f t="shared" si="40"/>
        <v>49.685311137941568</v>
      </c>
      <c r="H298" s="73">
        <v>0</v>
      </c>
      <c r="I298" s="74">
        <f t="shared" si="41"/>
        <v>0</v>
      </c>
      <c r="J298" s="75">
        <f t="shared" si="42"/>
        <v>29.811186682764941</v>
      </c>
      <c r="K298" s="76">
        <v>82.53012048192771</v>
      </c>
      <c r="L298" s="77">
        <v>0</v>
      </c>
      <c r="M298" s="78">
        <f t="shared" si="43"/>
        <v>64.190093708166003</v>
      </c>
      <c r="N298" s="79">
        <v>88.095238095238102</v>
      </c>
      <c r="O298" s="80">
        <v>99.240000000000009</v>
      </c>
      <c r="P298" s="81">
        <v>97.762073027090693</v>
      </c>
      <c r="Q298" s="82" t="s">
        <v>37</v>
      </c>
      <c r="R298" s="72">
        <f t="shared" si="44"/>
        <v>94.973041767625773</v>
      </c>
      <c r="S298" s="76">
        <v>99.305555555555543</v>
      </c>
      <c r="T298" s="80">
        <v>82.534722222222214</v>
      </c>
      <c r="U298" s="80">
        <v>76.851833333333332</v>
      </c>
      <c r="V298" s="80">
        <v>0</v>
      </c>
      <c r="W298" s="80">
        <v>0</v>
      </c>
      <c r="X298" s="78">
        <f t="shared" si="45"/>
        <v>64.673027777777776</v>
      </c>
      <c r="Y298" s="83">
        <f t="shared" si="46"/>
        <v>74.195175989468893</v>
      </c>
      <c r="Z298" s="84">
        <v>50.114942528735632</v>
      </c>
      <c r="AA298" s="84">
        <v>72.222222222222229</v>
      </c>
      <c r="AB298" s="84">
        <v>60</v>
      </c>
      <c r="AC298" s="84">
        <v>49.6</v>
      </c>
      <c r="AD298" s="84">
        <v>10</v>
      </c>
      <c r="AE298" s="72">
        <f t="shared" si="47"/>
        <v>48.495402298850578</v>
      </c>
      <c r="AF298" s="85">
        <v>63.157894736842103</v>
      </c>
      <c r="AG298" s="85">
        <v>6.25</v>
      </c>
      <c r="AH298" s="85">
        <v>5.8823529411764701</v>
      </c>
      <c r="AI298" s="85">
        <v>41.121495327102799</v>
      </c>
      <c r="AJ298" s="86">
        <v>29.102935751280341</v>
      </c>
      <c r="AK298" s="87">
        <v>38.333333333333336</v>
      </c>
      <c r="AL298" s="72">
        <f t="shared" si="48"/>
        <v>38.333333333333336</v>
      </c>
      <c r="AM298" s="88">
        <v>41.29166409306174</v>
      </c>
      <c r="AN298" s="89">
        <f t="shared" si="49"/>
        <v>55.447324559205953</v>
      </c>
    </row>
    <row r="299" spans="1:40" ht="15" hidden="1" customHeight="1" x14ac:dyDescent="0.3">
      <c r="A299" s="90">
        <v>15774</v>
      </c>
      <c r="B299" s="91" t="s">
        <v>471</v>
      </c>
      <c r="C299" s="91" t="s">
        <v>574</v>
      </c>
      <c r="D299" s="92">
        <v>6</v>
      </c>
      <c r="E299" s="70">
        <v>0</v>
      </c>
      <c r="F299" s="71">
        <v>89.981684981684978</v>
      </c>
      <c r="G299" s="72">
        <f t="shared" si="40"/>
        <v>29.99389499389499</v>
      </c>
      <c r="H299" s="73">
        <v>39.564</v>
      </c>
      <c r="I299" s="74">
        <f t="shared" si="41"/>
        <v>39.564</v>
      </c>
      <c r="J299" s="75">
        <f t="shared" si="42"/>
        <v>33.821936996336994</v>
      </c>
      <c r="K299" s="76">
        <v>89.523809523809533</v>
      </c>
      <c r="L299" s="77">
        <v>100</v>
      </c>
      <c r="M299" s="78">
        <f t="shared" si="43"/>
        <v>91.851851851851848</v>
      </c>
      <c r="N299" s="79">
        <v>74.047619047619037</v>
      </c>
      <c r="O299" s="80">
        <v>99.47</v>
      </c>
      <c r="P299" s="81">
        <v>98.61431870669746</v>
      </c>
      <c r="Q299" s="82" t="s">
        <v>37</v>
      </c>
      <c r="R299" s="72">
        <f t="shared" si="44"/>
        <v>90.653951764406685</v>
      </c>
      <c r="S299" s="76">
        <v>84.305555555555557</v>
      </c>
      <c r="T299" s="80">
        <v>77.8125</v>
      </c>
      <c r="U299" s="80">
        <v>0</v>
      </c>
      <c r="V299" s="80">
        <v>0</v>
      </c>
      <c r="W299" s="80">
        <v>0</v>
      </c>
      <c r="X299" s="78">
        <f t="shared" si="45"/>
        <v>40.529513888888886</v>
      </c>
      <c r="Y299" s="83">
        <f t="shared" si="46"/>
        <v>75.045375675721246</v>
      </c>
      <c r="Z299" s="84">
        <v>48.229885057471257</v>
      </c>
      <c r="AA299" s="84">
        <v>33.333333333333336</v>
      </c>
      <c r="AB299" s="84">
        <v>0</v>
      </c>
      <c r="AC299" s="84">
        <v>0</v>
      </c>
      <c r="AD299" s="84">
        <v>12.222222222222221</v>
      </c>
      <c r="AE299" s="72">
        <f t="shared" si="47"/>
        <v>20.59913793103448</v>
      </c>
      <c r="AF299" s="85">
        <v>0</v>
      </c>
      <c r="AG299" s="85">
        <v>6.25</v>
      </c>
      <c r="AH299" s="85">
        <v>5.8823529411764701</v>
      </c>
      <c r="AI299" s="85">
        <v>0.93457943925233633</v>
      </c>
      <c r="AJ299" s="86">
        <v>3.266733095107202</v>
      </c>
      <c r="AK299" s="87">
        <v>0</v>
      </c>
      <c r="AL299" s="72">
        <f t="shared" si="48"/>
        <v>0</v>
      </c>
      <c r="AM299" s="88">
        <v>11.857335721913643</v>
      </c>
      <c r="AN299" s="89">
        <f t="shared" si="49"/>
        <v>47.844275953702116</v>
      </c>
    </row>
    <row r="300" spans="1:40" ht="15" hidden="1" customHeight="1" x14ac:dyDescent="0.3">
      <c r="A300" s="90">
        <v>15776</v>
      </c>
      <c r="B300" s="91" t="s">
        <v>471</v>
      </c>
      <c r="C300" s="91" t="s">
        <v>575</v>
      </c>
      <c r="D300" s="92">
        <v>6</v>
      </c>
      <c r="E300" s="70">
        <v>55.672717088753117</v>
      </c>
      <c r="F300" s="71">
        <v>78.612637362637372</v>
      </c>
      <c r="G300" s="72">
        <f t="shared" si="40"/>
        <v>63.319357180047859</v>
      </c>
      <c r="H300" s="73">
        <v>34.638000000000005</v>
      </c>
      <c r="I300" s="74">
        <f t="shared" si="41"/>
        <v>34.638000000000005</v>
      </c>
      <c r="J300" s="75">
        <f t="shared" si="42"/>
        <v>51.846814308028719</v>
      </c>
      <c r="K300" s="76">
        <v>94.308943089430898</v>
      </c>
      <c r="L300" s="77">
        <v>100</v>
      </c>
      <c r="M300" s="78">
        <f t="shared" si="43"/>
        <v>95.573622402890692</v>
      </c>
      <c r="N300" s="79">
        <v>78.201058201058189</v>
      </c>
      <c r="O300" s="80">
        <v>98.9</v>
      </c>
      <c r="P300" s="81">
        <v>98.695246971109043</v>
      </c>
      <c r="Q300" s="82" t="s">
        <v>37</v>
      </c>
      <c r="R300" s="72">
        <f t="shared" si="44"/>
        <v>91.874644160478212</v>
      </c>
      <c r="S300" s="76">
        <v>98.472222222222214</v>
      </c>
      <c r="T300" s="80">
        <v>73.31018518518519</v>
      </c>
      <c r="U300" s="80">
        <v>100</v>
      </c>
      <c r="V300" s="80">
        <v>0</v>
      </c>
      <c r="W300" s="80">
        <v>80</v>
      </c>
      <c r="X300" s="78">
        <f t="shared" si="45"/>
        <v>77.945601851851848</v>
      </c>
      <c r="Y300" s="83">
        <f t="shared" si="46"/>
        <v>88.748982788986268</v>
      </c>
      <c r="Z300" s="84">
        <v>98.735632183908038</v>
      </c>
      <c r="AA300" s="84">
        <v>100</v>
      </c>
      <c r="AB300" s="84">
        <v>100</v>
      </c>
      <c r="AC300" s="84">
        <v>88.8</v>
      </c>
      <c r="AD300" s="84">
        <v>67.415730337078656</v>
      </c>
      <c r="AE300" s="72">
        <f t="shared" si="47"/>
        <v>91.474357484179265</v>
      </c>
      <c r="AF300" s="85">
        <v>73.68421052631578</v>
      </c>
      <c r="AG300" s="85">
        <v>81.25</v>
      </c>
      <c r="AH300" s="85">
        <v>64.705882352941174</v>
      </c>
      <c r="AI300" s="85">
        <v>51.401869158878498</v>
      </c>
      <c r="AJ300" s="86">
        <v>67.760490509533867</v>
      </c>
      <c r="AK300" s="87">
        <v>70</v>
      </c>
      <c r="AL300" s="72">
        <f t="shared" si="48"/>
        <v>70</v>
      </c>
      <c r="AM300" s="88">
        <v>80.855788127437975</v>
      </c>
      <c r="AN300" s="89">
        <f t="shared" si="49"/>
        <v>79.00059069433027</v>
      </c>
    </row>
    <row r="301" spans="1:40" ht="15" hidden="1" customHeight="1" x14ac:dyDescent="0.3">
      <c r="A301" s="90">
        <v>15778</v>
      </c>
      <c r="B301" s="91" t="s">
        <v>471</v>
      </c>
      <c r="C301" s="91" t="s">
        <v>576</v>
      </c>
      <c r="D301" s="92">
        <v>6</v>
      </c>
      <c r="E301" s="70">
        <v>67.445199537304802</v>
      </c>
      <c r="F301" s="71">
        <v>86.096866096866108</v>
      </c>
      <c r="G301" s="72">
        <f t="shared" si="40"/>
        <v>73.662421723825233</v>
      </c>
      <c r="H301" s="73">
        <v>0</v>
      </c>
      <c r="I301" s="74">
        <f t="shared" si="41"/>
        <v>0</v>
      </c>
      <c r="J301" s="75">
        <f t="shared" si="42"/>
        <v>44.197453034295137</v>
      </c>
      <c r="K301" s="76">
        <v>43.410852713178294</v>
      </c>
      <c r="L301" s="77">
        <v>100</v>
      </c>
      <c r="M301" s="78">
        <f t="shared" si="43"/>
        <v>55.986218776916452</v>
      </c>
      <c r="N301" s="79">
        <v>94.81481481481481</v>
      </c>
      <c r="O301" s="80">
        <v>99.81</v>
      </c>
      <c r="P301" s="81">
        <v>96.574225122349105</v>
      </c>
      <c r="Q301" s="82" t="s">
        <v>37</v>
      </c>
      <c r="R301" s="72">
        <f t="shared" si="44"/>
        <v>97.005680179067724</v>
      </c>
      <c r="S301" s="76">
        <v>98.611111111111114</v>
      </c>
      <c r="T301" s="80">
        <v>69.583333333333314</v>
      </c>
      <c r="U301" s="80">
        <v>97.222216666666668</v>
      </c>
      <c r="V301" s="80">
        <v>0</v>
      </c>
      <c r="W301" s="80">
        <v>25</v>
      </c>
      <c r="X301" s="78">
        <f t="shared" si="45"/>
        <v>69.479165277777781</v>
      </c>
      <c r="Y301" s="83">
        <f t="shared" si="46"/>
        <v>73.430189305880489</v>
      </c>
      <c r="Z301" s="84">
        <v>94.850574712643677</v>
      </c>
      <c r="AA301" s="84">
        <v>27.777777777777782</v>
      </c>
      <c r="AB301" s="84">
        <v>0</v>
      </c>
      <c r="AC301" s="84">
        <v>45.6</v>
      </c>
      <c r="AD301" s="84">
        <v>24.705882352941178</v>
      </c>
      <c r="AE301" s="72">
        <f t="shared" si="47"/>
        <v>42.103329952670727</v>
      </c>
      <c r="AF301" s="85">
        <v>47.368421052631575</v>
      </c>
      <c r="AG301" s="85">
        <v>81.25</v>
      </c>
      <c r="AH301" s="85">
        <v>35.294117647058826</v>
      </c>
      <c r="AI301" s="85">
        <v>0.93457943925233633</v>
      </c>
      <c r="AJ301" s="86">
        <v>41.211779534735683</v>
      </c>
      <c r="AK301" s="87">
        <v>36.666666666666664</v>
      </c>
      <c r="AL301" s="72">
        <f t="shared" si="48"/>
        <v>36.666666666666664</v>
      </c>
      <c r="AM301" s="88">
        <v>40.778250517353904</v>
      </c>
      <c r="AN301" s="89">
        <f t="shared" si="49"/>
        <v>57.788060415005447</v>
      </c>
    </row>
    <row r="302" spans="1:40" ht="15" hidden="1" customHeight="1" x14ac:dyDescent="0.3">
      <c r="A302" s="90">
        <v>15790</v>
      </c>
      <c r="B302" s="91" t="s">
        <v>471</v>
      </c>
      <c r="C302" s="91" t="s">
        <v>577</v>
      </c>
      <c r="D302" s="92">
        <v>6</v>
      </c>
      <c r="E302" s="70">
        <v>81.159161165513254</v>
      </c>
      <c r="F302" s="71">
        <v>84.315730565730576</v>
      </c>
      <c r="G302" s="72">
        <f t="shared" si="40"/>
        <v>82.211350965585694</v>
      </c>
      <c r="H302" s="73">
        <v>56.552</v>
      </c>
      <c r="I302" s="74">
        <f t="shared" si="41"/>
        <v>56.552</v>
      </c>
      <c r="J302" s="75">
        <f t="shared" si="42"/>
        <v>71.947610579351419</v>
      </c>
      <c r="K302" s="76">
        <v>41.935483870967737</v>
      </c>
      <c r="L302" s="77">
        <v>100</v>
      </c>
      <c r="M302" s="78">
        <f t="shared" si="43"/>
        <v>54.838709677419352</v>
      </c>
      <c r="N302" s="79">
        <v>92.800000000000011</v>
      </c>
      <c r="O302" s="80">
        <v>98.9</v>
      </c>
      <c r="P302" s="81">
        <v>97.97687861271676</v>
      </c>
      <c r="Q302" s="82" t="s">
        <v>37</v>
      </c>
      <c r="R302" s="72">
        <f t="shared" si="44"/>
        <v>96.498610187861289</v>
      </c>
      <c r="S302" s="76">
        <v>100</v>
      </c>
      <c r="T302" s="77">
        <v>67.777777777777771</v>
      </c>
      <c r="U302" s="80">
        <v>100</v>
      </c>
      <c r="V302" s="80">
        <v>0</v>
      </c>
      <c r="W302" s="80">
        <v>0</v>
      </c>
      <c r="X302" s="78">
        <f t="shared" si="45"/>
        <v>66.944444444444443</v>
      </c>
      <c r="Y302" s="83">
        <f t="shared" si="46"/>
        <v>72.043712966208801</v>
      </c>
      <c r="Z302" s="84">
        <v>95.678160919540232</v>
      </c>
      <c r="AA302" s="84">
        <v>33.333333333333336</v>
      </c>
      <c r="AB302" s="84">
        <v>0</v>
      </c>
      <c r="AC302" s="84">
        <v>49.6</v>
      </c>
      <c r="AD302" s="84">
        <v>50.574712643678168</v>
      </c>
      <c r="AE302" s="72">
        <f t="shared" si="47"/>
        <v>48.952298850574714</v>
      </c>
      <c r="AF302" s="85">
        <v>73.68421052631578</v>
      </c>
      <c r="AG302" s="85">
        <v>68.75</v>
      </c>
      <c r="AH302" s="85">
        <v>64.705882352941174</v>
      </c>
      <c r="AI302" s="85">
        <v>42.056074766355138</v>
      </c>
      <c r="AJ302" s="86">
        <v>62.299041911403023</v>
      </c>
      <c r="AK302" s="87">
        <v>43.333333333333336</v>
      </c>
      <c r="AL302" s="72">
        <f t="shared" si="48"/>
        <v>43.333333333333336</v>
      </c>
      <c r="AM302" s="88">
        <v>51.387637230013993</v>
      </c>
      <c r="AN302" s="89">
        <f t="shared" si="49"/>
        <v>65.827669767978875</v>
      </c>
    </row>
    <row r="303" spans="1:40" ht="15" hidden="1" customHeight="1" x14ac:dyDescent="0.3">
      <c r="A303" s="90">
        <v>15798</v>
      </c>
      <c r="B303" s="91" t="s">
        <v>471</v>
      </c>
      <c r="C303" s="91" t="s">
        <v>578</v>
      </c>
      <c r="D303" s="92">
        <v>6</v>
      </c>
      <c r="E303" s="70">
        <v>62.813704723748209</v>
      </c>
      <c r="F303" s="71">
        <v>82.512718762718777</v>
      </c>
      <c r="G303" s="72">
        <f t="shared" si="40"/>
        <v>69.380042736738403</v>
      </c>
      <c r="H303" s="73">
        <v>56.96</v>
      </c>
      <c r="I303" s="74">
        <f t="shared" si="41"/>
        <v>56.96</v>
      </c>
      <c r="J303" s="75">
        <f t="shared" si="42"/>
        <v>64.412025642043048</v>
      </c>
      <c r="K303" s="76">
        <v>97.637795275590548</v>
      </c>
      <c r="L303" s="77">
        <v>100</v>
      </c>
      <c r="M303" s="78">
        <f t="shared" si="43"/>
        <v>98.162729658792642</v>
      </c>
      <c r="N303" s="79">
        <v>86.349206349206341</v>
      </c>
      <c r="O303" s="80">
        <v>99.78</v>
      </c>
      <c r="P303" s="81">
        <v>98.59375</v>
      </c>
      <c r="Q303" s="82" t="s">
        <v>37</v>
      </c>
      <c r="R303" s="72">
        <f t="shared" si="44"/>
        <v>94.848334833829369</v>
      </c>
      <c r="S303" s="76">
        <v>97.916666666666657</v>
      </c>
      <c r="T303" s="80">
        <v>76.226851851851848</v>
      </c>
      <c r="U303" s="80">
        <v>100</v>
      </c>
      <c r="V303" s="80">
        <v>0</v>
      </c>
      <c r="W303" s="80">
        <v>25</v>
      </c>
      <c r="X303" s="78">
        <f t="shared" si="45"/>
        <v>71.660879629629619</v>
      </c>
      <c r="Y303" s="83">
        <f t="shared" si="46"/>
        <v>88.621531305472232</v>
      </c>
      <c r="Z303" s="84">
        <v>46.551724137931039</v>
      </c>
      <c r="AA303" s="84">
        <v>22.222222222222225</v>
      </c>
      <c r="AB303" s="84">
        <v>0</v>
      </c>
      <c r="AC303" s="84">
        <v>51.2</v>
      </c>
      <c r="AD303" s="84">
        <v>12.790697674418606</v>
      </c>
      <c r="AE303" s="72">
        <f t="shared" si="47"/>
        <v>27.802853515102917</v>
      </c>
      <c r="AF303" s="85">
        <v>78.94736842105263</v>
      </c>
      <c r="AG303" s="85">
        <v>75</v>
      </c>
      <c r="AH303" s="85">
        <v>82.35294117647058</v>
      </c>
      <c r="AI303" s="85">
        <v>44.859813084112147</v>
      </c>
      <c r="AJ303" s="86">
        <v>70.290030670408839</v>
      </c>
      <c r="AK303" s="87">
        <v>36.666666666666664</v>
      </c>
      <c r="AL303" s="72">
        <f t="shared" si="48"/>
        <v>36.666666666666664</v>
      </c>
      <c r="AM303" s="88">
        <v>40.905530053497252</v>
      </c>
      <c r="AN303" s="89">
        <f t="shared" si="49"/>
        <v>69.4648297971939</v>
      </c>
    </row>
    <row r="304" spans="1:40" ht="15" hidden="1" customHeight="1" x14ac:dyDescent="0.3">
      <c r="A304" s="90">
        <v>15804</v>
      </c>
      <c r="B304" s="91" t="s">
        <v>471</v>
      </c>
      <c r="C304" s="91" t="s">
        <v>579</v>
      </c>
      <c r="D304" s="92">
        <v>6</v>
      </c>
      <c r="E304" s="70">
        <v>61.717480102337809</v>
      </c>
      <c r="F304" s="71">
        <v>98.51495726495726</v>
      </c>
      <c r="G304" s="72">
        <f t="shared" si="40"/>
        <v>73.983305823210955</v>
      </c>
      <c r="H304" s="73">
        <v>56.818000000000005</v>
      </c>
      <c r="I304" s="74">
        <f t="shared" si="41"/>
        <v>56.818000000000005</v>
      </c>
      <c r="J304" s="75">
        <f t="shared" si="42"/>
        <v>67.117183493926575</v>
      </c>
      <c r="K304" s="76">
        <v>93.292682926829258</v>
      </c>
      <c r="L304" s="77">
        <v>100</v>
      </c>
      <c r="M304" s="78">
        <f t="shared" si="43"/>
        <v>94.783197831978299</v>
      </c>
      <c r="N304" s="79">
        <v>89.841269841269849</v>
      </c>
      <c r="O304" s="80">
        <v>99.78</v>
      </c>
      <c r="P304" s="81">
        <v>96.261682242990659</v>
      </c>
      <c r="Q304" s="82" t="s">
        <v>37</v>
      </c>
      <c r="R304" s="72">
        <f t="shared" si="44"/>
        <v>95.234758413069272</v>
      </c>
      <c r="S304" s="76">
        <v>94.722222222222214</v>
      </c>
      <c r="T304" s="80">
        <v>79.305555555555543</v>
      </c>
      <c r="U304" s="80">
        <v>100</v>
      </c>
      <c r="V304" s="80">
        <v>83.675799086757991</v>
      </c>
      <c r="W304" s="80">
        <v>25</v>
      </c>
      <c r="X304" s="78">
        <f t="shared" si="45"/>
        <v>82.091419330289199</v>
      </c>
      <c r="Y304" s="83">
        <f t="shared" si="46"/>
        <v>90.866328097386898</v>
      </c>
      <c r="Z304" s="84">
        <v>66.206896551724142</v>
      </c>
      <c r="AA304" s="84">
        <v>90.277777777777771</v>
      </c>
      <c r="AB304" s="84">
        <v>100</v>
      </c>
      <c r="AC304" s="84">
        <v>60.8</v>
      </c>
      <c r="AD304" s="84">
        <v>83.333333333333343</v>
      </c>
      <c r="AE304" s="72">
        <f t="shared" si="47"/>
        <v>79.253807471264366</v>
      </c>
      <c r="AF304" s="85">
        <v>73.68421052631578</v>
      </c>
      <c r="AG304" s="85">
        <v>81.25</v>
      </c>
      <c r="AH304" s="85">
        <v>64.705882352941174</v>
      </c>
      <c r="AI304" s="85">
        <v>47.663551401869157</v>
      </c>
      <c r="AJ304" s="86">
        <v>66.825911070281521</v>
      </c>
      <c r="AK304" s="87">
        <v>51.666666666666671</v>
      </c>
      <c r="AL304" s="72">
        <f t="shared" si="48"/>
        <v>51.666666666666671</v>
      </c>
      <c r="AM304" s="88">
        <v>70.422273603416073</v>
      </c>
      <c r="AN304" s="89">
        <f t="shared" si="49"/>
        <v>79.98328282850359</v>
      </c>
    </row>
    <row r="305" spans="1:40" ht="15" hidden="1" customHeight="1" x14ac:dyDescent="0.3">
      <c r="A305" s="90">
        <v>15806</v>
      </c>
      <c r="B305" s="91" t="s">
        <v>471</v>
      </c>
      <c r="C305" s="91" t="s">
        <v>580</v>
      </c>
      <c r="D305" s="92">
        <v>6</v>
      </c>
      <c r="E305" s="70">
        <v>81.831199460916466</v>
      </c>
      <c r="F305" s="71">
        <v>93.47527472527473</v>
      </c>
      <c r="G305" s="72">
        <f t="shared" si="40"/>
        <v>85.712557882369211</v>
      </c>
      <c r="H305" s="73">
        <v>67.150000000000006</v>
      </c>
      <c r="I305" s="74">
        <f t="shared" si="41"/>
        <v>67.150000000000006</v>
      </c>
      <c r="J305" s="75">
        <f t="shared" si="42"/>
        <v>78.287534729421523</v>
      </c>
      <c r="K305" s="76">
        <v>85.714285714285722</v>
      </c>
      <c r="L305" s="77">
        <v>100</v>
      </c>
      <c r="M305" s="78">
        <f t="shared" si="43"/>
        <v>88.888888888888886</v>
      </c>
      <c r="N305" s="79">
        <v>94.285714285714292</v>
      </c>
      <c r="O305" s="80">
        <v>99.13000000000001</v>
      </c>
      <c r="P305" s="81">
        <v>95.291479820627799</v>
      </c>
      <c r="Q305" s="82" t="s">
        <v>37</v>
      </c>
      <c r="R305" s="72">
        <f t="shared" si="44"/>
        <v>96.175584036675218</v>
      </c>
      <c r="S305" s="76">
        <v>95.833333333333343</v>
      </c>
      <c r="T305" s="80">
        <v>72.499999999999986</v>
      </c>
      <c r="U305" s="80">
        <v>100</v>
      </c>
      <c r="V305" s="80">
        <v>0</v>
      </c>
      <c r="W305" s="80">
        <v>25</v>
      </c>
      <c r="X305" s="78">
        <f t="shared" si="45"/>
        <v>70.208333333333329</v>
      </c>
      <c r="Y305" s="83">
        <f t="shared" si="46"/>
        <v>85.242853558402729</v>
      </c>
      <c r="Z305" s="84">
        <v>97.264367816091962</v>
      </c>
      <c r="AA305" s="84">
        <v>55.55555555555555</v>
      </c>
      <c r="AB305" s="84">
        <v>0</v>
      </c>
      <c r="AC305" s="84">
        <v>76</v>
      </c>
      <c r="AD305" s="84">
        <v>25.555555555555554</v>
      </c>
      <c r="AE305" s="72">
        <f t="shared" si="47"/>
        <v>53.774425287356323</v>
      </c>
      <c r="AF305" s="85">
        <v>57.894736842105267</v>
      </c>
      <c r="AG305" s="85">
        <v>75</v>
      </c>
      <c r="AH305" s="85">
        <v>70.588235294117652</v>
      </c>
      <c r="AI305" s="85">
        <v>61.682242990654203</v>
      </c>
      <c r="AJ305" s="86">
        <v>66.291303781719279</v>
      </c>
      <c r="AK305" s="87">
        <v>66.666666666666657</v>
      </c>
      <c r="AL305" s="72">
        <f t="shared" si="48"/>
        <v>66.666666666666657</v>
      </c>
      <c r="AM305" s="88">
        <v>59.690707828381846</v>
      </c>
      <c r="AN305" s="89">
        <f t="shared" si="49"/>
        <v>76.186146073600227</v>
      </c>
    </row>
    <row r="306" spans="1:40" ht="15" hidden="1" customHeight="1" x14ac:dyDescent="0.3">
      <c r="A306" s="90">
        <v>15808</v>
      </c>
      <c r="B306" s="91" t="s">
        <v>471</v>
      </c>
      <c r="C306" s="91" t="s">
        <v>581</v>
      </c>
      <c r="D306" s="92">
        <v>6</v>
      </c>
      <c r="E306" s="70">
        <v>71.377138137119985</v>
      </c>
      <c r="F306" s="71">
        <v>92.332112332112331</v>
      </c>
      <c r="G306" s="72">
        <f t="shared" si="40"/>
        <v>78.362129535450762</v>
      </c>
      <c r="H306" s="73">
        <v>44.279999999999994</v>
      </c>
      <c r="I306" s="74">
        <f t="shared" si="41"/>
        <v>44.279999999999994</v>
      </c>
      <c r="J306" s="75">
        <f t="shared" si="42"/>
        <v>64.729277721270449</v>
      </c>
      <c r="K306" s="76">
        <v>97.345132743362825</v>
      </c>
      <c r="L306" s="77">
        <v>100</v>
      </c>
      <c r="M306" s="78">
        <f t="shared" si="43"/>
        <v>97.935103244837762</v>
      </c>
      <c r="N306" s="79">
        <v>94.285714285714292</v>
      </c>
      <c r="O306" s="80">
        <v>99.259999999999991</v>
      </c>
      <c r="P306" s="81">
        <v>97.876447876447884</v>
      </c>
      <c r="Q306" s="82" t="s">
        <v>37</v>
      </c>
      <c r="R306" s="72">
        <f t="shared" si="44"/>
        <v>97.080007770270271</v>
      </c>
      <c r="S306" s="76">
        <v>93.888888888888872</v>
      </c>
      <c r="T306" s="80">
        <v>78.958333333333329</v>
      </c>
      <c r="U306" s="80">
        <v>98.14813333333332</v>
      </c>
      <c r="V306" s="80">
        <v>0</v>
      </c>
      <c r="W306" s="80">
        <v>25</v>
      </c>
      <c r="X306" s="78">
        <f t="shared" si="45"/>
        <v>70.873838888888884</v>
      </c>
      <c r="Y306" s="83">
        <f t="shared" si="46"/>
        <v>89.001868099072524</v>
      </c>
      <c r="Z306" s="84">
        <v>98.965517241379303</v>
      </c>
      <c r="AA306" s="84">
        <v>86.1111111111111</v>
      </c>
      <c r="AB306" s="84">
        <v>60</v>
      </c>
      <c r="AC306" s="84">
        <v>80.800000000000011</v>
      </c>
      <c r="AD306" s="84">
        <v>50.980392156862742</v>
      </c>
      <c r="AE306" s="72">
        <f t="shared" si="47"/>
        <v>76.846036173089928</v>
      </c>
      <c r="AF306" s="85">
        <v>78.94736842105263</v>
      </c>
      <c r="AG306" s="85">
        <v>81.25</v>
      </c>
      <c r="AH306" s="85">
        <v>76.470588235294116</v>
      </c>
      <c r="AI306" s="85">
        <v>52.336448598130836</v>
      </c>
      <c r="AJ306" s="86">
        <v>72.251101313619401</v>
      </c>
      <c r="AK306" s="87">
        <v>55.000000000000007</v>
      </c>
      <c r="AL306" s="72">
        <f t="shared" si="48"/>
        <v>55.000000000000007</v>
      </c>
      <c r="AM306" s="88">
        <v>71.251512975946468</v>
      </c>
      <c r="AN306" s="89">
        <f t="shared" si="49"/>
        <v>78.822243486574294</v>
      </c>
    </row>
    <row r="307" spans="1:40" ht="15" hidden="1" customHeight="1" x14ac:dyDescent="0.3">
      <c r="A307" s="90">
        <v>15810</v>
      </c>
      <c r="B307" s="91" t="s">
        <v>471</v>
      </c>
      <c r="C307" s="91" t="s">
        <v>582</v>
      </c>
      <c r="D307" s="92">
        <v>6</v>
      </c>
      <c r="E307" s="70">
        <v>73.32433537424464</v>
      </c>
      <c r="F307" s="71">
        <v>85.305759055759069</v>
      </c>
      <c r="G307" s="72">
        <f t="shared" si="40"/>
        <v>77.318143268082778</v>
      </c>
      <c r="H307" s="73">
        <v>16.230000000000004</v>
      </c>
      <c r="I307" s="74">
        <f t="shared" si="41"/>
        <v>16.230000000000004</v>
      </c>
      <c r="J307" s="75">
        <f t="shared" si="42"/>
        <v>52.88288596084967</v>
      </c>
      <c r="K307" s="76">
        <v>98.026315789473685</v>
      </c>
      <c r="L307" s="77">
        <v>100</v>
      </c>
      <c r="M307" s="78">
        <f t="shared" si="43"/>
        <v>98.464912280701753</v>
      </c>
      <c r="N307" s="79">
        <v>78.201058201058189</v>
      </c>
      <c r="O307" s="80">
        <v>99.54</v>
      </c>
      <c r="P307" s="81">
        <v>95.572916666666657</v>
      </c>
      <c r="Q307" s="82" t="s">
        <v>37</v>
      </c>
      <c r="R307" s="72">
        <f t="shared" si="44"/>
        <v>91.04771787781084</v>
      </c>
      <c r="S307" s="76">
        <v>96.805555555555557</v>
      </c>
      <c r="T307" s="80">
        <v>81.527777777777771</v>
      </c>
      <c r="U307" s="80">
        <v>100</v>
      </c>
      <c r="V307" s="80">
        <v>0</v>
      </c>
      <c r="W307" s="80">
        <v>25</v>
      </c>
      <c r="X307" s="78">
        <f t="shared" si="45"/>
        <v>72.708333333333329</v>
      </c>
      <c r="Y307" s="83">
        <f t="shared" si="46"/>
        <v>87.849304808618768</v>
      </c>
      <c r="Z307" s="84">
        <v>64.252873563218387</v>
      </c>
      <c r="AA307" s="84">
        <v>27.777777777777782</v>
      </c>
      <c r="AB307" s="84">
        <v>0</v>
      </c>
      <c r="AC307" s="84">
        <v>88.8</v>
      </c>
      <c r="AD307" s="84">
        <v>64.556962025316452</v>
      </c>
      <c r="AE307" s="72">
        <f t="shared" si="47"/>
        <v>50.025982103884758</v>
      </c>
      <c r="AF307" s="85">
        <v>63.157894736842103</v>
      </c>
      <c r="AG307" s="85">
        <v>56.25</v>
      </c>
      <c r="AH307" s="85">
        <v>47.058823529411761</v>
      </c>
      <c r="AI307" s="85">
        <v>58.878504672897193</v>
      </c>
      <c r="AJ307" s="86">
        <v>56.336305734787771</v>
      </c>
      <c r="AK307" s="87">
        <v>41.666666666666671</v>
      </c>
      <c r="AL307" s="72">
        <f t="shared" si="48"/>
        <v>41.666666666666671</v>
      </c>
      <c r="AM307" s="88">
        <v>50.036871984681945</v>
      </c>
      <c r="AN307" s="89">
        <f t="shared" si="49"/>
        <v>69.512291191883904</v>
      </c>
    </row>
    <row r="308" spans="1:40" ht="15" hidden="1" customHeight="1" x14ac:dyDescent="0.3">
      <c r="A308" s="90">
        <v>15814</v>
      </c>
      <c r="B308" s="91" t="s">
        <v>471</v>
      </c>
      <c r="C308" s="91" t="s">
        <v>583</v>
      </c>
      <c r="D308" s="92">
        <v>6</v>
      </c>
      <c r="E308" s="70">
        <v>73.811559734880973</v>
      </c>
      <c r="F308" s="71">
        <v>81.61935286935288</v>
      </c>
      <c r="G308" s="72">
        <f t="shared" si="40"/>
        <v>76.414157446371604</v>
      </c>
      <c r="H308" s="73">
        <v>43.262</v>
      </c>
      <c r="I308" s="74">
        <f t="shared" si="41"/>
        <v>43.262</v>
      </c>
      <c r="J308" s="75">
        <f t="shared" si="42"/>
        <v>63.15329446782296</v>
      </c>
      <c r="K308" s="76">
        <v>95.199999999999989</v>
      </c>
      <c r="L308" s="77">
        <v>100</v>
      </c>
      <c r="M308" s="78">
        <f t="shared" si="43"/>
        <v>96.266666666666652</v>
      </c>
      <c r="N308" s="79">
        <v>90.714285714285708</v>
      </c>
      <c r="O308" s="80">
        <v>98.32</v>
      </c>
      <c r="P308" s="81">
        <v>99.741200828157346</v>
      </c>
      <c r="Q308" s="82" t="s">
        <v>37</v>
      </c>
      <c r="R308" s="72">
        <f t="shared" si="44"/>
        <v>96.198333954451329</v>
      </c>
      <c r="S308" s="76">
        <v>93.055555555555543</v>
      </c>
      <c r="T308" s="80">
        <v>95.416666666666657</v>
      </c>
      <c r="U308" s="80">
        <v>100</v>
      </c>
      <c r="V308" s="80">
        <v>0</v>
      </c>
      <c r="W308" s="80">
        <v>0</v>
      </c>
      <c r="X308" s="78">
        <f t="shared" si="45"/>
        <v>72.118055555555543</v>
      </c>
      <c r="Y308" s="83">
        <f t="shared" si="46"/>
        <v>88.51724464320219</v>
      </c>
      <c r="Z308" s="84">
        <v>58.505747126436781</v>
      </c>
      <c r="AA308" s="84">
        <v>58.333333333333343</v>
      </c>
      <c r="AB308" s="84">
        <v>100</v>
      </c>
      <c r="AC308" s="84">
        <v>88</v>
      </c>
      <c r="AD308" s="84">
        <v>70.786516853932582</v>
      </c>
      <c r="AE308" s="72">
        <f t="shared" si="47"/>
        <v>74.086408691721559</v>
      </c>
      <c r="AF308" s="85">
        <v>33.333333333333329</v>
      </c>
      <c r="AG308" s="85">
        <v>75</v>
      </c>
      <c r="AH308" s="85">
        <v>58.82352941176471</v>
      </c>
      <c r="AI308" s="85">
        <v>71.962616822429908</v>
      </c>
      <c r="AJ308" s="86">
        <v>59.779869891881987</v>
      </c>
      <c r="AK308" s="87">
        <v>66.666666666666657</v>
      </c>
      <c r="AL308" s="72">
        <f t="shared" si="48"/>
        <v>66.666666666666657</v>
      </c>
      <c r="AM308" s="88">
        <v>68.787383273420019</v>
      </c>
      <c r="AN308" s="89">
        <f t="shared" si="49"/>
        <v>77.5254961971917</v>
      </c>
    </row>
    <row r="309" spans="1:40" ht="15" hidden="1" customHeight="1" x14ac:dyDescent="0.3">
      <c r="A309" s="90">
        <v>15816</v>
      </c>
      <c r="B309" s="91" t="s">
        <v>471</v>
      </c>
      <c r="C309" s="91" t="s">
        <v>584</v>
      </c>
      <c r="D309" s="92">
        <v>6</v>
      </c>
      <c r="E309" s="70">
        <v>85.697874493927117</v>
      </c>
      <c r="F309" s="71">
        <v>84.795482295482287</v>
      </c>
      <c r="G309" s="72">
        <f t="shared" si="40"/>
        <v>85.397077094445507</v>
      </c>
      <c r="H309" s="73">
        <v>47.286000000000001</v>
      </c>
      <c r="I309" s="74">
        <f t="shared" si="41"/>
        <v>47.286000000000001</v>
      </c>
      <c r="J309" s="75">
        <f t="shared" si="42"/>
        <v>70.15264625666731</v>
      </c>
      <c r="K309" s="76">
        <v>85.882352941176478</v>
      </c>
      <c r="L309" s="77">
        <v>100</v>
      </c>
      <c r="M309" s="78">
        <f t="shared" si="43"/>
        <v>89.019607843137265</v>
      </c>
      <c r="N309" s="79">
        <v>71.19047619047619</v>
      </c>
      <c r="O309" s="80">
        <v>98.72999999999999</v>
      </c>
      <c r="P309" s="81">
        <v>98.232848232848241</v>
      </c>
      <c r="Q309" s="82" t="s">
        <v>37</v>
      </c>
      <c r="R309" s="72">
        <f t="shared" si="44"/>
        <v>89.328576198519954</v>
      </c>
      <c r="S309" s="76">
        <v>100</v>
      </c>
      <c r="T309" s="80">
        <v>87.5</v>
      </c>
      <c r="U309" s="80">
        <v>100</v>
      </c>
      <c r="V309" s="80">
        <v>0</v>
      </c>
      <c r="W309" s="80">
        <v>15</v>
      </c>
      <c r="X309" s="78">
        <f t="shared" si="45"/>
        <v>73.75</v>
      </c>
      <c r="Y309" s="83">
        <f t="shared" si="46"/>
        <v>84.23220320705579</v>
      </c>
      <c r="Z309" s="84">
        <v>51.839080459770116</v>
      </c>
      <c r="AA309" s="84">
        <v>33.333333333333336</v>
      </c>
      <c r="AB309" s="84">
        <v>80</v>
      </c>
      <c r="AC309" s="84">
        <v>76</v>
      </c>
      <c r="AD309" s="84">
        <v>58.888888888888893</v>
      </c>
      <c r="AE309" s="72">
        <f t="shared" si="47"/>
        <v>59.5014367816092</v>
      </c>
      <c r="AF309" s="85">
        <v>78.94736842105263</v>
      </c>
      <c r="AG309" s="85">
        <v>75</v>
      </c>
      <c r="AH309" s="85">
        <v>70.588235294117652</v>
      </c>
      <c r="AI309" s="85">
        <v>56.074766355140184</v>
      </c>
      <c r="AJ309" s="86">
        <v>70.152592517577617</v>
      </c>
      <c r="AK309" s="87">
        <v>60</v>
      </c>
      <c r="AL309" s="72">
        <f t="shared" si="48"/>
        <v>60</v>
      </c>
      <c r="AM309" s="88">
        <v>62.441457621545609</v>
      </c>
      <c r="AN309" s="89">
        <f t="shared" si="49"/>
        <v>74.879068141325035</v>
      </c>
    </row>
    <row r="310" spans="1:40" ht="15" hidden="1" customHeight="1" x14ac:dyDescent="0.3">
      <c r="A310" s="90">
        <v>15820</v>
      </c>
      <c r="B310" s="91" t="s">
        <v>471</v>
      </c>
      <c r="C310" s="91" t="s">
        <v>585</v>
      </c>
      <c r="D310" s="92">
        <v>6</v>
      </c>
      <c r="E310" s="70">
        <v>43.140001108822801</v>
      </c>
      <c r="F310" s="71">
        <v>89.046601546601551</v>
      </c>
      <c r="G310" s="72">
        <f t="shared" si="40"/>
        <v>58.442201254749051</v>
      </c>
      <c r="H310" s="73">
        <v>14.770000000000001</v>
      </c>
      <c r="I310" s="74">
        <f t="shared" si="41"/>
        <v>14.770000000000001</v>
      </c>
      <c r="J310" s="75">
        <f t="shared" si="42"/>
        <v>40.973320752849432</v>
      </c>
      <c r="K310" s="76">
        <v>77.241379310344826</v>
      </c>
      <c r="L310" s="77">
        <v>100</v>
      </c>
      <c r="M310" s="78">
        <f t="shared" si="43"/>
        <v>82.298850574712645</v>
      </c>
      <c r="N310" s="79">
        <v>95.555555555555557</v>
      </c>
      <c r="O310" s="80">
        <v>99.57</v>
      </c>
      <c r="P310" s="81">
        <v>95.610278372591011</v>
      </c>
      <c r="Q310" s="82" t="s">
        <v>37</v>
      </c>
      <c r="R310" s="72">
        <f t="shared" si="44"/>
        <v>96.851374677313814</v>
      </c>
      <c r="S310" s="76">
        <v>94.166666666666671</v>
      </c>
      <c r="T310" s="80">
        <v>86.545138888888886</v>
      </c>
      <c r="U310" s="80">
        <v>100</v>
      </c>
      <c r="V310" s="80">
        <v>0</v>
      </c>
      <c r="W310" s="80">
        <v>0</v>
      </c>
      <c r="X310" s="78">
        <f t="shared" si="45"/>
        <v>70.177951388888886</v>
      </c>
      <c r="Y310" s="83">
        <f t="shared" si="46"/>
        <v>83.07697054808142</v>
      </c>
      <c r="Z310" s="84">
        <v>91.494252873563212</v>
      </c>
      <c r="AA310" s="84">
        <v>11.111111111111112</v>
      </c>
      <c r="AB310" s="84">
        <v>100</v>
      </c>
      <c r="AC310" s="84">
        <v>40.799999999999997</v>
      </c>
      <c r="AD310" s="84">
        <v>68.539325842696627</v>
      </c>
      <c r="AE310" s="72">
        <f t="shared" si="47"/>
        <v>64.208020147229746</v>
      </c>
      <c r="AF310" s="85">
        <v>73.68421052631578</v>
      </c>
      <c r="AG310" s="85">
        <v>81.25</v>
      </c>
      <c r="AH310" s="85">
        <v>52.941176470588239</v>
      </c>
      <c r="AI310" s="85">
        <v>38.31775700934579</v>
      </c>
      <c r="AJ310" s="86">
        <v>61.548286001562452</v>
      </c>
      <c r="AK310" s="87">
        <v>50</v>
      </c>
      <c r="AL310" s="72">
        <f t="shared" si="48"/>
        <v>50</v>
      </c>
      <c r="AM310" s="88">
        <v>60.657153678939181</v>
      </c>
      <c r="AN310" s="89">
        <f t="shared" si="49"/>
        <v>67.930295528292348</v>
      </c>
    </row>
    <row r="311" spans="1:40" ht="15" hidden="1" customHeight="1" x14ac:dyDescent="0.3">
      <c r="A311" s="90">
        <v>15822</v>
      </c>
      <c r="B311" s="91" t="s">
        <v>471</v>
      </c>
      <c r="C311" s="91" t="s">
        <v>586</v>
      </c>
      <c r="D311" s="92">
        <v>6</v>
      </c>
      <c r="E311" s="70">
        <v>60.677339901477836</v>
      </c>
      <c r="F311" s="71">
        <v>81.321733821733815</v>
      </c>
      <c r="G311" s="72">
        <f t="shared" si="40"/>
        <v>67.558804541563148</v>
      </c>
      <c r="H311" s="73">
        <v>67.701999999999998</v>
      </c>
      <c r="I311" s="74">
        <f t="shared" si="41"/>
        <v>67.701999999999998</v>
      </c>
      <c r="J311" s="75">
        <f t="shared" si="42"/>
        <v>67.616082724937883</v>
      </c>
      <c r="K311" s="76">
        <v>98</v>
      </c>
      <c r="L311" s="77">
        <v>100</v>
      </c>
      <c r="M311" s="78">
        <f t="shared" si="43"/>
        <v>98.444444444444457</v>
      </c>
      <c r="N311" s="79">
        <v>89.947089947089935</v>
      </c>
      <c r="O311" s="80">
        <v>99.2</v>
      </c>
      <c r="P311" s="81">
        <v>92.206790123456798</v>
      </c>
      <c r="Q311" s="82" t="s">
        <v>37</v>
      </c>
      <c r="R311" s="72">
        <f t="shared" si="44"/>
        <v>93.726011298500879</v>
      </c>
      <c r="S311" s="76">
        <v>97.916666666666657</v>
      </c>
      <c r="T311" s="80">
        <v>86.875</v>
      </c>
      <c r="U311" s="80">
        <v>100</v>
      </c>
      <c r="V311" s="80">
        <v>0</v>
      </c>
      <c r="W311" s="80">
        <v>15</v>
      </c>
      <c r="X311" s="78">
        <f t="shared" si="45"/>
        <v>73.072916666666657</v>
      </c>
      <c r="Y311" s="83">
        <f t="shared" si="46"/>
        <v>88.815656948853615</v>
      </c>
      <c r="Z311" s="84">
        <v>79.218390804597703</v>
      </c>
      <c r="AA311" s="84">
        <v>88.8888888888889</v>
      </c>
      <c r="AB311" s="84">
        <v>40</v>
      </c>
      <c r="AC311" s="84">
        <v>71.2</v>
      </c>
      <c r="AD311" s="84">
        <v>21.59090909090909</v>
      </c>
      <c r="AE311" s="72">
        <f t="shared" si="47"/>
        <v>61.369559822361545</v>
      </c>
      <c r="AF311" s="85">
        <v>68.421052631578945</v>
      </c>
      <c r="AG311" s="85">
        <v>81.25</v>
      </c>
      <c r="AH311" s="85">
        <v>64.705882352941174</v>
      </c>
      <c r="AI311" s="85">
        <v>62.616822429906534</v>
      </c>
      <c r="AJ311" s="86">
        <v>69.24843935360667</v>
      </c>
      <c r="AK311" s="87">
        <v>60</v>
      </c>
      <c r="AL311" s="72">
        <f t="shared" si="48"/>
        <v>60</v>
      </c>
      <c r="AM311" s="88">
        <v>63.196682399554604</v>
      </c>
      <c r="AN311" s="89">
        <f t="shared" si="49"/>
        <v>76.890049739280769</v>
      </c>
    </row>
    <row r="312" spans="1:40" ht="15" hidden="1" customHeight="1" x14ac:dyDescent="0.3">
      <c r="A312" s="90">
        <v>15832</v>
      </c>
      <c r="B312" s="91" t="s">
        <v>471</v>
      </c>
      <c r="C312" s="91" t="s">
        <v>587</v>
      </c>
      <c r="D312" s="92">
        <v>6</v>
      </c>
      <c r="E312" s="70">
        <v>48.478179834752787</v>
      </c>
      <c r="F312" s="71">
        <v>83.373015873015859</v>
      </c>
      <c r="G312" s="72">
        <f t="shared" si="40"/>
        <v>60.10979184750714</v>
      </c>
      <c r="H312" s="73">
        <v>0</v>
      </c>
      <c r="I312" s="74">
        <f t="shared" si="41"/>
        <v>0</v>
      </c>
      <c r="J312" s="75">
        <f t="shared" si="42"/>
        <v>36.065875108504279</v>
      </c>
      <c r="K312" s="76">
        <v>86.904761904761912</v>
      </c>
      <c r="L312" s="77">
        <v>100</v>
      </c>
      <c r="M312" s="78">
        <f t="shared" si="43"/>
        <v>89.81481481481481</v>
      </c>
      <c r="N312" s="79">
        <v>74.761904761904759</v>
      </c>
      <c r="O312" s="80">
        <v>99.72999999999999</v>
      </c>
      <c r="P312" s="81">
        <v>99.685534591194966</v>
      </c>
      <c r="Q312" s="82" t="s">
        <v>37</v>
      </c>
      <c r="R312" s="72">
        <f t="shared" si="44"/>
        <v>91.335359484501339</v>
      </c>
      <c r="S312" s="76">
        <v>77.916666666666671</v>
      </c>
      <c r="T312" s="80">
        <v>72.68518518518519</v>
      </c>
      <c r="U312" s="80">
        <v>100</v>
      </c>
      <c r="V312" s="80">
        <v>0</v>
      </c>
      <c r="W312" s="80">
        <v>25</v>
      </c>
      <c r="X312" s="78">
        <f t="shared" si="45"/>
        <v>65.775462962962962</v>
      </c>
      <c r="Y312" s="83">
        <f t="shared" si="46"/>
        <v>82.608796516521906</v>
      </c>
      <c r="Z312" s="84">
        <v>41.011494252873568</v>
      </c>
      <c r="AA312" s="84">
        <v>22.222222222222225</v>
      </c>
      <c r="AB312" s="84">
        <v>20</v>
      </c>
      <c r="AC312" s="84">
        <v>49.6</v>
      </c>
      <c r="AD312" s="84">
        <v>66.279069767441854</v>
      </c>
      <c r="AE312" s="72">
        <f t="shared" si="47"/>
        <v>39.896865811280406</v>
      </c>
      <c r="AF312" s="85">
        <v>63.157894736842103</v>
      </c>
      <c r="AG312" s="85">
        <v>68.75</v>
      </c>
      <c r="AH312" s="85">
        <v>64.705882352941174</v>
      </c>
      <c r="AI312" s="85">
        <v>50.467289719626166</v>
      </c>
      <c r="AJ312" s="86">
        <v>61.770266702352366</v>
      </c>
      <c r="AK312" s="87">
        <v>40</v>
      </c>
      <c r="AL312" s="72">
        <f t="shared" si="48"/>
        <v>40</v>
      </c>
      <c r="AM312" s="88">
        <v>45.750399553310181</v>
      </c>
      <c r="AN312" s="89">
        <f t="shared" si="49"/>
        <v>62.24269314595486</v>
      </c>
    </row>
    <row r="313" spans="1:40" ht="15" hidden="1" customHeight="1" x14ac:dyDescent="0.3">
      <c r="A313" s="90">
        <v>15835</v>
      </c>
      <c r="B313" s="91" t="s">
        <v>471</v>
      </c>
      <c r="C313" s="91" t="s">
        <v>588</v>
      </c>
      <c r="D313" s="92">
        <v>6</v>
      </c>
      <c r="E313" s="70">
        <v>47.814748133533882</v>
      </c>
      <c r="F313" s="71">
        <v>92.724358974358978</v>
      </c>
      <c r="G313" s="72">
        <f t="shared" si="40"/>
        <v>62.784618413808914</v>
      </c>
      <c r="H313" s="73">
        <v>58.524000000000001</v>
      </c>
      <c r="I313" s="74">
        <f t="shared" si="41"/>
        <v>58.524000000000001</v>
      </c>
      <c r="J313" s="75">
        <f t="shared" si="42"/>
        <v>61.080371048285343</v>
      </c>
      <c r="K313" s="76">
        <v>98.245614035087712</v>
      </c>
      <c r="L313" s="77">
        <v>100</v>
      </c>
      <c r="M313" s="78">
        <f t="shared" si="43"/>
        <v>98.635477582845994</v>
      </c>
      <c r="N313" s="79">
        <v>83.333333333333343</v>
      </c>
      <c r="O313" s="80">
        <v>99.460000000000008</v>
      </c>
      <c r="P313" s="81">
        <v>95.862884160756494</v>
      </c>
      <c r="Q313" s="82" t="s">
        <v>37</v>
      </c>
      <c r="R313" s="72">
        <f t="shared" si="44"/>
        <v>92.827352452718685</v>
      </c>
      <c r="S313" s="76">
        <v>97.916666666666657</v>
      </c>
      <c r="T313" s="80">
        <v>70.81018518518519</v>
      </c>
      <c r="U313" s="80">
        <v>100</v>
      </c>
      <c r="V313" s="80">
        <v>0</v>
      </c>
      <c r="W313" s="80">
        <v>0</v>
      </c>
      <c r="X313" s="78">
        <f t="shared" si="45"/>
        <v>67.181712962962962</v>
      </c>
      <c r="Y313" s="83">
        <f t="shared" si="46"/>
        <v>86.711672862842676</v>
      </c>
      <c r="Z313" s="84">
        <v>94.804597701149419</v>
      </c>
      <c r="AA313" s="84">
        <v>33.333333333333336</v>
      </c>
      <c r="AB313" s="84">
        <v>0</v>
      </c>
      <c r="AC313" s="84">
        <v>66.400000000000006</v>
      </c>
      <c r="AD313" s="84">
        <v>52.325581395348841</v>
      </c>
      <c r="AE313" s="72">
        <f t="shared" si="47"/>
        <v>52.212195936915265</v>
      </c>
      <c r="AF313" s="85">
        <v>78.94736842105263</v>
      </c>
      <c r="AG313" s="85">
        <v>75</v>
      </c>
      <c r="AH313" s="85">
        <v>58.82352941176471</v>
      </c>
      <c r="AI313" s="85">
        <v>45.794392523364486</v>
      </c>
      <c r="AJ313" s="86">
        <v>64.641322589045458</v>
      </c>
      <c r="AK313" s="87">
        <v>50</v>
      </c>
      <c r="AL313" s="72">
        <f t="shared" si="48"/>
        <v>50</v>
      </c>
      <c r="AM313" s="88">
        <v>55.084190523433591</v>
      </c>
      <c r="AN313" s="89">
        <f t="shared" si="49"/>
        <v>72.097167798108472</v>
      </c>
    </row>
    <row r="314" spans="1:40" ht="15" hidden="1" customHeight="1" x14ac:dyDescent="0.3">
      <c r="A314" s="90">
        <v>15837</v>
      </c>
      <c r="B314" s="91" t="s">
        <v>471</v>
      </c>
      <c r="C314" s="91" t="s">
        <v>589</v>
      </c>
      <c r="D314" s="92">
        <v>6</v>
      </c>
      <c r="E314" s="70">
        <v>56.648124866492843</v>
      </c>
      <c r="F314" s="71">
        <v>78.529711029711038</v>
      </c>
      <c r="G314" s="72">
        <f t="shared" si="40"/>
        <v>63.941986920898906</v>
      </c>
      <c r="H314" s="73">
        <v>35.583999999999996</v>
      </c>
      <c r="I314" s="74">
        <f t="shared" si="41"/>
        <v>35.583999999999996</v>
      </c>
      <c r="J314" s="75">
        <f t="shared" si="42"/>
        <v>52.598792152539346</v>
      </c>
      <c r="K314" s="76">
        <v>51.360544217687078</v>
      </c>
      <c r="L314" s="77">
        <v>100</v>
      </c>
      <c r="M314" s="78">
        <f t="shared" si="43"/>
        <v>62.169312169312171</v>
      </c>
      <c r="N314" s="79">
        <v>100</v>
      </c>
      <c r="O314" s="80">
        <v>99.77</v>
      </c>
      <c r="P314" s="81">
        <v>96.078431372549019</v>
      </c>
      <c r="Q314" s="82" t="s">
        <v>37</v>
      </c>
      <c r="R314" s="72">
        <f t="shared" si="44"/>
        <v>98.554508700980392</v>
      </c>
      <c r="S314" s="76">
        <v>91.666666666666657</v>
      </c>
      <c r="T314" s="80">
        <v>73.993055555555543</v>
      </c>
      <c r="U314" s="80">
        <v>100</v>
      </c>
      <c r="V314" s="80">
        <v>0</v>
      </c>
      <c r="W314" s="80">
        <v>25</v>
      </c>
      <c r="X314" s="78">
        <f t="shared" si="45"/>
        <v>69.539930555555543</v>
      </c>
      <c r="Y314" s="83">
        <f t="shared" si="46"/>
        <v>76.171172943043871</v>
      </c>
      <c r="Z314" s="84">
        <v>38.505747126436781</v>
      </c>
      <c r="AA314" s="84">
        <v>72.916666666666671</v>
      </c>
      <c r="AB314" s="84">
        <v>20</v>
      </c>
      <c r="AC314" s="84">
        <v>63.2</v>
      </c>
      <c r="AD314" s="84">
        <v>10.989010989010989</v>
      </c>
      <c r="AE314" s="72">
        <f t="shared" si="47"/>
        <v>40.958751342048757</v>
      </c>
      <c r="AF314" s="85">
        <v>68.421052631578945</v>
      </c>
      <c r="AG314" s="85">
        <v>81.25</v>
      </c>
      <c r="AH314" s="85">
        <v>64.705882352941174</v>
      </c>
      <c r="AI314" s="85">
        <v>57.009345794392516</v>
      </c>
      <c r="AJ314" s="86">
        <v>67.846570194728159</v>
      </c>
      <c r="AK314" s="87">
        <v>53.333333333333336</v>
      </c>
      <c r="AL314" s="72">
        <f t="shared" si="48"/>
        <v>53.333333333333336</v>
      </c>
      <c r="AM314" s="88">
        <v>50.603752767686842</v>
      </c>
      <c r="AN314" s="89">
        <f t="shared" si="49"/>
        <v>63.786470732335857</v>
      </c>
    </row>
    <row r="315" spans="1:40" ht="15" hidden="1" customHeight="1" x14ac:dyDescent="0.3">
      <c r="A315" s="90">
        <v>15839</v>
      </c>
      <c r="B315" s="91" t="s">
        <v>471</v>
      </c>
      <c r="C315" s="91" t="s">
        <v>590</v>
      </c>
      <c r="D315" s="92">
        <v>6</v>
      </c>
      <c r="E315" s="70">
        <v>62.78183177527422</v>
      </c>
      <c r="F315" s="71">
        <v>74.94149369149369</v>
      </c>
      <c r="G315" s="72">
        <f t="shared" si="40"/>
        <v>66.835052414014029</v>
      </c>
      <c r="H315" s="73">
        <v>48.316000000000003</v>
      </c>
      <c r="I315" s="74">
        <f t="shared" si="41"/>
        <v>48.316000000000003</v>
      </c>
      <c r="J315" s="75">
        <f t="shared" si="42"/>
        <v>59.427431448408413</v>
      </c>
      <c r="K315" s="76">
        <v>80.232558139534888</v>
      </c>
      <c r="L315" s="77">
        <v>100</v>
      </c>
      <c r="M315" s="78">
        <f t="shared" si="43"/>
        <v>84.625322997416021</v>
      </c>
      <c r="N315" s="79">
        <v>91.587301587301582</v>
      </c>
      <c r="O315" s="80">
        <v>99.399999999999991</v>
      </c>
      <c r="P315" s="81">
        <v>97.767857142857139</v>
      </c>
      <c r="Q315" s="82" t="s">
        <v>37</v>
      </c>
      <c r="R315" s="72">
        <f t="shared" si="44"/>
        <v>96.191562251984124</v>
      </c>
      <c r="S315" s="76">
        <v>95.138888888888886</v>
      </c>
      <c r="T315" s="80">
        <v>85.277777777777771</v>
      </c>
      <c r="U315" s="80">
        <v>92.592583333333323</v>
      </c>
      <c r="V315" s="80">
        <v>0</v>
      </c>
      <c r="W315" s="80">
        <v>0</v>
      </c>
      <c r="X315" s="78">
        <f t="shared" si="45"/>
        <v>68.252312499999988</v>
      </c>
      <c r="Y315" s="83">
        <f t="shared" si="46"/>
        <v>83.08715619970468</v>
      </c>
      <c r="Z315" s="84">
        <v>44.160919540229884</v>
      </c>
      <c r="AA315" s="84">
        <v>30.555555555555557</v>
      </c>
      <c r="AB315" s="84">
        <v>60</v>
      </c>
      <c r="AC315" s="84">
        <v>72.8</v>
      </c>
      <c r="AD315" s="84">
        <v>73.333333333333329</v>
      </c>
      <c r="AE315" s="72">
        <f t="shared" si="47"/>
        <v>55.419396551724134</v>
      </c>
      <c r="AF315" s="85">
        <v>89.473684210526315</v>
      </c>
      <c r="AG315" s="85">
        <v>75</v>
      </c>
      <c r="AH315" s="85">
        <v>52.941176470588239</v>
      </c>
      <c r="AI315" s="85">
        <v>57.009345794392516</v>
      </c>
      <c r="AJ315" s="86">
        <v>68.606051618876762</v>
      </c>
      <c r="AK315" s="87">
        <v>60</v>
      </c>
      <c r="AL315" s="72">
        <f t="shared" si="48"/>
        <v>60</v>
      </c>
      <c r="AM315" s="88">
        <v>59.851958592620008</v>
      </c>
      <c r="AN315" s="89">
        <f t="shared" si="49"/>
        <v>71.384651967320025</v>
      </c>
    </row>
    <row r="316" spans="1:40" ht="15" hidden="1" customHeight="1" x14ac:dyDescent="0.3">
      <c r="A316" s="90">
        <v>15842</v>
      </c>
      <c r="B316" s="91" t="s">
        <v>471</v>
      </c>
      <c r="C316" s="91" t="s">
        <v>591</v>
      </c>
      <c r="D316" s="92">
        <v>6</v>
      </c>
      <c r="E316" s="70">
        <v>76.040283695575937</v>
      </c>
      <c r="F316" s="71">
        <v>82.014143264143286</v>
      </c>
      <c r="G316" s="72">
        <f t="shared" si="40"/>
        <v>78.03157021843171</v>
      </c>
      <c r="H316" s="73">
        <v>31.15</v>
      </c>
      <c r="I316" s="74">
        <f t="shared" si="41"/>
        <v>31.15</v>
      </c>
      <c r="J316" s="75">
        <f t="shared" si="42"/>
        <v>59.278942131059026</v>
      </c>
      <c r="K316" s="76">
        <v>31.683168316831679</v>
      </c>
      <c r="L316" s="77">
        <v>100</v>
      </c>
      <c r="M316" s="78">
        <f t="shared" si="43"/>
        <v>46.864686468646866</v>
      </c>
      <c r="N316" s="79">
        <v>100</v>
      </c>
      <c r="O316" s="80">
        <v>99.63</v>
      </c>
      <c r="P316" s="81">
        <v>98.244429439567853</v>
      </c>
      <c r="Q316" s="82" t="s">
        <v>37</v>
      </c>
      <c r="R316" s="72">
        <f t="shared" si="44"/>
        <v>99.229419307056048</v>
      </c>
      <c r="S316" s="76">
        <v>97.916666666666657</v>
      </c>
      <c r="T316" s="80">
        <v>79.84375</v>
      </c>
      <c r="U316" s="80">
        <v>100</v>
      </c>
      <c r="V316" s="80">
        <v>0</v>
      </c>
      <c r="W316" s="80">
        <v>25</v>
      </c>
      <c r="X316" s="78">
        <f t="shared" si="45"/>
        <v>72.565104166666657</v>
      </c>
      <c r="Y316" s="83">
        <f t="shared" si="46"/>
        <v>71.845534640304137</v>
      </c>
      <c r="Z316" s="84">
        <v>59.333333333333336</v>
      </c>
      <c r="AA316" s="84">
        <v>77.777777777777786</v>
      </c>
      <c r="AB316" s="84">
        <v>100</v>
      </c>
      <c r="AC316" s="84">
        <v>86.4</v>
      </c>
      <c r="AD316" s="84">
        <v>59.550561797752813</v>
      </c>
      <c r="AE316" s="72">
        <f t="shared" si="47"/>
        <v>75.532397003745331</v>
      </c>
      <c r="AF316" s="85">
        <v>26.315789473684209</v>
      </c>
      <c r="AG316" s="85">
        <v>75</v>
      </c>
      <c r="AH316" s="85">
        <v>52.941176470588239</v>
      </c>
      <c r="AI316" s="85">
        <v>83.177570093457945</v>
      </c>
      <c r="AJ316" s="86">
        <v>59.358634009432599</v>
      </c>
      <c r="AK316" s="87">
        <v>80</v>
      </c>
      <c r="AL316" s="72">
        <f t="shared" si="48"/>
        <v>80</v>
      </c>
      <c r="AM316" s="88">
        <v>72.112914137846204</v>
      </c>
      <c r="AN316" s="89">
        <f t="shared" si="49"/>
        <v>69.412429987717744</v>
      </c>
    </row>
    <row r="317" spans="1:40" ht="15" hidden="1" customHeight="1" x14ac:dyDescent="0.3">
      <c r="A317" s="90">
        <v>15861</v>
      </c>
      <c r="B317" s="91" t="s">
        <v>471</v>
      </c>
      <c r="C317" s="91" t="s">
        <v>592</v>
      </c>
      <c r="D317" s="92">
        <v>6</v>
      </c>
      <c r="E317" s="70">
        <v>50.787004107536248</v>
      </c>
      <c r="F317" s="71">
        <v>81.267806267806279</v>
      </c>
      <c r="G317" s="72">
        <f t="shared" si="40"/>
        <v>60.94727149429292</v>
      </c>
      <c r="H317" s="73">
        <v>0</v>
      </c>
      <c r="I317" s="74">
        <f t="shared" si="41"/>
        <v>0</v>
      </c>
      <c r="J317" s="75">
        <f t="shared" si="42"/>
        <v>36.568362896575749</v>
      </c>
      <c r="K317" s="76">
        <v>97.740112994350284</v>
      </c>
      <c r="L317" s="77">
        <v>100</v>
      </c>
      <c r="M317" s="78">
        <f t="shared" si="43"/>
        <v>98.2423101067169</v>
      </c>
      <c r="N317" s="79">
        <v>94.285714285714292</v>
      </c>
      <c r="O317" s="80">
        <v>99.65</v>
      </c>
      <c r="P317" s="81">
        <v>98.30562659846548</v>
      </c>
      <c r="Q317" s="82">
        <v>100</v>
      </c>
      <c r="R317" s="72">
        <f t="shared" si="44"/>
        <v>98.060335221044951</v>
      </c>
      <c r="S317" s="76">
        <v>94.166666666666671</v>
      </c>
      <c r="T317" s="80">
        <v>78.402777777777771</v>
      </c>
      <c r="U317" s="80">
        <v>100</v>
      </c>
      <c r="V317" s="80">
        <v>0</v>
      </c>
      <c r="W317" s="80">
        <v>25</v>
      </c>
      <c r="X317" s="78">
        <f t="shared" si="45"/>
        <v>71.267361111111114</v>
      </c>
      <c r="Y317" s="83">
        <f t="shared" si="46"/>
        <v>89.55209446470802</v>
      </c>
      <c r="Z317" s="84">
        <v>62.321839080459768</v>
      </c>
      <c r="AA317" s="84">
        <v>58.333333333333343</v>
      </c>
      <c r="AB317" s="84">
        <v>60</v>
      </c>
      <c r="AC317" s="84">
        <v>26.400000000000002</v>
      </c>
      <c r="AD317" s="84">
        <v>16.666666666666664</v>
      </c>
      <c r="AE317" s="72">
        <f t="shared" si="47"/>
        <v>45.842959770114945</v>
      </c>
      <c r="AF317" s="85">
        <v>47.368421052631575</v>
      </c>
      <c r="AG317" s="85">
        <v>26.666666666666668</v>
      </c>
      <c r="AH317" s="85">
        <v>47.058823529411761</v>
      </c>
      <c r="AI317" s="85">
        <v>33.644859813084111</v>
      </c>
      <c r="AJ317" s="86">
        <v>38.684692765448531</v>
      </c>
      <c r="AK317" s="87">
        <v>43.333333333333336</v>
      </c>
      <c r="AL317" s="72">
        <f t="shared" si="48"/>
        <v>43.333333333333336</v>
      </c>
      <c r="AM317" s="88">
        <v>43.432163281514249</v>
      </c>
      <c r="AN317" s="89">
        <f t="shared" si="49"/>
        <v>65.119368796123439</v>
      </c>
    </row>
    <row r="318" spans="1:40" ht="15" hidden="1" customHeight="1" x14ac:dyDescent="0.3">
      <c r="A318" s="90">
        <v>15879</v>
      </c>
      <c r="B318" s="91" t="s">
        <v>471</v>
      </c>
      <c r="C318" s="91" t="s">
        <v>593</v>
      </c>
      <c r="D318" s="92">
        <v>6</v>
      </c>
      <c r="E318" s="70">
        <v>51.774230004720032</v>
      </c>
      <c r="F318" s="71">
        <v>92.771672771672769</v>
      </c>
      <c r="G318" s="72">
        <f t="shared" si="40"/>
        <v>65.440044260370939</v>
      </c>
      <c r="H318" s="73">
        <v>64.432000000000002</v>
      </c>
      <c r="I318" s="74">
        <f t="shared" si="41"/>
        <v>64.432000000000002</v>
      </c>
      <c r="J318" s="75">
        <f t="shared" si="42"/>
        <v>65.036826556222564</v>
      </c>
      <c r="K318" s="76">
        <v>85.858585858585855</v>
      </c>
      <c r="L318" s="77">
        <v>100</v>
      </c>
      <c r="M318" s="78">
        <f t="shared" si="43"/>
        <v>89.001122334455658</v>
      </c>
      <c r="N318" s="79">
        <v>83.015873015873026</v>
      </c>
      <c r="O318" s="80">
        <v>99.42</v>
      </c>
      <c r="P318" s="81">
        <v>98.272552783109404</v>
      </c>
      <c r="Q318" s="82" t="s">
        <v>37</v>
      </c>
      <c r="R318" s="72">
        <f t="shared" si="44"/>
        <v>93.510994344286019</v>
      </c>
      <c r="S318" s="76">
        <v>98.611111111111114</v>
      </c>
      <c r="T318" s="80">
        <v>91.944444444444457</v>
      </c>
      <c r="U318" s="80">
        <v>100</v>
      </c>
      <c r="V318" s="80">
        <v>0</v>
      </c>
      <c r="W318" s="80">
        <v>25</v>
      </c>
      <c r="X318" s="78">
        <f t="shared" si="45"/>
        <v>75.763888888888886</v>
      </c>
      <c r="Y318" s="83">
        <f t="shared" si="46"/>
        <v>86.208366675020002</v>
      </c>
      <c r="Z318" s="84">
        <v>54.620689655172413</v>
      </c>
      <c r="AA318" s="84">
        <v>79.166666666666671</v>
      </c>
      <c r="AB318" s="84">
        <v>100</v>
      </c>
      <c r="AC318" s="84">
        <v>60</v>
      </c>
      <c r="AD318" s="84">
        <v>51.111111111111107</v>
      </c>
      <c r="AE318" s="72">
        <f t="shared" si="47"/>
        <v>68.082255747126439</v>
      </c>
      <c r="AF318" s="85">
        <v>68.421052631578945</v>
      </c>
      <c r="AG318" s="85">
        <v>75</v>
      </c>
      <c r="AH318" s="85">
        <v>29.411764705882355</v>
      </c>
      <c r="AI318" s="85">
        <v>32.710280373831772</v>
      </c>
      <c r="AJ318" s="86">
        <v>51.385774427823272</v>
      </c>
      <c r="AK318" s="87">
        <v>43.333333333333336</v>
      </c>
      <c r="AL318" s="72">
        <f t="shared" si="48"/>
        <v>43.333333333333336</v>
      </c>
      <c r="AM318" s="88">
        <v>58.68007624588698</v>
      </c>
      <c r="AN318" s="89">
        <f t="shared" si="49"/>
        <v>73.715571522520605</v>
      </c>
    </row>
    <row r="319" spans="1:40" ht="15" hidden="1" customHeight="1" x14ac:dyDescent="0.3">
      <c r="A319" s="90">
        <v>15897</v>
      </c>
      <c r="B319" s="91" t="s">
        <v>471</v>
      </c>
      <c r="C319" s="91" t="s">
        <v>594</v>
      </c>
      <c r="D319" s="92">
        <v>6</v>
      </c>
      <c r="E319" s="70">
        <v>54.393598668108133</v>
      </c>
      <c r="F319" s="71">
        <v>82.851037851037859</v>
      </c>
      <c r="G319" s="72">
        <f t="shared" si="40"/>
        <v>63.879411729084708</v>
      </c>
      <c r="H319" s="73">
        <v>56.616000000000007</v>
      </c>
      <c r="I319" s="74">
        <f t="shared" si="41"/>
        <v>56.616000000000007</v>
      </c>
      <c r="J319" s="75">
        <f t="shared" si="42"/>
        <v>60.974047037450831</v>
      </c>
      <c r="K319" s="76">
        <v>89.820359281437121</v>
      </c>
      <c r="L319" s="77">
        <v>100</v>
      </c>
      <c r="M319" s="78">
        <f t="shared" si="43"/>
        <v>92.082501663339997</v>
      </c>
      <c r="N319" s="79">
        <v>100</v>
      </c>
      <c r="O319" s="80">
        <v>99.470000000000013</v>
      </c>
      <c r="P319" s="81">
        <v>98.729227761485831</v>
      </c>
      <c r="Q319" s="82" t="s">
        <v>37</v>
      </c>
      <c r="R319" s="72">
        <f t="shared" si="44"/>
        <v>99.337617748044963</v>
      </c>
      <c r="S319" s="76">
        <v>99.305555555555543</v>
      </c>
      <c r="T319" s="80">
        <v>91.3888888888889</v>
      </c>
      <c r="U319" s="80">
        <v>100</v>
      </c>
      <c r="V319" s="80">
        <v>0</v>
      </c>
      <c r="W319" s="80">
        <v>25</v>
      </c>
      <c r="X319" s="78">
        <f t="shared" si="45"/>
        <v>75.798611111111114</v>
      </c>
      <c r="Y319" s="83">
        <f t="shared" si="46"/>
        <v>89.193293833732341</v>
      </c>
      <c r="Z319" s="84">
        <v>63.954022988505749</v>
      </c>
      <c r="AA319" s="84">
        <v>55.555555555555564</v>
      </c>
      <c r="AB319" s="84">
        <v>80</v>
      </c>
      <c r="AC319" s="84">
        <v>38.4</v>
      </c>
      <c r="AD319" s="84">
        <v>51.111111111111107</v>
      </c>
      <c r="AE319" s="72">
        <f t="shared" si="47"/>
        <v>58.188505747126428</v>
      </c>
      <c r="AF319" s="85">
        <v>78.94736842105263</v>
      </c>
      <c r="AG319" s="85">
        <v>56.25</v>
      </c>
      <c r="AH319" s="85">
        <v>52.941176470588239</v>
      </c>
      <c r="AI319" s="85">
        <v>16.822429906542055</v>
      </c>
      <c r="AJ319" s="86">
        <v>51.240243699545729</v>
      </c>
      <c r="AK319" s="87">
        <v>35</v>
      </c>
      <c r="AL319" s="72">
        <f t="shared" si="48"/>
        <v>35</v>
      </c>
      <c r="AM319" s="88">
        <v>51.697934718346289</v>
      </c>
      <c r="AN319" s="89">
        <f t="shared" si="49"/>
        <v>72.30083673986023</v>
      </c>
    </row>
    <row r="320" spans="1:40" ht="15" hidden="1" customHeight="1" x14ac:dyDescent="0.3">
      <c r="A320" s="90">
        <v>17001</v>
      </c>
      <c r="B320" s="91" t="s">
        <v>595</v>
      </c>
      <c r="C320" s="91" t="s">
        <v>596</v>
      </c>
      <c r="D320" s="92">
        <v>1</v>
      </c>
      <c r="E320" s="70">
        <v>90.054085957990623</v>
      </c>
      <c r="F320" s="71">
        <v>97.204415954415936</v>
      </c>
      <c r="G320" s="72">
        <f t="shared" si="40"/>
        <v>92.437529290132389</v>
      </c>
      <c r="H320" s="73">
        <v>0</v>
      </c>
      <c r="I320" s="74">
        <f t="shared" si="41"/>
        <v>0</v>
      </c>
      <c r="J320" s="75">
        <f t="shared" si="42"/>
        <v>55.462517574079435</v>
      </c>
      <c r="K320" s="76">
        <v>99.689922480620154</v>
      </c>
      <c r="L320" s="77">
        <v>100</v>
      </c>
      <c r="M320" s="78">
        <f t="shared" si="43"/>
        <v>99.758828596037887</v>
      </c>
      <c r="N320" s="79">
        <v>100</v>
      </c>
      <c r="O320" s="80">
        <v>99.66</v>
      </c>
      <c r="P320" s="81">
        <v>99.364402350038688</v>
      </c>
      <c r="Q320" s="82">
        <v>66.666666666666657</v>
      </c>
      <c r="R320" s="72">
        <f t="shared" si="44"/>
        <v>91.422767254176335</v>
      </c>
      <c r="S320" s="76">
        <v>97.222222222222214</v>
      </c>
      <c r="T320" s="80">
        <v>100</v>
      </c>
      <c r="U320" s="80">
        <v>97.222216666666668</v>
      </c>
      <c r="V320" s="80">
        <v>94.918050297297611</v>
      </c>
      <c r="W320" s="80">
        <v>80</v>
      </c>
      <c r="X320" s="78">
        <f t="shared" si="45"/>
        <v>95.475866009384418</v>
      </c>
      <c r="Y320" s="83">
        <f t="shared" si="46"/>
        <v>95.720740938913082</v>
      </c>
      <c r="Z320" s="84">
        <v>97.655172413793096</v>
      </c>
      <c r="AA320" s="84">
        <v>81.25</v>
      </c>
      <c r="AB320" s="84">
        <v>80</v>
      </c>
      <c r="AC320" s="84">
        <v>84</v>
      </c>
      <c r="AD320" s="84">
        <v>85.517241379310349</v>
      </c>
      <c r="AE320" s="72">
        <f t="shared" si="47"/>
        <v>86.432650862068954</v>
      </c>
      <c r="AF320" s="85">
        <v>42.105263157894733</v>
      </c>
      <c r="AG320" s="85">
        <v>68.75</v>
      </c>
      <c r="AH320" s="85">
        <v>52.941176470588239</v>
      </c>
      <c r="AI320" s="85">
        <v>44.859813084112147</v>
      </c>
      <c r="AJ320" s="86">
        <v>52.16406317814878</v>
      </c>
      <c r="AK320" s="87">
        <v>55.000000000000007</v>
      </c>
      <c r="AL320" s="72">
        <f t="shared" si="48"/>
        <v>55.000000000000007</v>
      </c>
      <c r="AM320" s="88">
        <v>71.007830640609782</v>
      </c>
      <c r="AN320" s="89">
        <f t="shared" si="49"/>
        <v>80.25522317645536</v>
      </c>
    </row>
    <row r="321" spans="1:40" ht="15" hidden="1" customHeight="1" x14ac:dyDescent="0.3">
      <c r="A321" s="90">
        <v>17013</v>
      </c>
      <c r="B321" s="91" t="s">
        <v>595</v>
      </c>
      <c r="C321" s="91" t="s">
        <v>597</v>
      </c>
      <c r="D321" s="92">
        <v>6</v>
      </c>
      <c r="E321" s="70">
        <v>77.25746062769656</v>
      </c>
      <c r="F321" s="71">
        <v>97.38960113960114</v>
      </c>
      <c r="G321" s="72">
        <f t="shared" si="40"/>
        <v>83.968174131664753</v>
      </c>
      <c r="H321" s="73">
        <v>50.071999999999996</v>
      </c>
      <c r="I321" s="74">
        <f t="shared" si="41"/>
        <v>50.071999999999996</v>
      </c>
      <c r="J321" s="75">
        <f t="shared" si="42"/>
        <v>70.409704478998847</v>
      </c>
      <c r="K321" s="76">
        <v>99.480069324090124</v>
      </c>
      <c r="L321" s="77">
        <v>100</v>
      </c>
      <c r="M321" s="78">
        <f t="shared" si="43"/>
        <v>99.595609474292331</v>
      </c>
      <c r="N321" s="79">
        <v>100</v>
      </c>
      <c r="O321" s="80">
        <v>99.23</v>
      </c>
      <c r="P321" s="81">
        <v>95.035938903863439</v>
      </c>
      <c r="Q321" s="82">
        <v>100</v>
      </c>
      <c r="R321" s="72">
        <f t="shared" si="44"/>
        <v>98.566484725965864</v>
      </c>
      <c r="S321" s="76">
        <v>82.638888888888886</v>
      </c>
      <c r="T321" s="77">
        <v>75.138888888888886</v>
      </c>
      <c r="U321" s="80">
        <v>100</v>
      </c>
      <c r="V321" s="80">
        <v>0</v>
      </c>
      <c r="W321" s="80">
        <v>0</v>
      </c>
      <c r="X321" s="78">
        <f t="shared" si="45"/>
        <v>64.444444444444443</v>
      </c>
      <c r="Y321" s="83">
        <f t="shared" si="46"/>
        <v>88.017916745276537</v>
      </c>
      <c r="Z321" s="84">
        <v>50.597701149425291</v>
      </c>
      <c r="AA321" s="84">
        <v>77.083333333333329</v>
      </c>
      <c r="AB321" s="84">
        <v>40</v>
      </c>
      <c r="AC321" s="84">
        <v>70.399999999999991</v>
      </c>
      <c r="AD321" s="84">
        <v>14.285714285714285</v>
      </c>
      <c r="AE321" s="72">
        <f t="shared" si="47"/>
        <v>50.481121715927756</v>
      </c>
      <c r="AF321" s="85">
        <v>57.894736842105267</v>
      </c>
      <c r="AG321" s="85">
        <v>81.25</v>
      </c>
      <c r="AH321" s="85">
        <v>52.941176470588239</v>
      </c>
      <c r="AI321" s="85">
        <v>61.682242990654203</v>
      </c>
      <c r="AJ321" s="86">
        <v>63.442039075836924</v>
      </c>
      <c r="AK321" s="87">
        <v>60</v>
      </c>
      <c r="AL321" s="72">
        <f t="shared" si="48"/>
        <v>60</v>
      </c>
      <c r="AM321" s="88">
        <v>55.841142002051313</v>
      </c>
      <c r="AN321" s="89">
        <f t="shared" si="49"/>
        <v>74.843241869053429</v>
      </c>
    </row>
    <row r="322" spans="1:40" ht="15" hidden="1" customHeight="1" x14ac:dyDescent="0.3">
      <c r="A322" s="90">
        <v>17042</v>
      </c>
      <c r="B322" s="91" t="s">
        <v>595</v>
      </c>
      <c r="C322" s="91" t="s">
        <v>598</v>
      </c>
      <c r="D322" s="92">
        <v>6</v>
      </c>
      <c r="E322" s="70">
        <v>48.981243773063113</v>
      </c>
      <c r="F322" s="71">
        <v>67.976699226699225</v>
      </c>
      <c r="G322" s="72">
        <f t="shared" ref="G322:G385" si="50">(E322*(8/12))+(F322*(4/12))</f>
        <v>55.313062257608479</v>
      </c>
      <c r="H322" s="73">
        <v>16.12</v>
      </c>
      <c r="I322" s="74">
        <f t="shared" ref="I322:I385" si="51">H322</f>
        <v>16.12</v>
      </c>
      <c r="J322" s="75">
        <f t="shared" ref="J322:J385" si="52">(G322*(12/20))+(I322*(8/20))</f>
        <v>39.635837354565084</v>
      </c>
      <c r="K322" s="76">
        <v>97.283950617283949</v>
      </c>
      <c r="L322" s="77">
        <v>100</v>
      </c>
      <c r="M322" s="78">
        <f t="shared" ref="M322:M385" si="53">(K322*(14/18))+(L322*(4/18))</f>
        <v>97.887517146776418</v>
      </c>
      <c r="N322" s="79">
        <v>91.944444444444443</v>
      </c>
      <c r="O322" s="80">
        <v>99.5</v>
      </c>
      <c r="P322" s="81">
        <v>98.009787928221854</v>
      </c>
      <c r="Q322" s="82">
        <v>100</v>
      </c>
      <c r="R322" s="72">
        <f t="shared" ref="R322:R385" si="54">IF((Q322=("N/A")),((N322*(5.33/16))+(O322*(5.33/16))+(P322*(5.33/16))),((N322*(4/16))+(O322*(4/16))+(P322*(4/16))+(Q322*(4/16))))</f>
        <v>97.363558093166574</v>
      </c>
      <c r="S322" s="76">
        <v>81.666666666666671</v>
      </c>
      <c r="T322" s="80">
        <v>80.152777777777786</v>
      </c>
      <c r="U322" s="80">
        <v>98.611100000000008</v>
      </c>
      <c r="V322" s="80">
        <v>0</v>
      </c>
      <c r="W322" s="80">
        <v>15</v>
      </c>
      <c r="X322" s="78">
        <f t="shared" ref="X322:X385" si="55">(S322*(4/16))+(T322*(4/16))+(U322*(4/16))+(V322*(2/16))+(W322*(2/16))</f>
        <v>66.98263611111112</v>
      </c>
      <c r="Y322" s="83">
        <f t="shared" ref="Y322:Y385" si="56">(M322*(18/50))+(R322*(16/50))+(X322*(16/50))</f>
        <v>87.830288318208375</v>
      </c>
      <c r="Z322" s="84">
        <v>97.264367816091962</v>
      </c>
      <c r="AA322" s="84">
        <v>41.666666666666664</v>
      </c>
      <c r="AB322" s="84">
        <v>100</v>
      </c>
      <c r="AC322" s="84">
        <v>48</v>
      </c>
      <c r="AD322" s="84">
        <v>91.111111111111114</v>
      </c>
      <c r="AE322" s="72">
        <f t="shared" ref="AE322:AE385" si="57">((Z322*(4/16))+(AA322*(3/16))+(AB322*(3/16))+(AC322*(3/16))+(AD322*(3/16)))</f>
        <v>76.961925287356337</v>
      </c>
      <c r="AF322" s="85">
        <v>36.84210526315789</v>
      </c>
      <c r="AG322" s="85">
        <v>81.25</v>
      </c>
      <c r="AH322" s="85">
        <v>58.82352941176471</v>
      </c>
      <c r="AI322" s="85">
        <v>48.598130841121495</v>
      </c>
      <c r="AJ322" s="86">
        <v>56.378441379011029</v>
      </c>
      <c r="AK322" s="87">
        <v>51.666666666666671</v>
      </c>
      <c r="AL322" s="72">
        <f t="shared" ref="AL322:AL385" si="58">AK322</f>
        <v>51.666666666666671</v>
      </c>
      <c r="AM322" s="88">
        <v>66.413944520992999</v>
      </c>
      <c r="AN322" s="89">
        <f t="shared" ref="AN322:AN385" si="59">(J322*(20/100))+(Y322*(50/100))+(AM322*(30/100))</f>
        <v>71.766494986315109</v>
      </c>
    </row>
    <row r="323" spans="1:40" ht="15" hidden="1" customHeight="1" x14ac:dyDescent="0.3">
      <c r="A323" s="90">
        <v>17050</v>
      </c>
      <c r="B323" s="91" t="s">
        <v>595</v>
      </c>
      <c r="C323" s="91" t="s">
        <v>599</v>
      </c>
      <c r="D323" s="92">
        <v>6</v>
      </c>
      <c r="E323" s="70">
        <v>70.877193797767049</v>
      </c>
      <c r="F323" s="71">
        <v>81.204212454212467</v>
      </c>
      <c r="G323" s="72">
        <f t="shared" si="50"/>
        <v>74.319533349915517</v>
      </c>
      <c r="H323" s="73">
        <v>80.2</v>
      </c>
      <c r="I323" s="74">
        <f t="shared" si="51"/>
        <v>80.2</v>
      </c>
      <c r="J323" s="75">
        <f t="shared" si="52"/>
        <v>76.671720009949311</v>
      </c>
      <c r="K323" s="76">
        <v>97.047970479704787</v>
      </c>
      <c r="L323" s="77">
        <v>100</v>
      </c>
      <c r="M323" s="78">
        <f t="shared" si="53"/>
        <v>97.703977039770393</v>
      </c>
      <c r="N323" s="79">
        <v>98.888888888888886</v>
      </c>
      <c r="O323" s="80">
        <v>99.33</v>
      </c>
      <c r="P323" s="81">
        <v>95.933609958506224</v>
      </c>
      <c r="Q323" s="82" t="s">
        <v>37</v>
      </c>
      <c r="R323" s="72">
        <f t="shared" si="54"/>
        <v>97.989551178538505</v>
      </c>
      <c r="S323" s="76">
        <v>97.916666666666657</v>
      </c>
      <c r="T323" s="80">
        <v>65.166666666666657</v>
      </c>
      <c r="U323" s="80">
        <v>100</v>
      </c>
      <c r="V323" s="80">
        <v>71.720733427362475</v>
      </c>
      <c r="W323" s="80">
        <v>25</v>
      </c>
      <c r="X323" s="78">
        <f t="shared" si="55"/>
        <v>77.860925011753636</v>
      </c>
      <c r="Y323" s="83">
        <f t="shared" si="56"/>
        <v>91.445584115210821</v>
      </c>
      <c r="Z323" s="84">
        <v>97.379310344827601</v>
      </c>
      <c r="AA323" s="84">
        <v>41.666666666666664</v>
      </c>
      <c r="AB323" s="84">
        <v>100</v>
      </c>
      <c r="AC323" s="84">
        <v>77.600000000000009</v>
      </c>
      <c r="AD323" s="84">
        <v>98.837209302325576</v>
      </c>
      <c r="AE323" s="72">
        <f t="shared" si="57"/>
        <v>83.98930433039294</v>
      </c>
      <c r="AF323" s="85">
        <v>31.578947368421051</v>
      </c>
      <c r="AG323" s="85">
        <v>68.75</v>
      </c>
      <c r="AH323" s="85">
        <v>52.941176470588239</v>
      </c>
      <c r="AI323" s="85">
        <v>54.205607476635507</v>
      </c>
      <c r="AJ323" s="86">
        <v>51.868932828911198</v>
      </c>
      <c r="AK323" s="87">
        <v>73.333333333333329</v>
      </c>
      <c r="AL323" s="72">
        <f t="shared" si="58"/>
        <v>73.333333333333329</v>
      </c>
      <c r="AM323" s="88">
        <v>73.292677730585893</v>
      </c>
      <c r="AN323" s="89">
        <f t="shared" si="59"/>
        <v>83.044939378771033</v>
      </c>
    </row>
    <row r="324" spans="1:40" ht="15" hidden="1" customHeight="1" x14ac:dyDescent="0.3">
      <c r="A324" s="90">
        <v>17088</v>
      </c>
      <c r="B324" s="91" t="s">
        <v>595</v>
      </c>
      <c r="C324" s="91" t="s">
        <v>600</v>
      </c>
      <c r="D324" s="92">
        <v>6</v>
      </c>
      <c r="E324" s="70">
        <v>76.653728153274443</v>
      </c>
      <c r="F324" s="71">
        <v>93.298738298738314</v>
      </c>
      <c r="G324" s="72">
        <f t="shared" si="50"/>
        <v>82.202064868429062</v>
      </c>
      <c r="H324" s="73">
        <v>48.984000000000002</v>
      </c>
      <c r="I324" s="74">
        <f t="shared" si="51"/>
        <v>48.984000000000002</v>
      </c>
      <c r="J324" s="75">
        <f t="shared" si="52"/>
        <v>68.914838921057438</v>
      </c>
      <c r="K324" s="76">
        <v>85.123966942148769</v>
      </c>
      <c r="L324" s="77">
        <v>100</v>
      </c>
      <c r="M324" s="78">
        <f t="shared" si="53"/>
        <v>88.429752066115697</v>
      </c>
      <c r="N324" s="79">
        <v>95.555555555555557</v>
      </c>
      <c r="O324" s="80">
        <v>99.54</v>
      </c>
      <c r="P324" s="81">
        <v>99.397869383974054</v>
      </c>
      <c r="Q324" s="82">
        <v>100</v>
      </c>
      <c r="R324" s="72">
        <f t="shared" si="54"/>
        <v>98.623356234882408</v>
      </c>
      <c r="S324" s="76">
        <v>97.222222222222214</v>
      </c>
      <c r="T324" s="80">
        <v>80.840277777777786</v>
      </c>
      <c r="U324" s="80">
        <v>100</v>
      </c>
      <c r="V324" s="80">
        <v>0</v>
      </c>
      <c r="W324" s="80">
        <v>0</v>
      </c>
      <c r="X324" s="78">
        <f t="shared" si="55"/>
        <v>69.515625</v>
      </c>
      <c r="Y324" s="83">
        <f t="shared" si="56"/>
        <v>85.639184738964019</v>
      </c>
      <c r="Z324" s="84">
        <v>81.057471264367805</v>
      </c>
      <c r="AA324" s="84">
        <v>45.138888888888893</v>
      </c>
      <c r="AB324" s="84">
        <v>0</v>
      </c>
      <c r="AC324" s="84">
        <v>64.8</v>
      </c>
      <c r="AD324" s="84">
        <v>70</v>
      </c>
      <c r="AE324" s="72">
        <f t="shared" si="57"/>
        <v>54.002909482758618</v>
      </c>
      <c r="AF324" s="85">
        <v>52.631578947368418</v>
      </c>
      <c r="AG324" s="85">
        <v>75</v>
      </c>
      <c r="AH324" s="85">
        <v>70.588235294117652</v>
      </c>
      <c r="AI324" s="85">
        <v>43.925233644859816</v>
      </c>
      <c r="AJ324" s="86">
        <v>60.53626197158647</v>
      </c>
      <c r="AK324" s="87">
        <v>55.000000000000007</v>
      </c>
      <c r="AL324" s="72">
        <f t="shared" si="58"/>
        <v>55.000000000000007</v>
      </c>
      <c r="AM324" s="88">
        <v>55.944554916560989</v>
      </c>
      <c r="AN324" s="89">
        <f t="shared" si="59"/>
        <v>73.385926628661792</v>
      </c>
    </row>
    <row r="325" spans="1:40" ht="15" hidden="1" customHeight="1" x14ac:dyDescent="0.3">
      <c r="A325" s="90">
        <v>17174</v>
      </c>
      <c r="B325" s="91" t="s">
        <v>595</v>
      </c>
      <c r="C325" s="91" t="s">
        <v>601</v>
      </c>
      <c r="D325" s="92">
        <v>5</v>
      </c>
      <c r="E325" s="70">
        <v>54.109712309400706</v>
      </c>
      <c r="F325" s="71">
        <v>76.830484330484325</v>
      </c>
      <c r="G325" s="72">
        <f t="shared" si="50"/>
        <v>61.683302983095246</v>
      </c>
      <c r="H325" s="73">
        <v>75.105999999999995</v>
      </c>
      <c r="I325" s="74">
        <f t="shared" si="51"/>
        <v>75.105999999999995</v>
      </c>
      <c r="J325" s="75">
        <f t="shared" si="52"/>
        <v>67.052381789857151</v>
      </c>
      <c r="K325" s="76">
        <v>80.14705882352942</v>
      </c>
      <c r="L325" s="77">
        <v>100</v>
      </c>
      <c r="M325" s="78">
        <f t="shared" si="53"/>
        <v>84.558823529411768</v>
      </c>
      <c r="N325" s="79">
        <v>93.809523809523824</v>
      </c>
      <c r="O325" s="80">
        <v>98.779999999999987</v>
      </c>
      <c r="P325" s="81">
        <v>99.444255415674263</v>
      </c>
      <c r="Q325" s="82" t="s">
        <v>37</v>
      </c>
      <c r="R325" s="72">
        <f t="shared" si="54"/>
        <v>97.283752704394118</v>
      </c>
      <c r="S325" s="76">
        <v>99.305555555555543</v>
      </c>
      <c r="T325" s="80">
        <v>75.590277777777786</v>
      </c>
      <c r="U325" s="80">
        <v>97.222216666666668</v>
      </c>
      <c r="V325" s="80">
        <v>0</v>
      </c>
      <c r="W325" s="80">
        <v>0</v>
      </c>
      <c r="X325" s="78">
        <f t="shared" si="55"/>
        <v>68.029512499999996</v>
      </c>
      <c r="Y325" s="83">
        <f t="shared" si="56"/>
        <v>83.341421335994355</v>
      </c>
      <c r="Z325" s="84">
        <v>100</v>
      </c>
      <c r="AA325" s="84">
        <v>69.444444444444443</v>
      </c>
      <c r="AB325" s="84">
        <v>40</v>
      </c>
      <c r="AC325" s="84">
        <v>68</v>
      </c>
      <c r="AD325" s="84">
        <v>42.553191489361701</v>
      </c>
      <c r="AE325" s="72">
        <f t="shared" si="57"/>
        <v>66.249556737588648</v>
      </c>
      <c r="AF325" s="85">
        <v>78.94736842105263</v>
      </c>
      <c r="AG325" s="85">
        <v>75</v>
      </c>
      <c r="AH325" s="85">
        <v>47.058823529411761</v>
      </c>
      <c r="AI325" s="85">
        <v>54.205607476635507</v>
      </c>
      <c r="AJ325" s="86">
        <v>63.802949856774973</v>
      </c>
      <c r="AK325" s="87">
        <v>55.000000000000007</v>
      </c>
      <c r="AL325" s="72">
        <f t="shared" si="58"/>
        <v>55.000000000000007</v>
      </c>
      <c r="AM325" s="88">
        <v>63.347216888520606</v>
      </c>
      <c r="AN325" s="89">
        <f t="shared" si="59"/>
        <v>74.085352092524786</v>
      </c>
    </row>
    <row r="326" spans="1:40" ht="15" hidden="1" customHeight="1" x14ac:dyDescent="0.3">
      <c r="A326" s="90">
        <v>17272</v>
      </c>
      <c r="B326" s="91" t="s">
        <v>595</v>
      </c>
      <c r="C326" s="91" t="s">
        <v>602</v>
      </c>
      <c r="D326" s="92">
        <v>6</v>
      </c>
      <c r="E326" s="70">
        <v>77.447265252867425</v>
      </c>
      <c r="F326" s="71">
        <v>91.668701668701672</v>
      </c>
      <c r="G326" s="72">
        <f t="shared" si="50"/>
        <v>82.187744058145512</v>
      </c>
      <c r="H326" s="73">
        <v>20.622</v>
      </c>
      <c r="I326" s="74">
        <f t="shared" si="51"/>
        <v>20.622</v>
      </c>
      <c r="J326" s="75">
        <f t="shared" si="52"/>
        <v>57.561446434887308</v>
      </c>
      <c r="K326" s="76">
        <v>18.333333333333336</v>
      </c>
      <c r="L326" s="77">
        <v>100</v>
      </c>
      <c r="M326" s="78">
        <f t="shared" si="53"/>
        <v>36.481481481481481</v>
      </c>
      <c r="N326" s="79">
        <v>98.888888888888886</v>
      </c>
      <c r="O326" s="80">
        <v>99.72</v>
      </c>
      <c r="P326" s="81">
        <v>98.257303946694009</v>
      </c>
      <c r="Q326" s="82">
        <v>100</v>
      </c>
      <c r="R326" s="72">
        <f t="shared" si="54"/>
        <v>99.216548208895716</v>
      </c>
      <c r="S326" s="76">
        <v>98.333333333333343</v>
      </c>
      <c r="T326" s="80">
        <v>85.486111111111114</v>
      </c>
      <c r="U326" s="80">
        <v>97.222216666666668</v>
      </c>
      <c r="V326" s="80">
        <v>0</v>
      </c>
      <c r="W326" s="80">
        <v>0</v>
      </c>
      <c r="X326" s="78">
        <f t="shared" si="55"/>
        <v>70.260415277777781</v>
      </c>
      <c r="Y326" s="83">
        <f t="shared" si="56"/>
        <v>67.365961649068851</v>
      </c>
      <c r="Z326" s="84">
        <v>52.183908045977013</v>
      </c>
      <c r="AA326" s="84">
        <v>22.222222222222225</v>
      </c>
      <c r="AB326" s="84">
        <v>0</v>
      </c>
      <c r="AC326" s="84">
        <v>82.399999999999991</v>
      </c>
      <c r="AD326" s="84">
        <v>10.989010989010989</v>
      </c>
      <c r="AE326" s="72">
        <f t="shared" si="57"/>
        <v>34.723083238600481</v>
      </c>
      <c r="AF326" s="85">
        <v>57.894736842105267</v>
      </c>
      <c r="AG326" s="85">
        <v>75</v>
      </c>
      <c r="AH326" s="85">
        <v>70.588235294117652</v>
      </c>
      <c r="AI326" s="85">
        <v>0.93457943925233633</v>
      </c>
      <c r="AJ326" s="86">
        <v>51.104387893868811</v>
      </c>
      <c r="AK326" s="87">
        <v>73.333333333333329</v>
      </c>
      <c r="AL326" s="72">
        <f t="shared" si="58"/>
        <v>73.333333333333329</v>
      </c>
      <c r="AM326" s="88">
        <v>46.813481165618605</v>
      </c>
      <c r="AN326" s="89">
        <f t="shared" si="59"/>
        <v>59.239314461197466</v>
      </c>
    </row>
    <row r="327" spans="1:40" ht="15" hidden="1" customHeight="1" x14ac:dyDescent="0.3">
      <c r="A327" s="90">
        <v>17380</v>
      </c>
      <c r="B327" s="91" t="s">
        <v>595</v>
      </c>
      <c r="C327" s="91" t="s">
        <v>603</v>
      </c>
      <c r="D327" s="92">
        <v>5</v>
      </c>
      <c r="E327" s="70">
        <v>68.610754997949797</v>
      </c>
      <c r="F327" s="71">
        <v>77.311253561253565</v>
      </c>
      <c r="G327" s="72">
        <f t="shared" si="50"/>
        <v>71.51092118571772</v>
      </c>
      <c r="H327" s="73">
        <v>55.5</v>
      </c>
      <c r="I327" s="74">
        <f t="shared" si="51"/>
        <v>55.5</v>
      </c>
      <c r="J327" s="75">
        <f t="shared" si="52"/>
        <v>65.106552711430624</v>
      </c>
      <c r="K327" s="76">
        <v>60.424028268551247</v>
      </c>
      <c r="L327" s="77">
        <v>100</v>
      </c>
      <c r="M327" s="78">
        <f t="shared" si="53"/>
        <v>69.218688653317628</v>
      </c>
      <c r="N327" s="79">
        <v>85.714285714285708</v>
      </c>
      <c r="O327" s="80">
        <v>98.97999999999999</v>
      </c>
      <c r="P327" s="81">
        <v>95.757121439280354</v>
      </c>
      <c r="Q327" s="82">
        <v>100</v>
      </c>
      <c r="R327" s="72">
        <f t="shared" si="54"/>
        <v>95.112851788391509</v>
      </c>
      <c r="S327" s="76">
        <v>81.666666666666671</v>
      </c>
      <c r="T327" s="77">
        <v>86.319444444444443</v>
      </c>
      <c r="U327" s="80">
        <v>98.611100000000008</v>
      </c>
      <c r="V327" s="80">
        <v>87.926004980434016</v>
      </c>
      <c r="W327" s="80">
        <v>0</v>
      </c>
      <c r="X327" s="78">
        <f t="shared" si="55"/>
        <v>77.640053400332022</v>
      </c>
      <c r="Y327" s="83">
        <f t="shared" si="56"/>
        <v>80.199657575585874</v>
      </c>
      <c r="Z327" s="84">
        <v>64.885057471264375</v>
      </c>
      <c r="AA327" s="84">
        <v>31.25</v>
      </c>
      <c r="AB327" s="84">
        <v>100</v>
      </c>
      <c r="AC327" s="84">
        <v>76</v>
      </c>
      <c r="AD327" s="84">
        <v>65.957446808510639</v>
      </c>
      <c r="AE327" s="72">
        <f t="shared" si="57"/>
        <v>67.44766064441184</v>
      </c>
      <c r="AF327" s="85">
        <v>73.68421052631578</v>
      </c>
      <c r="AG327" s="85">
        <v>75</v>
      </c>
      <c r="AH327" s="85">
        <v>70.588235294117652</v>
      </c>
      <c r="AI327" s="85">
        <v>0.93457943925233633</v>
      </c>
      <c r="AJ327" s="86">
        <v>55.051756314921441</v>
      </c>
      <c r="AK327" s="87">
        <v>58.333333333333336</v>
      </c>
      <c r="AL327" s="72">
        <f t="shared" si="58"/>
        <v>58.333333333333336</v>
      </c>
      <c r="AM327" s="88">
        <v>62.319220694332031</v>
      </c>
      <c r="AN327" s="89">
        <f t="shared" si="59"/>
        <v>71.816905538378677</v>
      </c>
    </row>
    <row r="328" spans="1:40" ht="15" hidden="1" customHeight="1" x14ac:dyDescent="0.3">
      <c r="A328" s="90">
        <v>17388</v>
      </c>
      <c r="B328" s="91" t="s">
        <v>595</v>
      </c>
      <c r="C328" s="91" t="s">
        <v>604</v>
      </c>
      <c r="D328" s="92">
        <v>6</v>
      </c>
      <c r="E328" s="70">
        <v>41.203721323477858</v>
      </c>
      <c r="F328" s="71">
        <v>73.917887667887669</v>
      </c>
      <c r="G328" s="72">
        <f t="shared" si="50"/>
        <v>52.108443438281128</v>
      </c>
      <c r="H328" s="73">
        <v>0</v>
      </c>
      <c r="I328" s="74">
        <f t="shared" si="51"/>
        <v>0</v>
      </c>
      <c r="J328" s="75">
        <f t="shared" si="52"/>
        <v>31.265066062968675</v>
      </c>
      <c r="K328" s="76">
        <v>87.431693989071036</v>
      </c>
      <c r="L328" s="77">
        <v>100</v>
      </c>
      <c r="M328" s="78">
        <f t="shared" si="53"/>
        <v>90.224650880388594</v>
      </c>
      <c r="N328" s="79">
        <v>100</v>
      </c>
      <c r="O328" s="80">
        <v>97.8</v>
      </c>
      <c r="P328" s="81">
        <v>99.927166788055359</v>
      </c>
      <c r="Q328" s="82" t="s">
        <v>37</v>
      </c>
      <c r="R328" s="72">
        <f t="shared" si="54"/>
        <v>99.18036243627094</v>
      </c>
      <c r="S328" s="76">
        <v>97.222222222222214</v>
      </c>
      <c r="T328" s="80">
        <v>85.740740740740748</v>
      </c>
      <c r="U328" s="80">
        <v>98.14813333333332</v>
      </c>
      <c r="V328" s="80">
        <v>0</v>
      </c>
      <c r="W328" s="80">
        <v>0</v>
      </c>
      <c r="X328" s="78">
        <f t="shared" si="55"/>
        <v>70.277774074074074</v>
      </c>
      <c r="Y328" s="83">
        <f t="shared" si="56"/>
        <v>86.707478000250291</v>
      </c>
      <c r="Z328" s="84">
        <v>10.022988505747126</v>
      </c>
      <c r="AA328" s="84">
        <v>61.111111111111114</v>
      </c>
      <c r="AB328" s="84">
        <v>0</v>
      </c>
      <c r="AC328" s="84">
        <v>38.4</v>
      </c>
      <c r="AD328" s="84">
        <v>42.222222222222221</v>
      </c>
      <c r="AE328" s="72">
        <f t="shared" si="57"/>
        <v>29.080747126436783</v>
      </c>
      <c r="AF328" s="85">
        <v>63.157894736842103</v>
      </c>
      <c r="AG328" s="85">
        <v>62.5</v>
      </c>
      <c r="AH328" s="85">
        <v>70.588235294117652</v>
      </c>
      <c r="AI328" s="85">
        <v>45.794392523364486</v>
      </c>
      <c r="AJ328" s="86">
        <v>60.51013063858106</v>
      </c>
      <c r="AK328" s="87">
        <v>41.666666666666671</v>
      </c>
      <c r="AL328" s="72">
        <f t="shared" si="58"/>
        <v>41.666666666666671</v>
      </c>
      <c r="AM328" s="88">
        <v>39.979099971054566</v>
      </c>
      <c r="AN328" s="89">
        <f t="shared" si="59"/>
        <v>61.600482204035252</v>
      </c>
    </row>
    <row r="329" spans="1:40" ht="15" hidden="1" customHeight="1" x14ac:dyDescent="0.3">
      <c r="A329" s="90">
        <v>17433</v>
      </c>
      <c r="B329" s="91" t="s">
        <v>595</v>
      </c>
      <c r="C329" s="91" t="s">
        <v>605</v>
      </c>
      <c r="D329" s="92">
        <v>6</v>
      </c>
      <c r="E329" s="70">
        <v>64.254906540913126</v>
      </c>
      <c r="F329" s="71">
        <v>71.741961741961731</v>
      </c>
      <c r="G329" s="72">
        <f t="shared" si="50"/>
        <v>66.750591607929323</v>
      </c>
      <c r="H329" s="73">
        <v>0</v>
      </c>
      <c r="I329" s="74">
        <f t="shared" si="51"/>
        <v>0</v>
      </c>
      <c r="J329" s="75">
        <f t="shared" si="52"/>
        <v>40.050354964757595</v>
      </c>
      <c r="K329" s="76">
        <v>72</v>
      </c>
      <c r="L329" s="77">
        <v>100</v>
      </c>
      <c r="M329" s="78">
        <f t="shared" si="53"/>
        <v>78.222222222222229</v>
      </c>
      <c r="N329" s="79">
        <v>83.333333333333343</v>
      </c>
      <c r="O329" s="80">
        <v>98.970000000000013</v>
      </c>
      <c r="P329" s="81">
        <v>92.650570443088355</v>
      </c>
      <c r="Q329" s="82">
        <v>100</v>
      </c>
      <c r="R329" s="72">
        <f t="shared" si="54"/>
        <v>93.738475944105431</v>
      </c>
      <c r="S329" s="76">
        <v>98.611111111111114</v>
      </c>
      <c r="T329" s="80">
        <v>79.739583333333329</v>
      </c>
      <c r="U329" s="80">
        <v>80.555549999999997</v>
      </c>
      <c r="V329" s="80">
        <v>0</v>
      </c>
      <c r="W329" s="80">
        <v>15</v>
      </c>
      <c r="X329" s="78">
        <f t="shared" si="55"/>
        <v>66.60156111111111</v>
      </c>
      <c r="Y329" s="83">
        <f t="shared" si="56"/>
        <v>79.468811857669294</v>
      </c>
      <c r="Z329" s="84">
        <v>63.287356321839077</v>
      </c>
      <c r="AA329" s="84">
        <v>69.444444444444443</v>
      </c>
      <c r="AB329" s="84">
        <v>0</v>
      </c>
      <c r="AC329" s="84">
        <v>0</v>
      </c>
      <c r="AD329" s="84">
        <v>32.978723404255319</v>
      </c>
      <c r="AE329" s="72">
        <f t="shared" si="57"/>
        <v>35.026183052090978</v>
      </c>
      <c r="AF329" s="85">
        <v>0</v>
      </c>
      <c r="AG329" s="85">
        <v>6.25</v>
      </c>
      <c r="AH329" s="85">
        <v>5.8823529411764701</v>
      </c>
      <c r="AI329" s="85">
        <v>0.93457943925233633</v>
      </c>
      <c r="AJ329" s="86">
        <v>3.266733095107202</v>
      </c>
      <c r="AK329" s="87">
        <v>66.666666666666657</v>
      </c>
      <c r="AL329" s="72">
        <f t="shared" si="58"/>
        <v>66.666666666666657</v>
      </c>
      <c r="AM329" s="88">
        <v>32.885093119810442</v>
      </c>
      <c r="AN329" s="89">
        <f t="shared" si="59"/>
        <v>57.610004857729301</v>
      </c>
    </row>
    <row r="330" spans="1:40" ht="15" hidden="1" customHeight="1" x14ac:dyDescent="0.3">
      <c r="A330" s="90">
        <v>17442</v>
      </c>
      <c r="B330" s="91" t="s">
        <v>595</v>
      </c>
      <c r="C330" s="91" t="s">
        <v>606</v>
      </c>
      <c r="D330" s="92">
        <v>6</v>
      </c>
      <c r="E330" s="70">
        <v>75.831490464186601</v>
      </c>
      <c r="F330" s="71">
        <v>92.409442409442406</v>
      </c>
      <c r="G330" s="72">
        <f t="shared" si="50"/>
        <v>81.357474445938536</v>
      </c>
      <c r="H330" s="73">
        <v>0</v>
      </c>
      <c r="I330" s="74">
        <f t="shared" si="51"/>
        <v>0</v>
      </c>
      <c r="J330" s="75">
        <f t="shared" si="52"/>
        <v>48.814484667563121</v>
      </c>
      <c r="K330" s="76">
        <v>100</v>
      </c>
      <c r="L330" s="77">
        <v>100</v>
      </c>
      <c r="M330" s="78">
        <f t="shared" si="53"/>
        <v>100</v>
      </c>
      <c r="N330" s="79">
        <v>100</v>
      </c>
      <c r="O330" s="80">
        <v>99.53</v>
      </c>
      <c r="P330" s="81">
        <v>96.707381837493372</v>
      </c>
      <c r="Q330" s="82" t="s">
        <v>37</v>
      </c>
      <c r="R330" s="72">
        <f t="shared" si="54"/>
        <v>98.684077824614988</v>
      </c>
      <c r="S330" s="76">
        <v>98.611111111111114</v>
      </c>
      <c r="T330" s="80">
        <v>77.986111111111114</v>
      </c>
      <c r="U330" s="80">
        <v>97.222216666666668</v>
      </c>
      <c r="V330" s="80">
        <v>0</v>
      </c>
      <c r="W330" s="80">
        <v>15</v>
      </c>
      <c r="X330" s="78">
        <f t="shared" si="55"/>
        <v>70.329859722222224</v>
      </c>
      <c r="Y330" s="83">
        <f t="shared" si="56"/>
        <v>90.084460014987911</v>
      </c>
      <c r="Z330" s="84">
        <v>45.310344827586199</v>
      </c>
      <c r="AA330" s="84">
        <v>22.222222222222225</v>
      </c>
      <c r="AB330" s="84">
        <v>100</v>
      </c>
      <c r="AC330" s="84">
        <v>87.2</v>
      </c>
      <c r="AD330" s="84">
        <v>20.454545454545457</v>
      </c>
      <c r="AE330" s="72">
        <f t="shared" si="57"/>
        <v>54.429480146290487</v>
      </c>
      <c r="AF330" s="85">
        <v>78.94736842105263</v>
      </c>
      <c r="AG330" s="85">
        <v>75</v>
      </c>
      <c r="AH330" s="85">
        <v>64.705882352941174</v>
      </c>
      <c r="AI330" s="85">
        <v>70.09345794392523</v>
      </c>
      <c r="AJ330" s="86">
        <v>72.186677179479759</v>
      </c>
      <c r="AK330" s="87">
        <v>73.333333333333329</v>
      </c>
      <c r="AL330" s="72">
        <f t="shared" si="58"/>
        <v>73.333333333333329</v>
      </c>
      <c r="AM330" s="88">
        <v>62.945503325882861</v>
      </c>
      <c r="AN330" s="89">
        <f t="shared" si="59"/>
        <v>73.688777938771437</v>
      </c>
    </row>
    <row r="331" spans="1:40" ht="15" hidden="1" customHeight="1" x14ac:dyDescent="0.3">
      <c r="A331" s="90">
        <v>17444</v>
      </c>
      <c r="B331" s="91" t="s">
        <v>595</v>
      </c>
      <c r="C331" s="91" t="s">
        <v>607</v>
      </c>
      <c r="D331" s="92">
        <v>6</v>
      </c>
      <c r="E331" s="70">
        <v>54.46022261248438</v>
      </c>
      <c r="F331" s="71">
        <v>79.380850630850631</v>
      </c>
      <c r="G331" s="72">
        <f t="shared" si="50"/>
        <v>62.767098618606461</v>
      </c>
      <c r="H331" s="73">
        <v>48.384</v>
      </c>
      <c r="I331" s="74">
        <f t="shared" si="51"/>
        <v>48.384</v>
      </c>
      <c r="J331" s="75">
        <f t="shared" si="52"/>
        <v>57.013859171163872</v>
      </c>
      <c r="K331" s="76">
        <v>99.319727891156461</v>
      </c>
      <c r="L331" s="77">
        <v>100</v>
      </c>
      <c r="M331" s="78">
        <f t="shared" si="53"/>
        <v>99.470899470899468</v>
      </c>
      <c r="N331" s="79">
        <v>92.698412698412696</v>
      </c>
      <c r="O331" s="80">
        <v>99.12</v>
      </c>
      <c r="P331" s="81">
        <v>94.806483625537538</v>
      </c>
      <c r="Q331" s="82" t="s">
        <v>37</v>
      </c>
      <c r="R331" s="72">
        <f t="shared" si="54"/>
        <v>95.481918587915914</v>
      </c>
      <c r="S331" s="76">
        <v>100</v>
      </c>
      <c r="T331" s="80">
        <v>51.064174352217833</v>
      </c>
      <c r="U331" s="80">
        <v>100</v>
      </c>
      <c r="V331" s="80">
        <v>0</v>
      </c>
      <c r="W331" s="80">
        <v>80</v>
      </c>
      <c r="X331" s="78">
        <f t="shared" si="55"/>
        <v>72.766043588054458</v>
      </c>
      <c r="Y331" s="83">
        <f t="shared" si="56"/>
        <v>89.648871705834338</v>
      </c>
      <c r="Z331" s="84">
        <v>81.1264367816092</v>
      </c>
      <c r="AA331" s="84">
        <v>47.222222222222229</v>
      </c>
      <c r="AB331" s="84">
        <v>0</v>
      </c>
      <c r="AC331" s="84">
        <v>55.2</v>
      </c>
      <c r="AD331" s="84">
        <v>5.5555555555555554</v>
      </c>
      <c r="AE331" s="72">
        <f t="shared" si="57"/>
        <v>40.527442528735634</v>
      </c>
      <c r="AF331" s="85">
        <v>42.105263157894733</v>
      </c>
      <c r="AG331" s="85">
        <v>75</v>
      </c>
      <c r="AH331" s="85">
        <v>52.941176470588239</v>
      </c>
      <c r="AI331" s="85">
        <v>45.794392523364486</v>
      </c>
      <c r="AJ331" s="86">
        <v>53.960208037961863</v>
      </c>
      <c r="AK331" s="87">
        <v>56.666666666666664</v>
      </c>
      <c r="AL331" s="72">
        <f t="shared" si="58"/>
        <v>56.666666666666664</v>
      </c>
      <c r="AM331" s="88">
        <v>47.337358158782173</v>
      </c>
      <c r="AN331" s="89">
        <f t="shared" si="59"/>
        <v>70.428415134784586</v>
      </c>
    </row>
    <row r="332" spans="1:40" ht="15" hidden="1" customHeight="1" x14ac:dyDescent="0.3">
      <c r="A332" s="90">
        <v>17446</v>
      </c>
      <c r="B332" s="91" t="s">
        <v>595</v>
      </c>
      <c r="C332" s="91" t="s">
        <v>608</v>
      </c>
      <c r="D332" s="92">
        <v>6</v>
      </c>
      <c r="E332" s="70">
        <v>85.883520154628968</v>
      </c>
      <c r="F332" s="71">
        <v>95.279812779812772</v>
      </c>
      <c r="G332" s="72">
        <f t="shared" si="50"/>
        <v>89.015617696356898</v>
      </c>
      <c r="H332" s="73">
        <v>35.74</v>
      </c>
      <c r="I332" s="74">
        <f t="shared" si="51"/>
        <v>35.74</v>
      </c>
      <c r="J332" s="75">
        <f t="shared" si="52"/>
        <v>67.70537061781414</v>
      </c>
      <c r="K332" s="76">
        <v>65.151515151515156</v>
      </c>
      <c r="L332" s="77">
        <v>100</v>
      </c>
      <c r="M332" s="78">
        <f t="shared" si="53"/>
        <v>72.895622895622893</v>
      </c>
      <c r="N332" s="79">
        <v>89.365079365079367</v>
      </c>
      <c r="O332" s="80">
        <v>98.5</v>
      </c>
      <c r="P332" s="81">
        <v>97.613365155131262</v>
      </c>
      <c r="Q332" s="82" t="s">
        <v>37</v>
      </c>
      <c r="R332" s="72">
        <f t="shared" si="54"/>
        <v>95.100006830795166</v>
      </c>
      <c r="S332" s="76">
        <v>76.25</v>
      </c>
      <c r="T332" s="80">
        <v>54.041666666666664</v>
      </c>
      <c r="U332" s="80">
        <v>98.14813333333332</v>
      </c>
      <c r="V332" s="80">
        <v>0</v>
      </c>
      <c r="W332" s="80">
        <v>0</v>
      </c>
      <c r="X332" s="78">
        <f t="shared" si="55"/>
        <v>57.109949999999998</v>
      </c>
      <c r="Y332" s="83">
        <f t="shared" si="56"/>
        <v>74.949610428278689</v>
      </c>
      <c r="Z332" s="84">
        <v>91.724137931034477</v>
      </c>
      <c r="AA332" s="84">
        <v>80.555555555555557</v>
      </c>
      <c r="AB332" s="84">
        <v>0</v>
      </c>
      <c r="AC332" s="84">
        <v>57.599999999999994</v>
      </c>
      <c r="AD332" s="84">
        <v>6.666666666666667</v>
      </c>
      <c r="AE332" s="72">
        <f t="shared" si="57"/>
        <v>50.085201149425288</v>
      </c>
      <c r="AF332" s="85">
        <v>63.157894736842103</v>
      </c>
      <c r="AG332" s="85">
        <v>68.75</v>
      </c>
      <c r="AH332" s="85">
        <v>70.588235294117652</v>
      </c>
      <c r="AI332" s="85">
        <v>59.813084112149525</v>
      </c>
      <c r="AJ332" s="86">
        <v>65.577303535777318</v>
      </c>
      <c r="AK332" s="87">
        <v>51.666666666666671</v>
      </c>
      <c r="AL332" s="72">
        <f t="shared" si="58"/>
        <v>51.666666666666671</v>
      </c>
      <c r="AM332" s="88">
        <v>54.532721555900771</v>
      </c>
      <c r="AN332" s="89">
        <f t="shared" si="59"/>
        <v>67.3756958044724</v>
      </c>
    </row>
    <row r="333" spans="1:40" ht="15" hidden="1" customHeight="1" x14ac:dyDescent="0.3">
      <c r="A333" s="90">
        <v>17486</v>
      </c>
      <c r="B333" s="91" t="s">
        <v>595</v>
      </c>
      <c r="C333" s="91" t="s">
        <v>609</v>
      </c>
      <c r="D333" s="92">
        <v>6</v>
      </c>
      <c r="E333" s="70">
        <v>71.072942603744238</v>
      </c>
      <c r="F333" s="71">
        <v>100</v>
      </c>
      <c r="G333" s="72">
        <f t="shared" si="50"/>
        <v>80.715295069162821</v>
      </c>
      <c r="H333" s="73">
        <v>19.14</v>
      </c>
      <c r="I333" s="74">
        <f t="shared" si="51"/>
        <v>19.14</v>
      </c>
      <c r="J333" s="75">
        <f t="shared" si="52"/>
        <v>56.085177041497687</v>
      </c>
      <c r="K333" s="76">
        <v>37.837837837837839</v>
      </c>
      <c r="L333" s="77">
        <v>100</v>
      </c>
      <c r="M333" s="78">
        <f t="shared" si="53"/>
        <v>51.651651651651648</v>
      </c>
      <c r="N333" s="79">
        <v>100</v>
      </c>
      <c r="O333" s="80">
        <v>98.710000000000008</v>
      </c>
      <c r="P333" s="81">
        <v>99.042145593869733</v>
      </c>
      <c r="Q333" s="82" t="s">
        <v>37</v>
      </c>
      <c r="R333" s="72">
        <f t="shared" si="54"/>
        <v>99.18868350095785</v>
      </c>
      <c r="S333" s="76">
        <v>100</v>
      </c>
      <c r="T333" s="80">
        <v>80.000000000000014</v>
      </c>
      <c r="U333" s="80">
        <v>100</v>
      </c>
      <c r="V333" s="80">
        <v>0</v>
      </c>
      <c r="W333" s="80">
        <v>0</v>
      </c>
      <c r="X333" s="78">
        <f t="shared" si="55"/>
        <v>70</v>
      </c>
      <c r="Y333" s="83">
        <f t="shared" si="56"/>
        <v>72.734973314901112</v>
      </c>
      <c r="Z333" s="84">
        <v>47.632183908045981</v>
      </c>
      <c r="AA333" s="84">
        <v>33.333333333333336</v>
      </c>
      <c r="AB333" s="84">
        <v>0</v>
      </c>
      <c r="AC333" s="84">
        <v>30.4</v>
      </c>
      <c r="AD333" s="84">
        <v>43.18181818181818</v>
      </c>
      <c r="AE333" s="72">
        <f t="shared" si="57"/>
        <v>31.954636886102406</v>
      </c>
      <c r="AF333" s="85">
        <v>52.631578947368418</v>
      </c>
      <c r="AG333" s="85">
        <v>0</v>
      </c>
      <c r="AH333" s="85">
        <v>41.17647058823529</v>
      </c>
      <c r="AI333" s="85">
        <v>38.31775700934579</v>
      </c>
      <c r="AJ333" s="86">
        <v>33.031451636237378</v>
      </c>
      <c r="AK333" s="87">
        <v>38.333333333333336</v>
      </c>
      <c r="AL333" s="72">
        <f t="shared" si="58"/>
        <v>38.333333333333336</v>
      </c>
      <c r="AM333" s="88">
        <v>33.517526775584585</v>
      </c>
      <c r="AN333" s="89">
        <f t="shared" si="59"/>
        <v>57.639780098425469</v>
      </c>
    </row>
    <row r="334" spans="1:40" ht="15" hidden="1" customHeight="1" x14ac:dyDescent="0.3">
      <c r="A334" s="90">
        <v>17495</v>
      </c>
      <c r="B334" s="91" t="s">
        <v>595</v>
      </c>
      <c r="C334" s="91" t="s">
        <v>610</v>
      </c>
      <c r="D334" s="92">
        <v>6</v>
      </c>
      <c r="E334" s="70">
        <v>65.031753097773702</v>
      </c>
      <c r="F334" s="71">
        <v>96.21896621896623</v>
      </c>
      <c r="G334" s="72">
        <f t="shared" si="50"/>
        <v>75.427490804837873</v>
      </c>
      <c r="H334" s="73">
        <v>75.301999999999992</v>
      </c>
      <c r="I334" s="74">
        <f t="shared" si="51"/>
        <v>75.301999999999992</v>
      </c>
      <c r="J334" s="75">
        <f t="shared" si="52"/>
        <v>75.377294482902727</v>
      </c>
      <c r="K334" s="76">
        <v>97.10526315789474</v>
      </c>
      <c r="L334" s="77">
        <v>100</v>
      </c>
      <c r="M334" s="78">
        <f t="shared" si="53"/>
        <v>97.748538011695899</v>
      </c>
      <c r="N334" s="79">
        <v>66.031746031746025</v>
      </c>
      <c r="O334" s="80">
        <v>99.67</v>
      </c>
      <c r="P334" s="81">
        <v>97.678795483061478</v>
      </c>
      <c r="Q334" s="82" t="s">
        <v>37</v>
      </c>
      <c r="R334" s="72">
        <f t="shared" si="54"/>
        <v>87.738642892120254</v>
      </c>
      <c r="S334" s="76">
        <v>100</v>
      </c>
      <c r="T334" s="80">
        <v>77.615740740740733</v>
      </c>
      <c r="U334" s="80">
        <v>98.611100000000008</v>
      </c>
      <c r="V334" s="80">
        <v>0</v>
      </c>
      <c r="W334" s="80">
        <v>0</v>
      </c>
      <c r="X334" s="78">
        <f t="shared" si="55"/>
        <v>69.056710185185182</v>
      </c>
      <c r="Y334" s="83">
        <f t="shared" si="56"/>
        <v>85.363986668948257</v>
      </c>
      <c r="Z334" s="84">
        <v>31.379310344827587</v>
      </c>
      <c r="AA334" s="84">
        <v>66.666666666666671</v>
      </c>
      <c r="AB334" s="84">
        <v>60</v>
      </c>
      <c r="AC334" s="84">
        <v>62.4</v>
      </c>
      <c r="AD334" s="84">
        <v>45.454545454545453</v>
      </c>
      <c r="AE334" s="72">
        <f t="shared" si="57"/>
        <v>51.817554858934166</v>
      </c>
      <c r="AF334" s="85">
        <v>57.894736842105267</v>
      </c>
      <c r="AG334" s="85">
        <v>81.25</v>
      </c>
      <c r="AH334" s="85">
        <v>58.82352941176471</v>
      </c>
      <c r="AI334" s="85">
        <v>43.925233644859816</v>
      </c>
      <c r="AJ334" s="86">
        <v>60.473374974682443</v>
      </c>
      <c r="AK334" s="87">
        <v>48.333333333333336</v>
      </c>
      <c r="AL334" s="72">
        <f t="shared" si="58"/>
        <v>48.333333333333336</v>
      </c>
      <c r="AM334" s="88">
        <v>53.428929251346872</v>
      </c>
      <c r="AN334" s="89">
        <f t="shared" si="59"/>
        <v>73.786131006458731</v>
      </c>
    </row>
    <row r="335" spans="1:40" ht="15" hidden="1" customHeight="1" x14ac:dyDescent="0.3">
      <c r="A335" s="90">
        <v>17513</v>
      </c>
      <c r="B335" s="91" t="s">
        <v>595</v>
      </c>
      <c r="C335" s="91" t="s">
        <v>611</v>
      </c>
      <c r="D335" s="92">
        <v>6</v>
      </c>
      <c r="E335" s="70">
        <v>51.478778272943245</v>
      </c>
      <c r="F335" s="71">
        <v>76.232193732193736</v>
      </c>
      <c r="G335" s="72">
        <f t="shared" si="50"/>
        <v>59.729916759360073</v>
      </c>
      <c r="H335" s="73">
        <v>0</v>
      </c>
      <c r="I335" s="74">
        <f t="shared" si="51"/>
        <v>0</v>
      </c>
      <c r="J335" s="75">
        <f t="shared" si="52"/>
        <v>35.837950055616041</v>
      </c>
      <c r="K335" s="76">
        <v>98.671096345514954</v>
      </c>
      <c r="L335" s="77">
        <v>100</v>
      </c>
      <c r="M335" s="78">
        <f t="shared" si="53"/>
        <v>98.966408268733858</v>
      </c>
      <c r="N335" s="79">
        <v>100</v>
      </c>
      <c r="O335" s="80">
        <v>99.21</v>
      </c>
      <c r="P335" s="81">
        <v>98.087222647283852</v>
      </c>
      <c r="Q335" s="82">
        <v>100</v>
      </c>
      <c r="R335" s="72">
        <f t="shared" si="54"/>
        <v>99.324305661820958</v>
      </c>
      <c r="S335" s="76">
        <v>100</v>
      </c>
      <c r="T335" s="80">
        <v>66.774305555555557</v>
      </c>
      <c r="U335" s="80">
        <v>100</v>
      </c>
      <c r="V335" s="80">
        <v>0</v>
      </c>
      <c r="W335" s="80">
        <v>0</v>
      </c>
      <c r="X335" s="78">
        <f t="shared" si="55"/>
        <v>66.693576388888886</v>
      </c>
      <c r="Y335" s="83">
        <f t="shared" si="56"/>
        <v>88.753629232971321</v>
      </c>
      <c r="Z335" s="84">
        <v>44.643678160919535</v>
      </c>
      <c r="AA335" s="84">
        <v>37.5</v>
      </c>
      <c r="AB335" s="84">
        <v>0</v>
      </c>
      <c r="AC335" s="84">
        <v>80</v>
      </c>
      <c r="AD335" s="84">
        <v>6.666666666666667</v>
      </c>
      <c r="AE335" s="72">
        <f t="shared" si="57"/>
        <v>34.442169540229884</v>
      </c>
      <c r="AF335" s="85">
        <v>89.473684210526315</v>
      </c>
      <c r="AG335" s="85">
        <v>75</v>
      </c>
      <c r="AH335" s="85">
        <v>52.941176470588239</v>
      </c>
      <c r="AI335" s="85">
        <v>66.355140186915889</v>
      </c>
      <c r="AJ335" s="86">
        <v>70.942500217007606</v>
      </c>
      <c r="AK335" s="87">
        <v>60</v>
      </c>
      <c r="AL335" s="72">
        <f t="shared" si="58"/>
        <v>60</v>
      </c>
      <c r="AM335" s="88">
        <v>49.287157145991301</v>
      </c>
      <c r="AN335" s="89">
        <f t="shared" si="59"/>
        <v>66.330551771406263</v>
      </c>
    </row>
    <row r="336" spans="1:40" ht="15" hidden="1" customHeight="1" x14ac:dyDescent="0.3">
      <c r="A336" s="90">
        <v>17524</v>
      </c>
      <c r="B336" s="91" t="s">
        <v>595</v>
      </c>
      <c r="C336" s="91" t="s">
        <v>612</v>
      </c>
      <c r="D336" s="92">
        <v>6</v>
      </c>
      <c r="E336" s="70">
        <v>57.10110987016612</v>
      </c>
      <c r="F336" s="71">
        <v>77.172364672364665</v>
      </c>
      <c r="G336" s="72">
        <f t="shared" si="50"/>
        <v>63.791528137565628</v>
      </c>
      <c r="H336" s="73">
        <v>36.962000000000003</v>
      </c>
      <c r="I336" s="74">
        <f t="shared" si="51"/>
        <v>36.962000000000003</v>
      </c>
      <c r="J336" s="75">
        <f t="shared" si="52"/>
        <v>53.059716882539377</v>
      </c>
      <c r="K336" s="76">
        <v>97.584541062801932</v>
      </c>
      <c r="L336" s="77">
        <v>100</v>
      </c>
      <c r="M336" s="78">
        <f t="shared" si="53"/>
        <v>98.121309715512609</v>
      </c>
      <c r="N336" s="79">
        <v>100</v>
      </c>
      <c r="O336" s="80">
        <v>98.68</v>
      </c>
      <c r="P336" s="81">
        <v>98.899137161559054</v>
      </c>
      <c r="Q336" s="82">
        <v>0</v>
      </c>
      <c r="R336" s="72">
        <f t="shared" si="54"/>
        <v>74.394784290389765</v>
      </c>
      <c r="S336" s="76">
        <v>100</v>
      </c>
      <c r="T336" s="80">
        <v>87.407407407407405</v>
      </c>
      <c r="U336" s="80">
        <v>61.1111</v>
      </c>
      <c r="V336" s="80">
        <v>0</v>
      </c>
      <c r="W336" s="80">
        <v>0</v>
      </c>
      <c r="X336" s="78">
        <f t="shared" si="55"/>
        <v>62.129626851851846</v>
      </c>
      <c r="Y336" s="83">
        <f t="shared" si="56"/>
        <v>79.011483063101849</v>
      </c>
      <c r="Z336" s="84">
        <v>75.81609195402298</v>
      </c>
      <c r="AA336" s="84">
        <v>63.888888888888893</v>
      </c>
      <c r="AB336" s="84">
        <v>40</v>
      </c>
      <c r="AC336" s="84">
        <v>48</v>
      </c>
      <c r="AD336" s="84">
        <v>82.222222222222214</v>
      </c>
      <c r="AE336" s="72">
        <f t="shared" si="57"/>
        <v>62.849856321839077</v>
      </c>
      <c r="AF336" s="85">
        <v>0</v>
      </c>
      <c r="AG336" s="85">
        <v>6.25</v>
      </c>
      <c r="AH336" s="85">
        <v>5.8823529411764701</v>
      </c>
      <c r="AI336" s="85">
        <v>38.31775700934579</v>
      </c>
      <c r="AJ336" s="86">
        <v>12.612527487630565</v>
      </c>
      <c r="AK336" s="87">
        <v>46.666666666666664</v>
      </c>
      <c r="AL336" s="72">
        <f t="shared" si="58"/>
        <v>46.666666666666664</v>
      </c>
      <c r="AM336" s="88">
        <v>46.216597368348992</v>
      </c>
      <c r="AN336" s="89">
        <f t="shared" si="59"/>
        <v>63.982664118563498</v>
      </c>
    </row>
    <row r="337" spans="1:40" ht="15" hidden="1" customHeight="1" x14ac:dyDescent="0.3">
      <c r="A337" s="90">
        <v>17541</v>
      </c>
      <c r="B337" s="91" t="s">
        <v>595</v>
      </c>
      <c r="C337" s="91" t="s">
        <v>613</v>
      </c>
      <c r="D337" s="92">
        <v>6</v>
      </c>
      <c r="E337" s="70">
        <v>68.195740309624171</v>
      </c>
      <c r="F337" s="71">
        <v>64.880443630443636</v>
      </c>
      <c r="G337" s="72">
        <f t="shared" si="50"/>
        <v>67.090641416563983</v>
      </c>
      <c r="H337" s="73">
        <v>39.690000000000005</v>
      </c>
      <c r="I337" s="74">
        <f t="shared" si="51"/>
        <v>39.690000000000005</v>
      </c>
      <c r="J337" s="75">
        <f t="shared" si="52"/>
        <v>56.130384849938395</v>
      </c>
      <c r="K337" s="76">
        <v>89.403973509933778</v>
      </c>
      <c r="L337" s="77">
        <v>100</v>
      </c>
      <c r="M337" s="78">
        <f t="shared" si="53"/>
        <v>91.758646063281816</v>
      </c>
      <c r="N337" s="79">
        <v>67.142857142857153</v>
      </c>
      <c r="O337" s="80">
        <v>98.93</v>
      </c>
      <c r="P337" s="81">
        <v>97.413372376769161</v>
      </c>
      <c r="Q337" s="82">
        <v>100</v>
      </c>
      <c r="R337" s="72">
        <f t="shared" si="54"/>
        <v>90.871557379906591</v>
      </c>
      <c r="S337" s="76">
        <v>98.611111111111114</v>
      </c>
      <c r="T337" s="80">
        <v>94.986111111111114</v>
      </c>
      <c r="U337" s="80">
        <v>98.611100000000008</v>
      </c>
      <c r="V337" s="80">
        <v>0</v>
      </c>
      <c r="W337" s="80">
        <v>0</v>
      </c>
      <c r="X337" s="78">
        <f t="shared" si="55"/>
        <v>73.052080555555563</v>
      </c>
      <c r="Y337" s="83">
        <f t="shared" si="56"/>
        <v>85.488676722129355</v>
      </c>
      <c r="Z337" s="84">
        <v>63.931034482758626</v>
      </c>
      <c r="AA337" s="84">
        <v>75</v>
      </c>
      <c r="AB337" s="84">
        <v>0</v>
      </c>
      <c r="AC337" s="84">
        <v>40.799999999999997</v>
      </c>
      <c r="AD337" s="84">
        <v>5.5555555555555554</v>
      </c>
      <c r="AE337" s="72">
        <f t="shared" si="57"/>
        <v>38.736925287356321</v>
      </c>
      <c r="AF337" s="85">
        <v>57.894736842105267</v>
      </c>
      <c r="AG337" s="85">
        <v>87.5</v>
      </c>
      <c r="AH337" s="85">
        <v>58.82352941176471</v>
      </c>
      <c r="AI337" s="85">
        <v>0.93457943925233633</v>
      </c>
      <c r="AJ337" s="86">
        <v>51.288211423280572</v>
      </c>
      <c r="AK337" s="87">
        <v>55.000000000000007</v>
      </c>
      <c r="AL337" s="72">
        <f t="shared" si="58"/>
        <v>55.000000000000007</v>
      </c>
      <c r="AM337" s="88">
        <v>45.33654986613152</v>
      </c>
      <c r="AN337" s="89">
        <f t="shared" si="59"/>
        <v>67.57138029089181</v>
      </c>
    </row>
    <row r="338" spans="1:40" ht="15" hidden="1" customHeight="1" x14ac:dyDescent="0.3">
      <c r="A338" s="90">
        <v>17614</v>
      </c>
      <c r="B338" s="91" t="s">
        <v>595</v>
      </c>
      <c r="C338" s="91" t="s">
        <v>614</v>
      </c>
      <c r="D338" s="92">
        <v>6</v>
      </c>
      <c r="E338" s="70">
        <v>55.695869315197797</v>
      </c>
      <c r="F338" s="71">
        <v>87.879019129019142</v>
      </c>
      <c r="G338" s="72">
        <f t="shared" si="50"/>
        <v>66.423585919804907</v>
      </c>
      <c r="H338" s="73">
        <v>0</v>
      </c>
      <c r="I338" s="74">
        <f t="shared" si="51"/>
        <v>0</v>
      </c>
      <c r="J338" s="75">
        <f t="shared" si="52"/>
        <v>39.854151551882943</v>
      </c>
      <c r="K338" s="76">
        <v>52.392065344224036</v>
      </c>
      <c r="L338" s="77">
        <v>100</v>
      </c>
      <c r="M338" s="78">
        <f t="shared" si="53"/>
        <v>62.971606378840917</v>
      </c>
      <c r="N338" s="79">
        <v>100</v>
      </c>
      <c r="O338" s="80">
        <v>99.44</v>
      </c>
      <c r="P338" s="81">
        <v>99.09937259664035</v>
      </c>
      <c r="Q338" s="82" t="s">
        <v>37</v>
      </c>
      <c r="R338" s="72">
        <f t="shared" si="54"/>
        <v>99.450928496255813</v>
      </c>
      <c r="S338" s="76">
        <v>98.611111111111114</v>
      </c>
      <c r="T338" s="80">
        <v>81.231481481481467</v>
      </c>
      <c r="U338" s="80">
        <v>100</v>
      </c>
      <c r="V338" s="80">
        <v>0</v>
      </c>
      <c r="W338" s="80">
        <v>0</v>
      </c>
      <c r="X338" s="78">
        <f t="shared" si="55"/>
        <v>69.960648148148152</v>
      </c>
      <c r="Y338" s="83">
        <f t="shared" si="56"/>
        <v>76.881482822592005</v>
      </c>
      <c r="Z338" s="84">
        <v>46</v>
      </c>
      <c r="AA338" s="84">
        <v>69.444444444444443</v>
      </c>
      <c r="AB338" s="84">
        <v>20</v>
      </c>
      <c r="AC338" s="84">
        <v>64.8</v>
      </c>
      <c r="AD338" s="84">
        <v>100</v>
      </c>
      <c r="AE338" s="72">
        <f t="shared" si="57"/>
        <v>59.170833333333334</v>
      </c>
      <c r="AF338" s="85">
        <v>31.578947368421051</v>
      </c>
      <c r="AG338" s="85">
        <v>62.5</v>
      </c>
      <c r="AH338" s="85">
        <v>70.588235294117652</v>
      </c>
      <c r="AI338" s="85">
        <v>67.289719626168221</v>
      </c>
      <c r="AJ338" s="86">
        <v>57.989225572176736</v>
      </c>
      <c r="AK338" s="87">
        <v>55.000000000000007</v>
      </c>
      <c r="AL338" s="72">
        <f t="shared" si="58"/>
        <v>55.000000000000007</v>
      </c>
      <c r="AM338" s="88">
        <v>58.02157126369157</v>
      </c>
      <c r="AN338" s="89">
        <f t="shared" si="59"/>
        <v>63.818043100780059</v>
      </c>
    </row>
    <row r="339" spans="1:40" ht="15" hidden="1" customHeight="1" x14ac:dyDescent="0.3">
      <c r="A339" s="90">
        <v>17616</v>
      </c>
      <c r="B339" s="91" t="s">
        <v>595</v>
      </c>
      <c r="C339" s="91" t="s">
        <v>615</v>
      </c>
      <c r="D339" s="92">
        <v>6</v>
      </c>
      <c r="E339" s="70">
        <v>55.024481747635193</v>
      </c>
      <c r="F339" s="71">
        <v>77.75030525030526</v>
      </c>
      <c r="G339" s="72">
        <f t="shared" si="50"/>
        <v>62.59975624852521</v>
      </c>
      <c r="H339" s="73">
        <v>0</v>
      </c>
      <c r="I339" s="74">
        <f t="shared" si="51"/>
        <v>0</v>
      </c>
      <c r="J339" s="75">
        <f t="shared" si="52"/>
        <v>37.559853749115128</v>
      </c>
      <c r="K339" s="76">
        <v>89.189189189189193</v>
      </c>
      <c r="L339" s="77">
        <v>100</v>
      </c>
      <c r="M339" s="78">
        <f t="shared" si="53"/>
        <v>91.591591591591595</v>
      </c>
      <c r="N339" s="79">
        <v>70</v>
      </c>
      <c r="O339" s="80">
        <v>98.81</v>
      </c>
      <c r="P339" s="81">
        <v>98.117338003502624</v>
      </c>
      <c r="Q339" s="82" t="s">
        <v>37</v>
      </c>
      <c r="R339" s="72">
        <f t="shared" si="54"/>
        <v>88.920169472416802</v>
      </c>
      <c r="S339" s="76">
        <v>95.555555555555557</v>
      </c>
      <c r="T339" s="80">
        <v>82.523148148148152</v>
      </c>
      <c r="U339" s="80">
        <v>100</v>
      </c>
      <c r="V339" s="80">
        <v>0</v>
      </c>
      <c r="W339" s="80">
        <v>25</v>
      </c>
      <c r="X339" s="78">
        <f t="shared" si="55"/>
        <v>72.644675925925924</v>
      </c>
      <c r="Y339" s="83">
        <f t="shared" si="56"/>
        <v>84.673723500442648</v>
      </c>
      <c r="Z339" s="84">
        <v>6.4137931034482767</v>
      </c>
      <c r="AA339" s="84">
        <v>11.111111111111112</v>
      </c>
      <c r="AB339" s="84">
        <v>80</v>
      </c>
      <c r="AC339" s="84">
        <v>83.2</v>
      </c>
      <c r="AD339" s="84">
        <v>64.444444444444443</v>
      </c>
      <c r="AE339" s="72">
        <f t="shared" si="57"/>
        <v>46.37011494252873</v>
      </c>
      <c r="AF339" s="85">
        <v>68.421052631578945</v>
      </c>
      <c r="AG339" s="85">
        <v>75</v>
      </c>
      <c r="AH339" s="85">
        <v>76.470588235294116</v>
      </c>
      <c r="AI339" s="85">
        <v>81.308411214953267</v>
      </c>
      <c r="AJ339" s="86">
        <v>75.300013020456589</v>
      </c>
      <c r="AK339" s="87">
        <v>66.666666666666657</v>
      </c>
      <c r="AL339" s="72">
        <f t="shared" si="58"/>
        <v>66.666666666666657</v>
      </c>
      <c r="AM339" s="88">
        <v>58.144064774803738</v>
      </c>
      <c r="AN339" s="89">
        <f t="shared" si="59"/>
        <v>67.292051932485478</v>
      </c>
    </row>
    <row r="340" spans="1:40" ht="15" hidden="1" customHeight="1" x14ac:dyDescent="0.3">
      <c r="A340" s="90">
        <v>17653</v>
      </c>
      <c r="B340" s="91" t="s">
        <v>595</v>
      </c>
      <c r="C340" s="91" t="s">
        <v>616</v>
      </c>
      <c r="D340" s="92">
        <v>6</v>
      </c>
      <c r="E340" s="70">
        <v>38.705190513694774</v>
      </c>
      <c r="F340" s="71">
        <v>79.151404151404151</v>
      </c>
      <c r="G340" s="72">
        <f t="shared" si="50"/>
        <v>52.187261726264566</v>
      </c>
      <c r="H340" s="73">
        <v>0</v>
      </c>
      <c r="I340" s="74">
        <f t="shared" si="51"/>
        <v>0</v>
      </c>
      <c r="J340" s="75">
        <f t="shared" si="52"/>
        <v>31.312357035758737</v>
      </c>
      <c r="K340" s="76">
        <v>1.5228426395939132</v>
      </c>
      <c r="L340" s="77">
        <v>100</v>
      </c>
      <c r="M340" s="78">
        <f t="shared" si="53"/>
        <v>23.40665538635082</v>
      </c>
      <c r="N340" s="79">
        <v>70</v>
      </c>
      <c r="O340" s="80">
        <v>99.390000000000015</v>
      </c>
      <c r="P340" s="81">
        <v>96.571601941747574</v>
      </c>
      <c r="Q340" s="82" t="s">
        <v>37</v>
      </c>
      <c r="R340" s="72">
        <f t="shared" si="54"/>
        <v>88.598458646844676</v>
      </c>
      <c r="S340" s="76">
        <v>80.694444444444443</v>
      </c>
      <c r="T340" s="80">
        <v>73.904320987654316</v>
      </c>
      <c r="U340" s="80">
        <v>83.333333333333329</v>
      </c>
      <c r="V340" s="80">
        <v>0</v>
      </c>
      <c r="W340" s="80">
        <v>0</v>
      </c>
      <c r="X340" s="78">
        <f t="shared" si="55"/>
        <v>59.483024691358025</v>
      </c>
      <c r="Y340" s="83">
        <f t="shared" si="56"/>
        <v>55.812470607311155</v>
      </c>
      <c r="Z340" s="84">
        <v>92.643678160919535</v>
      </c>
      <c r="AA340" s="84">
        <v>88.8888888888889</v>
      </c>
      <c r="AB340" s="84">
        <v>0</v>
      </c>
      <c r="AC340" s="84">
        <v>46.400000000000006</v>
      </c>
      <c r="AD340" s="84">
        <v>80</v>
      </c>
      <c r="AE340" s="72">
        <f t="shared" si="57"/>
        <v>63.527586206896558</v>
      </c>
      <c r="AF340" s="85">
        <v>57.894736842105267</v>
      </c>
      <c r="AG340" s="85">
        <v>75</v>
      </c>
      <c r="AH340" s="85">
        <v>52.941176470588239</v>
      </c>
      <c r="AI340" s="85">
        <v>53.271028037383175</v>
      </c>
      <c r="AJ340" s="86">
        <v>59.77673533751917</v>
      </c>
      <c r="AK340" s="87">
        <v>41.666666666666671</v>
      </c>
      <c r="AL340" s="72">
        <f t="shared" si="58"/>
        <v>41.666666666666671</v>
      </c>
      <c r="AM340" s="88">
        <v>58.155175400349947</v>
      </c>
      <c r="AN340" s="89">
        <f t="shared" si="59"/>
        <v>51.615259330912309</v>
      </c>
    </row>
    <row r="341" spans="1:40" ht="15" hidden="1" customHeight="1" x14ac:dyDescent="0.3">
      <c r="A341" s="90">
        <v>17662</v>
      </c>
      <c r="B341" s="91" t="s">
        <v>595</v>
      </c>
      <c r="C341" s="91" t="s">
        <v>617</v>
      </c>
      <c r="D341" s="92">
        <v>6</v>
      </c>
      <c r="E341" s="70">
        <v>70.057180606036894</v>
      </c>
      <c r="F341" s="71">
        <v>92.094017094017104</v>
      </c>
      <c r="G341" s="72">
        <f t="shared" si="50"/>
        <v>77.402792768696969</v>
      </c>
      <c r="H341" s="73">
        <v>74.245999999999995</v>
      </c>
      <c r="I341" s="74">
        <f t="shared" si="51"/>
        <v>74.245999999999995</v>
      </c>
      <c r="J341" s="75">
        <f t="shared" si="52"/>
        <v>76.140075661218177</v>
      </c>
      <c r="K341" s="76">
        <v>99.488491048593346</v>
      </c>
      <c r="L341" s="77">
        <v>100</v>
      </c>
      <c r="M341" s="78">
        <f t="shared" si="53"/>
        <v>99.602159704461485</v>
      </c>
      <c r="N341" s="79">
        <v>94.534161490683218</v>
      </c>
      <c r="O341" s="80">
        <v>98.94</v>
      </c>
      <c r="P341" s="81">
        <v>93.093743234466331</v>
      </c>
      <c r="Q341" s="82" t="s">
        <v>37</v>
      </c>
      <c r="R341" s="72">
        <f t="shared" si="54"/>
        <v>95.462933261565453</v>
      </c>
      <c r="S341" s="76">
        <v>96.388888888888886</v>
      </c>
      <c r="T341" s="80">
        <v>78.791666666666671</v>
      </c>
      <c r="U341" s="80">
        <v>16.666666666666668</v>
      </c>
      <c r="V341" s="80">
        <v>0</v>
      </c>
      <c r="W341" s="80">
        <v>0</v>
      </c>
      <c r="X341" s="78">
        <f t="shared" si="55"/>
        <v>47.96180555555555</v>
      </c>
      <c r="Y341" s="83">
        <f t="shared" si="56"/>
        <v>81.752693915084862</v>
      </c>
      <c r="Z341" s="84">
        <v>18.96551724137931</v>
      </c>
      <c r="AA341" s="84">
        <v>76.3888888888889</v>
      </c>
      <c r="AB341" s="84">
        <v>0</v>
      </c>
      <c r="AC341" s="84">
        <v>0</v>
      </c>
      <c r="AD341" s="84">
        <v>22.222222222222221</v>
      </c>
      <c r="AE341" s="72">
        <f t="shared" si="57"/>
        <v>23.230962643678161</v>
      </c>
      <c r="AF341" s="85">
        <v>0</v>
      </c>
      <c r="AG341" s="85">
        <v>6.25</v>
      </c>
      <c r="AH341" s="85">
        <v>5.8823529411764701</v>
      </c>
      <c r="AI341" s="85">
        <v>0.93457943925233633</v>
      </c>
      <c r="AJ341" s="86">
        <v>3.266733095107202</v>
      </c>
      <c r="AK341" s="87">
        <v>0</v>
      </c>
      <c r="AL341" s="72">
        <f t="shared" si="58"/>
        <v>0</v>
      </c>
      <c r="AM341" s="88">
        <v>13.260975568656939</v>
      </c>
      <c r="AN341" s="89">
        <f t="shared" si="59"/>
        <v>60.08265476038315</v>
      </c>
    </row>
    <row r="342" spans="1:40" ht="15" hidden="1" customHeight="1" x14ac:dyDescent="0.3">
      <c r="A342" s="90">
        <v>17665</v>
      </c>
      <c r="B342" s="91" t="s">
        <v>595</v>
      </c>
      <c r="C342" s="91" t="s">
        <v>618</v>
      </c>
      <c r="D342" s="92">
        <v>6</v>
      </c>
      <c r="E342" s="70">
        <v>86.662006150424943</v>
      </c>
      <c r="F342" s="71">
        <v>84.101546601546602</v>
      </c>
      <c r="G342" s="72">
        <f t="shared" si="50"/>
        <v>85.808519634132153</v>
      </c>
      <c r="H342" s="73">
        <v>20.18</v>
      </c>
      <c r="I342" s="74">
        <f t="shared" si="51"/>
        <v>20.18</v>
      </c>
      <c r="J342" s="75">
        <f t="shared" si="52"/>
        <v>59.557111780479296</v>
      </c>
      <c r="K342" s="76">
        <v>74.056603773584911</v>
      </c>
      <c r="L342" s="77">
        <v>100</v>
      </c>
      <c r="M342" s="78">
        <f t="shared" si="53"/>
        <v>79.821802935010481</v>
      </c>
      <c r="N342" s="79">
        <v>100</v>
      </c>
      <c r="O342" s="80">
        <v>99.37</v>
      </c>
      <c r="P342" s="81">
        <v>97.674418604651152</v>
      </c>
      <c r="Q342" s="82" t="s">
        <v>37</v>
      </c>
      <c r="R342" s="72">
        <f t="shared" si="54"/>
        <v>98.952921947674412</v>
      </c>
      <c r="S342" s="76">
        <v>97.222222222222214</v>
      </c>
      <c r="T342" s="80">
        <v>77.847222222222229</v>
      </c>
      <c r="U342" s="80">
        <v>100</v>
      </c>
      <c r="V342" s="80">
        <v>0</v>
      </c>
      <c r="W342" s="80">
        <v>0</v>
      </c>
      <c r="X342" s="78">
        <f t="shared" si="55"/>
        <v>68.767361111111114</v>
      </c>
      <c r="Y342" s="83">
        <f t="shared" si="56"/>
        <v>82.406339635415137</v>
      </c>
      <c r="Z342" s="84">
        <v>47.816091954022987</v>
      </c>
      <c r="AA342" s="84">
        <v>66.666666666666671</v>
      </c>
      <c r="AB342" s="84">
        <v>100</v>
      </c>
      <c r="AC342" s="84">
        <v>88</v>
      </c>
      <c r="AD342" s="84">
        <v>100</v>
      </c>
      <c r="AE342" s="72">
        <f t="shared" si="57"/>
        <v>78.454022988505756</v>
      </c>
      <c r="AF342" s="85">
        <v>84.210526315789465</v>
      </c>
      <c r="AG342" s="85">
        <v>81.25</v>
      </c>
      <c r="AH342" s="85">
        <v>64.705882352941174</v>
      </c>
      <c r="AI342" s="85">
        <v>69.158878504672899</v>
      </c>
      <c r="AJ342" s="86">
        <v>74.831321793350881</v>
      </c>
      <c r="AK342" s="87">
        <v>65</v>
      </c>
      <c r="AL342" s="72">
        <f t="shared" si="58"/>
        <v>65</v>
      </c>
      <c r="AM342" s="88">
        <v>74.797164738763314</v>
      </c>
      <c r="AN342" s="89">
        <f t="shared" si="59"/>
        <v>75.553741595432427</v>
      </c>
    </row>
    <row r="343" spans="1:40" ht="15" hidden="1" customHeight="1" x14ac:dyDescent="0.3">
      <c r="A343" s="90">
        <v>17777</v>
      </c>
      <c r="B343" s="91" t="s">
        <v>595</v>
      </c>
      <c r="C343" s="91" t="s">
        <v>619</v>
      </c>
      <c r="D343" s="92">
        <v>6</v>
      </c>
      <c r="E343" s="70">
        <v>36.710148826849164</v>
      </c>
      <c r="F343" s="71">
        <v>80</v>
      </c>
      <c r="G343" s="72">
        <f t="shared" si="50"/>
        <v>51.14009921789944</v>
      </c>
      <c r="H343" s="73">
        <v>42.857999999999997</v>
      </c>
      <c r="I343" s="74">
        <f t="shared" si="51"/>
        <v>42.857999999999997</v>
      </c>
      <c r="J343" s="75">
        <f t="shared" si="52"/>
        <v>47.827259530739667</v>
      </c>
      <c r="K343" s="76">
        <v>99.74683544303798</v>
      </c>
      <c r="L343" s="77">
        <v>100</v>
      </c>
      <c r="M343" s="78">
        <f t="shared" si="53"/>
        <v>99.803094233473985</v>
      </c>
      <c r="N343" s="79">
        <v>100</v>
      </c>
      <c r="O343" s="80">
        <v>99.76</v>
      </c>
      <c r="P343" s="81">
        <v>98.887470362939993</v>
      </c>
      <c r="Q343" s="82" t="s">
        <v>37</v>
      </c>
      <c r="R343" s="72">
        <f t="shared" si="54"/>
        <v>99.486938564654395</v>
      </c>
      <c r="S343" s="76">
        <v>95.972222222222214</v>
      </c>
      <c r="T343" s="80">
        <v>65.43981481481481</v>
      </c>
      <c r="U343" s="80">
        <v>100</v>
      </c>
      <c r="V343" s="80">
        <v>0</v>
      </c>
      <c r="W343" s="80">
        <v>0</v>
      </c>
      <c r="X343" s="78">
        <f t="shared" si="55"/>
        <v>65.353009259259252</v>
      </c>
      <c r="Y343" s="83">
        <f t="shared" si="56"/>
        <v>88.677897227702999</v>
      </c>
      <c r="Z343" s="84">
        <v>99.540229885057485</v>
      </c>
      <c r="AA343" s="84">
        <v>100</v>
      </c>
      <c r="AB343" s="84">
        <v>40</v>
      </c>
      <c r="AC343" s="84">
        <v>67.2</v>
      </c>
      <c r="AD343" s="84">
        <v>44.444444444444443</v>
      </c>
      <c r="AE343" s="72">
        <f t="shared" si="57"/>
        <v>72.068390804597712</v>
      </c>
      <c r="AF343" s="85">
        <v>68.421052631578945</v>
      </c>
      <c r="AG343" s="85">
        <v>62.5</v>
      </c>
      <c r="AH343" s="85">
        <v>47.058823529411761</v>
      </c>
      <c r="AI343" s="85">
        <v>46.728971962616825</v>
      </c>
      <c r="AJ343" s="86">
        <v>56.177212030901885</v>
      </c>
      <c r="AK343" s="87">
        <v>50</v>
      </c>
      <c r="AL343" s="72">
        <f t="shared" si="58"/>
        <v>50</v>
      </c>
      <c r="AM343" s="88">
        <v>63.417064970692614</v>
      </c>
      <c r="AN343" s="89">
        <f t="shared" si="59"/>
        <v>72.929520011207217</v>
      </c>
    </row>
    <row r="344" spans="1:40" ht="15" hidden="1" customHeight="1" x14ac:dyDescent="0.3">
      <c r="A344" s="90">
        <v>17867</v>
      </c>
      <c r="B344" s="91" t="s">
        <v>595</v>
      </c>
      <c r="C344" s="91" t="s">
        <v>620</v>
      </c>
      <c r="D344" s="92">
        <v>6</v>
      </c>
      <c r="E344" s="70">
        <v>58.280126960211184</v>
      </c>
      <c r="F344" s="71">
        <v>80.026455026455011</v>
      </c>
      <c r="G344" s="72">
        <f t="shared" si="50"/>
        <v>65.528902982292465</v>
      </c>
      <c r="H344" s="73">
        <v>50.525999999999996</v>
      </c>
      <c r="I344" s="74">
        <f t="shared" si="51"/>
        <v>50.525999999999996</v>
      </c>
      <c r="J344" s="75">
        <f t="shared" si="52"/>
        <v>59.527741789375476</v>
      </c>
      <c r="K344" s="76">
        <v>94.366197183098592</v>
      </c>
      <c r="L344" s="77">
        <v>100</v>
      </c>
      <c r="M344" s="78">
        <f t="shared" si="53"/>
        <v>95.618153364632235</v>
      </c>
      <c r="N344" s="79">
        <v>70</v>
      </c>
      <c r="O344" s="80">
        <v>99.93</v>
      </c>
      <c r="P344" s="81">
        <v>95.664602191519776</v>
      </c>
      <c r="Q344" s="82" t="s">
        <v>37</v>
      </c>
      <c r="R344" s="72">
        <f t="shared" si="54"/>
        <v>88.476201855050036</v>
      </c>
      <c r="S344" s="76">
        <v>99.305555555555543</v>
      </c>
      <c r="T344" s="80">
        <v>86.504629629629619</v>
      </c>
      <c r="U344" s="80">
        <v>100</v>
      </c>
      <c r="V344" s="80">
        <v>0</v>
      </c>
      <c r="W344" s="80">
        <v>0</v>
      </c>
      <c r="X344" s="78">
        <f t="shared" si="55"/>
        <v>71.452546296296291</v>
      </c>
      <c r="Y344" s="83">
        <f t="shared" si="56"/>
        <v>85.599734619698438</v>
      </c>
      <c r="Z344" s="84">
        <v>47.011494252873568</v>
      </c>
      <c r="AA344" s="84">
        <v>58.333333333333343</v>
      </c>
      <c r="AB344" s="84">
        <v>60</v>
      </c>
      <c r="AC344" s="84">
        <v>57.599999999999994</v>
      </c>
      <c r="AD344" s="84">
        <v>44.565217391304344</v>
      </c>
      <c r="AE344" s="72">
        <f t="shared" si="57"/>
        <v>53.096351824087954</v>
      </c>
      <c r="AF344" s="85">
        <v>78.94736842105263</v>
      </c>
      <c r="AG344" s="85">
        <v>81.25</v>
      </c>
      <c r="AH344" s="85">
        <v>76.470588235294116</v>
      </c>
      <c r="AI344" s="85">
        <v>51.401869158878498</v>
      </c>
      <c r="AJ344" s="86">
        <v>72.017456453806318</v>
      </c>
      <c r="AK344" s="87">
        <v>48.333333333333336</v>
      </c>
      <c r="AL344" s="72">
        <f t="shared" si="58"/>
        <v>48.333333333333336</v>
      </c>
      <c r="AM344" s="88">
        <v>57.189376027195266</v>
      </c>
      <c r="AN344" s="89">
        <f t="shared" si="59"/>
        <v>71.862228475882901</v>
      </c>
    </row>
    <row r="345" spans="1:40" ht="15" hidden="1" customHeight="1" x14ac:dyDescent="0.3">
      <c r="A345" s="90">
        <v>17873</v>
      </c>
      <c r="B345" s="91" t="s">
        <v>595</v>
      </c>
      <c r="C345" s="91" t="s">
        <v>621</v>
      </c>
      <c r="D345" s="92">
        <v>6</v>
      </c>
      <c r="E345" s="70">
        <v>62.741192604151884</v>
      </c>
      <c r="F345" s="71">
        <v>79.679995929995926</v>
      </c>
      <c r="G345" s="72">
        <f t="shared" si="50"/>
        <v>68.387460379433236</v>
      </c>
      <c r="H345" s="73">
        <v>0</v>
      </c>
      <c r="I345" s="74">
        <f t="shared" si="51"/>
        <v>0</v>
      </c>
      <c r="J345" s="75">
        <f t="shared" si="52"/>
        <v>41.032476227659942</v>
      </c>
      <c r="K345" s="76">
        <v>97.377049180327873</v>
      </c>
      <c r="L345" s="77">
        <v>100</v>
      </c>
      <c r="M345" s="78">
        <f t="shared" si="53"/>
        <v>97.959927140255019</v>
      </c>
      <c r="N345" s="79">
        <v>70</v>
      </c>
      <c r="O345" s="80">
        <v>99.22</v>
      </c>
      <c r="P345" s="81">
        <v>99.297920254338322</v>
      </c>
      <c r="Q345" s="82" t="s">
        <v>37</v>
      </c>
      <c r="R345" s="72">
        <f t="shared" si="54"/>
        <v>89.450032184726453</v>
      </c>
      <c r="S345" s="76">
        <v>95.555555555555557</v>
      </c>
      <c r="T345" s="80">
        <v>54.826388888888893</v>
      </c>
      <c r="U345" s="80">
        <v>40.277766666666672</v>
      </c>
      <c r="V345" s="80">
        <v>0</v>
      </c>
      <c r="W345" s="80">
        <v>25</v>
      </c>
      <c r="X345" s="78">
        <f t="shared" si="55"/>
        <v>50.789927777777784</v>
      </c>
      <c r="Y345" s="83">
        <f t="shared" si="56"/>
        <v>80.142360958493157</v>
      </c>
      <c r="Z345" s="84">
        <v>97.47126436781609</v>
      </c>
      <c r="AA345" s="84">
        <v>11.111111111111112</v>
      </c>
      <c r="AB345" s="84">
        <v>40</v>
      </c>
      <c r="AC345" s="84">
        <v>59.199999999999996</v>
      </c>
      <c r="AD345" s="84">
        <v>57.317073170731703</v>
      </c>
      <c r="AE345" s="72">
        <f t="shared" si="57"/>
        <v>55.798100644799547</v>
      </c>
      <c r="AF345" s="85">
        <v>73.68421052631578</v>
      </c>
      <c r="AG345" s="85">
        <v>75</v>
      </c>
      <c r="AH345" s="85">
        <v>64.705882352941174</v>
      </c>
      <c r="AI345" s="85">
        <v>47.663551401869157</v>
      </c>
      <c r="AJ345" s="86">
        <v>65.263411070281521</v>
      </c>
      <c r="AK345" s="87">
        <v>46.666666666666664</v>
      </c>
      <c r="AL345" s="72">
        <f t="shared" si="58"/>
        <v>46.666666666666664</v>
      </c>
      <c r="AM345" s="88">
        <v>56.495896629301498</v>
      </c>
      <c r="AN345" s="89">
        <f t="shared" si="59"/>
        <v>65.226444713569009</v>
      </c>
    </row>
    <row r="346" spans="1:40" ht="15" hidden="1" customHeight="1" x14ac:dyDescent="0.3">
      <c r="A346" s="90">
        <v>17877</v>
      </c>
      <c r="B346" s="91" t="s">
        <v>595</v>
      </c>
      <c r="C346" s="91" t="s">
        <v>622</v>
      </c>
      <c r="D346" s="92">
        <v>6</v>
      </c>
      <c r="E346" s="70">
        <v>62.584934603913808</v>
      </c>
      <c r="F346" s="71">
        <v>76.163003663003664</v>
      </c>
      <c r="G346" s="72">
        <f t="shared" si="50"/>
        <v>67.110957623610432</v>
      </c>
      <c r="H346" s="73">
        <v>0</v>
      </c>
      <c r="I346" s="74">
        <f t="shared" si="51"/>
        <v>0</v>
      </c>
      <c r="J346" s="75">
        <f t="shared" si="52"/>
        <v>40.266574574166256</v>
      </c>
      <c r="K346" s="76">
        <v>97.252747252747255</v>
      </c>
      <c r="L346" s="77">
        <v>100</v>
      </c>
      <c r="M346" s="78">
        <f t="shared" si="53"/>
        <v>97.863247863247864</v>
      </c>
      <c r="N346" s="79">
        <v>100</v>
      </c>
      <c r="O346" s="80">
        <v>99.970000000000013</v>
      </c>
      <c r="P346" s="81">
        <v>95.447870778267259</v>
      </c>
      <c r="Q346" s="82" t="s">
        <v>37</v>
      </c>
      <c r="R346" s="72">
        <f t="shared" si="54"/>
        <v>98.411078203010291</v>
      </c>
      <c r="S346" s="76">
        <v>100</v>
      </c>
      <c r="T346" s="80">
        <v>77.940972222222229</v>
      </c>
      <c r="U346" s="80">
        <v>97.222216666666668</v>
      </c>
      <c r="V346" s="80">
        <v>0</v>
      </c>
      <c r="W346" s="80">
        <v>25</v>
      </c>
      <c r="X346" s="78">
        <f t="shared" si="55"/>
        <v>71.915797222222224</v>
      </c>
      <c r="Y346" s="83">
        <f t="shared" si="56"/>
        <v>89.735369366843642</v>
      </c>
      <c r="Z346" s="84">
        <v>49.977011494252871</v>
      </c>
      <c r="AA346" s="84">
        <v>33.333333333333336</v>
      </c>
      <c r="AB346" s="84">
        <v>0</v>
      </c>
      <c r="AC346" s="84">
        <v>40</v>
      </c>
      <c r="AD346" s="84">
        <v>89.887640449438194</v>
      </c>
      <c r="AE346" s="72">
        <f t="shared" si="57"/>
        <v>43.098185457832884</v>
      </c>
      <c r="AF346" s="85">
        <v>47.368421052631575</v>
      </c>
      <c r="AG346" s="85">
        <v>75</v>
      </c>
      <c r="AH346" s="85">
        <v>58.82352941176471</v>
      </c>
      <c r="AI346" s="85">
        <v>0.93457943925233633</v>
      </c>
      <c r="AJ346" s="86">
        <v>45.531632475912154</v>
      </c>
      <c r="AK346" s="87">
        <v>31.666666666666664</v>
      </c>
      <c r="AL346" s="72">
        <f t="shared" si="58"/>
        <v>31.666666666666664</v>
      </c>
      <c r="AM346" s="88">
        <v>41.460800904420779</v>
      </c>
      <c r="AN346" s="89">
        <f t="shared" si="59"/>
        <v>65.359239869581302</v>
      </c>
    </row>
    <row r="347" spans="1:40" ht="15" hidden="1" customHeight="1" x14ac:dyDescent="0.3">
      <c r="A347" s="90">
        <v>18001</v>
      </c>
      <c r="B347" s="91" t="s">
        <v>623</v>
      </c>
      <c r="C347" s="91" t="s">
        <v>624</v>
      </c>
      <c r="D347" s="92">
        <v>3</v>
      </c>
      <c r="E347" s="70">
        <v>59.698227758726688</v>
      </c>
      <c r="F347" s="71">
        <v>86.491656491656471</v>
      </c>
      <c r="G347" s="72">
        <f t="shared" si="50"/>
        <v>68.629370669703277</v>
      </c>
      <c r="H347" s="73">
        <v>59.125999999999998</v>
      </c>
      <c r="I347" s="74">
        <f t="shared" si="51"/>
        <v>59.125999999999998</v>
      </c>
      <c r="J347" s="75">
        <f t="shared" si="52"/>
        <v>64.828022401821968</v>
      </c>
      <c r="K347" s="76">
        <v>17.14975845410628</v>
      </c>
      <c r="L347" s="77">
        <v>100</v>
      </c>
      <c r="M347" s="78">
        <f t="shared" si="53"/>
        <v>35.560923242082666</v>
      </c>
      <c r="N347" s="79">
        <v>100</v>
      </c>
      <c r="O347" s="80">
        <v>98.88</v>
      </c>
      <c r="P347" s="81">
        <v>99.811465107382915</v>
      </c>
      <c r="Q347" s="82" t="s">
        <v>37</v>
      </c>
      <c r="R347" s="72">
        <f t="shared" si="54"/>
        <v>99.501594313896931</v>
      </c>
      <c r="S347" s="76">
        <v>88.472222222222214</v>
      </c>
      <c r="T347" s="80">
        <v>0</v>
      </c>
      <c r="U347" s="80">
        <v>100</v>
      </c>
      <c r="V347" s="80">
        <v>0</v>
      </c>
      <c r="W347" s="80">
        <v>100</v>
      </c>
      <c r="X347" s="78">
        <f t="shared" si="55"/>
        <v>59.618055555555557</v>
      </c>
      <c r="Y347" s="83">
        <f t="shared" si="56"/>
        <v>63.720220325374555</v>
      </c>
      <c r="Z347" s="84">
        <v>98.41379310344827</v>
      </c>
      <c r="AA347" s="84">
        <v>74.305555555555557</v>
      </c>
      <c r="AB347" s="84">
        <v>20</v>
      </c>
      <c r="AC347" s="84">
        <v>73.599999999999994</v>
      </c>
      <c r="AD347" s="84">
        <v>14.399999999999999</v>
      </c>
      <c r="AE347" s="72">
        <f t="shared" si="57"/>
        <v>58.785739942528735</v>
      </c>
      <c r="AF347" s="85">
        <v>89.473684210526315</v>
      </c>
      <c r="AG347" s="85">
        <v>75</v>
      </c>
      <c r="AH347" s="85">
        <v>64.705882352941174</v>
      </c>
      <c r="AI347" s="85">
        <v>40.186915887850468</v>
      </c>
      <c r="AJ347" s="86">
        <v>67.341620612829487</v>
      </c>
      <c r="AK347" s="87">
        <v>56.666666666666664</v>
      </c>
      <c r="AL347" s="72">
        <f t="shared" si="58"/>
        <v>56.666666666666664</v>
      </c>
      <c r="AM347" s="88">
        <v>60.643493466103187</v>
      </c>
      <c r="AN347" s="89">
        <f t="shared" si="59"/>
        <v>63.018762682882624</v>
      </c>
    </row>
    <row r="348" spans="1:40" ht="15" hidden="1" customHeight="1" x14ac:dyDescent="0.3">
      <c r="A348" s="90">
        <v>18029</v>
      </c>
      <c r="B348" s="91" t="s">
        <v>623</v>
      </c>
      <c r="C348" s="91" t="s">
        <v>625</v>
      </c>
      <c r="D348" s="92">
        <v>6</v>
      </c>
      <c r="E348" s="70">
        <v>59.133583609536409</v>
      </c>
      <c r="F348" s="71">
        <v>85.877085877085889</v>
      </c>
      <c r="G348" s="72">
        <f t="shared" si="50"/>
        <v>68.048084365386231</v>
      </c>
      <c r="H348" s="73">
        <v>0</v>
      </c>
      <c r="I348" s="74">
        <f t="shared" si="51"/>
        <v>0</v>
      </c>
      <c r="J348" s="75">
        <f t="shared" si="52"/>
        <v>40.828850619231737</v>
      </c>
      <c r="K348" s="76">
        <v>96.478873239436624</v>
      </c>
      <c r="L348" s="77">
        <v>100</v>
      </c>
      <c r="M348" s="78">
        <f t="shared" si="53"/>
        <v>97.261345852895147</v>
      </c>
      <c r="N348" s="79">
        <v>100</v>
      </c>
      <c r="O348" s="80">
        <v>99.27</v>
      </c>
      <c r="P348" s="81">
        <v>98.260869565217391</v>
      </c>
      <c r="Q348" s="82" t="s">
        <v>37</v>
      </c>
      <c r="R348" s="72">
        <f t="shared" si="54"/>
        <v>99.114970923913049</v>
      </c>
      <c r="S348" s="76">
        <v>93.055555555555543</v>
      </c>
      <c r="T348" s="80">
        <v>64.606481481481467</v>
      </c>
      <c r="U348" s="80">
        <v>100</v>
      </c>
      <c r="V348" s="80">
        <v>0</v>
      </c>
      <c r="W348" s="80">
        <v>15</v>
      </c>
      <c r="X348" s="78">
        <f t="shared" si="55"/>
        <v>66.290509259259252</v>
      </c>
      <c r="Y348" s="83">
        <f t="shared" si="56"/>
        <v>87.943838165657382</v>
      </c>
      <c r="Z348" s="84">
        <v>27.448275862068964</v>
      </c>
      <c r="AA348" s="84">
        <v>22.222222222222225</v>
      </c>
      <c r="AB348" s="84">
        <v>40</v>
      </c>
      <c r="AC348" s="84">
        <v>43.2</v>
      </c>
      <c r="AD348" s="84">
        <v>40</v>
      </c>
      <c r="AE348" s="72">
        <f t="shared" si="57"/>
        <v>34.128735632183911</v>
      </c>
      <c r="AF348" s="85">
        <v>36.84210526315789</v>
      </c>
      <c r="AG348" s="85">
        <v>62.5</v>
      </c>
      <c r="AH348" s="85">
        <v>41.17647058823529</v>
      </c>
      <c r="AI348" s="85">
        <v>40.186915887850468</v>
      </c>
      <c r="AJ348" s="86">
        <v>45.176372934810907</v>
      </c>
      <c r="AK348" s="87">
        <v>41.666666666666671</v>
      </c>
      <c r="AL348" s="72">
        <f t="shared" si="58"/>
        <v>41.666666666666671</v>
      </c>
      <c r="AM348" s="88">
        <v>38.582358453114331</v>
      </c>
      <c r="AN348" s="89">
        <f t="shared" si="59"/>
        <v>63.712396742609343</v>
      </c>
    </row>
    <row r="349" spans="1:40" ht="15" hidden="1" customHeight="1" x14ac:dyDescent="0.3">
      <c r="A349" s="90">
        <v>18094</v>
      </c>
      <c r="B349" s="91" t="s">
        <v>623</v>
      </c>
      <c r="C349" s="91" t="s">
        <v>626</v>
      </c>
      <c r="D349" s="92">
        <v>6</v>
      </c>
      <c r="E349" s="70">
        <v>42.787048855560649</v>
      </c>
      <c r="F349" s="71">
        <v>73.75</v>
      </c>
      <c r="G349" s="72">
        <f t="shared" si="50"/>
        <v>53.108032570373766</v>
      </c>
      <c r="H349" s="73">
        <v>10.648000000000001</v>
      </c>
      <c r="I349" s="74">
        <f t="shared" si="51"/>
        <v>10.648000000000001</v>
      </c>
      <c r="J349" s="75">
        <f t="shared" si="52"/>
        <v>36.124019542224261</v>
      </c>
      <c r="K349" s="76">
        <v>98.113207547169807</v>
      </c>
      <c r="L349" s="77">
        <v>100</v>
      </c>
      <c r="M349" s="78">
        <f t="shared" si="53"/>
        <v>98.532494758909849</v>
      </c>
      <c r="N349" s="79">
        <v>98.888888888888886</v>
      </c>
      <c r="O349" s="80">
        <v>98.990000000000009</v>
      </c>
      <c r="P349" s="81">
        <v>94.44839857651246</v>
      </c>
      <c r="Q349" s="82" t="s">
        <v>37</v>
      </c>
      <c r="R349" s="72">
        <f t="shared" si="54"/>
        <v>97.381527636911827</v>
      </c>
      <c r="S349" s="76">
        <v>98.472222222222214</v>
      </c>
      <c r="T349" s="80">
        <v>83.958333333333329</v>
      </c>
      <c r="U349" s="80">
        <v>100</v>
      </c>
      <c r="V349" s="80">
        <v>0</v>
      </c>
      <c r="W349" s="80">
        <v>15</v>
      </c>
      <c r="X349" s="78">
        <f t="shared" si="55"/>
        <v>72.482638888888886</v>
      </c>
      <c r="Y349" s="83">
        <f t="shared" si="56"/>
        <v>89.828231401463768</v>
      </c>
      <c r="Z349" s="84">
        <v>16.436781609195403</v>
      </c>
      <c r="AA349" s="84">
        <v>33.333333333333336</v>
      </c>
      <c r="AB349" s="84">
        <v>100</v>
      </c>
      <c r="AC349" s="84">
        <v>78.400000000000006</v>
      </c>
      <c r="AD349" s="84">
        <v>0</v>
      </c>
      <c r="AE349" s="72">
        <f t="shared" si="57"/>
        <v>43.809195402298855</v>
      </c>
      <c r="AF349" s="85">
        <v>89.473684210526315</v>
      </c>
      <c r="AG349" s="85">
        <v>81.25</v>
      </c>
      <c r="AH349" s="85">
        <v>76.470588235294116</v>
      </c>
      <c r="AI349" s="85">
        <v>75.700934579439249</v>
      </c>
      <c r="AJ349" s="86">
        <v>80.723801756314913</v>
      </c>
      <c r="AK349" s="87">
        <v>50</v>
      </c>
      <c r="AL349" s="72">
        <f t="shared" si="58"/>
        <v>50</v>
      </c>
      <c r="AM349" s="88">
        <v>54.891251349576699</v>
      </c>
      <c r="AN349" s="89">
        <f t="shared" si="59"/>
        <v>68.606295014049749</v>
      </c>
    </row>
    <row r="350" spans="1:40" ht="15" hidden="1" customHeight="1" x14ac:dyDescent="0.3">
      <c r="A350" s="90">
        <v>18150</v>
      </c>
      <c r="B350" s="91" t="s">
        <v>623</v>
      </c>
      <c r="C350" s="91" t="s">
        <v>627</v>
      </c>
      <c r="D350" s="92">
        <v>6</v>
      </c>
      <c r="E350" s="70">
        <v>35.171802184506362</v>
      </c>
      <c r="F350" s="71">
        <v>76.55982905982907</v>
      </c>
      <c r="G350" s="72">
        <f t="shared" si="50"/>
        <v>48.967811142947262</v>
      </c>
      <c r="H350" s="73">
        <v>0</v>
      </c>
      <c r="I350" s="74">
        <f t="shared" si="51"/>
        <v>0</v>
      </c>
      <c r="J350" s="75">
        <f t="shared" si="52"/>
        <v>29.380686685768357</v>
      </c>
      <c r="K350" s="76">
        <v>100</v>
      </c>
      <c r="L350" s="77">
        <v>100</v>
      </c>
      <c r="M350" s="78">
        <f t="shared" si="53"/>
        <v>100</v>
      </c>
      <c r="N350" s="79">
        <v>95.555555555555557</v>
      </c>
      <c r="O350" s="80">
        <v>98.9</v>
      </c>
      <c r="P350" s="81">
        <v>98.218005091414028</v>
      </c>
      <c r="Q350" s="82" t="s">
        <v>37</v>
      </c>
      <c r="R350" s="72">
        <f t="shared" si="54"/>
        <v>97.496879890521754</v>
      </c>
      <c r="S350" s="76">
        <v>95.694444444444443</v>
      </c>
      <c r="T350" s="80">
        <v>63.587962962962955</v>
      </c>
      <c r="U350" s="80">
        <v>100</v>
      </c>
      <c r="V350" s="80">
        <v>84.212009636801682</v>
      </c>
      <c r="W350" s="80">
        <v>25</v>
      </c>
      <c r="X350" s="78">
        <f t="shared" si="55"/>
        <v>78.472103056452056</v>
      </c>
      <c r="Y350" s="83">
        <f t="shared" si="56"/>
        <v>92.310074543031618</v>
      </c>
      <c r="Z350" s="84">
        <v>2.9195402298850568</v>
      </c>
      <c r="AA350" s="84">
        <v>0</v>
      </c>
      <c r="AB350" s="84">
        <v>40</v>
      </c>
      <c r="AC350" s="84">
        <v>44</v>
      </c>
      <c r="AD350" s="84">
        <v>21.348314606741571</v>
      </c>
      <c r="AE350" s="72">
        <f t="shared" si="57"/>
        <v>20.482694046235309</v>
      </c>
      <c r="AF350" s="85">
        <v>63.157894736842103</v>
      </c>
      <c r="AG350" s="85">
        <v>81.25</v>
      </c>
      <c r="AH350" s="85">
        <v>64.705882352941174</v>
      </c>
      <c r="AI350" s="85">
        <v>32.710280373831772</v>
      </c>
      <c r="AJ350" s="86">
        <v>60.456014365903769</v>
      </c>
      <c r="AK350" s="87">
        <v>18.333333333333332</v>
      </c>
      <c r="AL350" s="72">
        <f t="shared" si="58"/>
        <v>18.333333333333332</v>
      </c>
      <c r="AM350" s="88">
        <v>30.712373988899838</v>
      </c>
      <c r="AN350" s="89">
        <f t="shared" si="59"/>
        <v>61.244886805339434</v>
      </c>
    </row>
    <row r="351" spans="1:40" ht="15" hidden="1" customHeight="1" x14ac:dyDescent="0.3">
      <c r="A351" s="90">
        <v>18205</v>
      </c>
      <c r="B351" s="91" t="s">
        <v>623</v>
      </c>
      <c r="C351" s="91" t="s">
        <v>628</v>
      </c>
      <c r="D351" s="92">
        <v>6</v>
      </c>
      <c r="E351" s="70">
        <v>61.125956155841777</v>
      </c>
      <c r="F351" s="71">
        <v>85.023402523402524</v>
      </c>
      <c r="G351" s="72">
        <f t="shared" si="50"/>
        <v>69.09177161169535</v>
      </c>
      <c r="H351" s="73">
        <v>0</v>
      </c>
      <c r="I351" s="74">
        <f t="shared" si="51"/>
        <v>0</v>
      </c>
      <c r="J351" s="75">
        <f t="shared" si="52"/>
        <v>41.455062967017206</v>
      </c>
      <c r="K351" s="76">
        <v>66.929133858267704</v>
      </c>
      <c r="L351" s="77">
        <v>0</v>
      </c>
      <c r="M351" s="78">
        <f t="shared" si="53"/>
        <v>52.055993000874885</v>
      </c>
      <c r="N351" s="79">
        <v>97.142857142857139</v>
      </c>
      <c r="O351" s="80">
        <v>99.009999999999991</v>
      </c>
      <c r="P351" s="81">
        <v>99.668599834299926</v>
      </c>
      <c r="Q351" s="82" t="s">
        <v>37</v>
      </c>
      <c r="R351" s="72">
        <f t="shared" si="54"/>
        <v>98.545522855515458</v>
      </c>
      <c r="S351" s="76">
        <v>78.472222222222214</v>
      </c>
      <c r="T351" s="80">
        <v>75.694444444444457</v>
      </c>
      <c r="U351" s="80">
        <v>100</v>
      </c>
      <c r="V351" s="80">
        <v>0</v>
      </c>
      <c r="W351" s="80">
        <v>0</v>
      </c>
      <c r="X351" s="78">
        <f t="shared" si="55"/>
        <v>63.541666666666671</v>
      </c>
      <c r="Y351" s="83">
        <f t="shared" si="56"/>
        <v>70.608058127413244</v>
      </c>
      <c r="Z351" s="84">
        <v>38.068965517241381</v>
      </c>
      <c r="AA351" s="84">
        <v>66.666666666666671</v>
      </c>
      <c r="AB351" s="84">
        <v>0</v>
      </c>
      <c r="AC351" s="84">
        <v>46.400000000000006</v>
      </c>
      <c r="AD351" s="84">
        <v>24.444444444444443</v>
      </c>
      <c r="AE351" s="72">
        <f t="shared" si="57"/>
        <v>35.30057471264368</v>
      </c>
      <c r="AF351" s="85">
        <v>68.421052631578945</v>
      </c>
      <c r="AG351" s="85">
        <v>81.25</v>
      </c>
      <c r="AH351" s="85">
        <v>58.82352941176471</v>
      </c>
      <c r="AI351" s="85">
        <v>26.168224299065418</v>
      </c>
      <c r="AJ351" s="86">
        <v>58.665701585602271</v>
      </c>
      <c r="AK351" s="87">
        <v>36.666666666666664</v>
      </c>
      <c r="AL351" s="72">
        <f t="shared" si="58"/>
        <v>36.666666666666664</v>
      </c>
      <c r="AM351" s="88">
        <v>41.804493602903904</v>
      </c>
      <c r="AN351" s="89">
        <f t="shared" si="59"/>
        <v>56.136389737981233</v>
      </c>
    </row>
    <row r="352" spans="1:40" ht="15" hidden="1" customHeight="1" x14ac:dyDescent="0.3">
      <c r="A352" s="90">
        <v>18247</v>
      </c>
      <c r="B352" s="91" t="s">
        <v>623</v>
      </c>
      <c r="C352" s="91" t="s">
        <v>629</v>
      </c>
      <c r="D352" s="92">
        <v>6</v>
      </c>
      <c r="E352" s="70">
        <v>45.097969386706836</v>
      </c>
      <c r="F352" s="71">
        <v>63.539886039886042</v>
      </c>
      <c r="G352" s="72">
        <f t="shared" si="50"/>
        <v>51.245274937766567</v>
      </c>
      <c r="H352" s="73">
        <v>34.811999999999998</v>
      </c>
      <c r="I352" s="74">
        <f t="shared" si="51"/>
        <v>34.811999999999998</v>
      </c>
      <c r="J352" s="75">
        <f t="shared" si="52"/>
        <v>44.671964962659935</v>
      </c>
      <c r="K352" s="76">
        <v>83.529411764705884</v>
      </c>
      <c r="L352" s="77">
        <v>100</v>
      </c>
      <c r="M352" s="78">
        <f t="shared" si="53"/>
        <v>87.189542483660119</v>
      </c>
      <c r="N352" s="79">
        <v>100</v>
      </c>
      <c r="O352" s="80">
        <v>99.179999999999993</v>
      </c>
      <c r="P352" s="81">
        <v>99.541634835752475</v>
      </c>
      <c r="Q352" s="82" t="s">
        <v>37</v>
      </c>
      <c r="R352" s="72">
        <f t="shared" si="54"/>
        <v>99.511644604660034</v>
      </c>
      <c r="S352" s="76">
        <v>96.944444444444443</v>
      </c>
      <c r="T352" s="80">
        <v>65.743055555555571</v>
      </c>
      <c r="U352" s="80">
        <v>100</v>
      </c>
      <c r="V352" s="80">
        <v>0</v>
      </c>
      <c r="W352" s="80">
        <v>0</v>
      </c>
      <c r="X352" s="78">
        <f t="shared" si="55"/>
        <v>65.671875</v>
      </c>
      <c r="Y352" s="83">
        <f t="shared" si="56"/>
        <v>84.246961567608849</v>
      </c>
      <c r="Z352" s="84">
        <v>17.011494252873561</v>
      </c>
      <c r="AA352" s="84">
        <v>25</v>
      </c>
      <c r="AB352" s="84">
        <v>60</v>
      </c>
      <c r="AC352" s="84">
        <v>79.2</v>
      </c>
      <c r="AD352" s="84">
        <v>98.850574712643677</v>
      </c>
      <c r="AE352" s="72">
        <f t="shared" si="57"/>
        <v>53.574856321839086</v>
      </c>
      <c r="AF352" s="85">
        <v>89.473684210526315</v>
      </c>
      <c r="AG352" s="85">
        <v>75</v>
      </c>
      <c r="AH352" s="85">
        <v>64.705882352941174</v>
      </c>
      <c r="AI352" s="85">
        <v>33.644859813084111</v>
      </c>
      <c r="AJ352" s="86">
        <v>65.706106594137893</v>
      </c>
      <c r="AK352" s="87">
        <v>53.333333333333336</v>
      </c>
      <c r="AL352" s="72">
        <f t="shared" si="58"/>
        <v>53.333333333333336</v>
      </c>
      <c r="AM352" s="88">
        <v>56.76155179675095</v>
      </c>
      <c r="AN352" s="89">
        <f t="shared" si="59"/>
        <v>68.086339315361698</v>
      </c>
    </row>
    <row r="353" spans="1:40" ht="15" hidden="1" customHeight="1" x14ac:dyDescent="0.3">
      <c r="A353" s="90">
        <v>18256</v>
      </c>
      <c r="B353" s="91" t="s">
        <v>623</v>
      </c>
      <c r="C353" s="91" t="s">
        <v>630</v>
      </c>
      <c r="D353" s="92">
        <v>6</v>
      </c>
      <c r="E353" s="70">
        <v>0</v>
      </c>
      <c r="F353" s="71">
        <v>83.726088726088719</v>
      </c>
      <c r="G353" s="72">
        <f t="shared" si="50"/>
        <v>27.908696242029571</v>
      </c>
      <c r="H353" s="73">
        <v>0</v>
      </c>
      <c r="I353" s="74">
        <f t="shared" si="51"/>
        <v>0</v>
      </c>
      <c r="J353" s="75">
        <f t="shared" si="52"/>
        <v>16.74521774521774</v>
      </c>
      <c r="K353" s="76">
        <v>96.373056994818654</v>
      </c>
      <c r="L353" s="77">
        <v>100</v>
      </c>
      <c r="M353" s="78">
        <f t="shared" si="53"/>
        <v>97.179044329303395</v>
      </c>
      <c r="N353" s="79">
        <v>91.111111111111114</v>
      </c>
      <c r="O353" s="80">
        <v>98.929999999999993</v>
      </c>
      <c r="P353" s="81">
        <v>96.358241165362827</v>
      </c>
      <c r="Q353" s="82" t="s">
        <v>37</v>
      </c>
      <c r="R353" s="72">
        <f t="shared" si="54"/>
        <v>95.406784227100388</v>
      </c>
      <c r="S353" s="76">
        <v>98.611111111111114</v>
      </c>
      <c r="T353" s="80">
        <v>66.354166666666671</v>
      </c>
      <c r="U353" s="80">
        <v>98.14813333333332</v>
      </c>
      <c r="V353" s="80">
        <v>0</v>
      </c>
      <c r="W353" s="80">
        <v>0</v>
      </c>
      <c r="X353" s="78">
        <f t="shared" si="55"/>
        <v>65.778352777777769</v>
      </c>
      <c r="Y353" s="83">
        <f t="shared" si="56"/>
        <v>86.563699800110228</v>
      </c>
      <c r="Z353" s="84">
        <v>48.160919540229884</v>
      </c>
      <c r="AA353" s="84">
        <v>33.333333333333336</v>
      </c>
      <c r="AB353" s="84">
        <v>100</v>
      </c>
      <c r="AC353" s="84">
        <v>87.2</v>
      </c>
      <c r="AD353" s="84">
        <v>95.50561797752809</v>
      </c>
      <c r="AE353" s="72">
        <f t="shared" si="57"/>
        <v>71.297533255843987</v>
      </c>
      <c r="AF353" s="85">
        <v>89.473684210526315</v>
      </c>
      <c r="AG353" s="85">
        <v>81.25</v>
      </c>
      <c r="AH353" s="85">
        <v>70.588235294117652</v>
      </c>
      <c r="AI353" s="85">
        <v>81.308411214953267</v>
      </c>
      <c r="AJ353" s="86">
        <v>80.655082679899309</v>
      </c>
      <c r="AK353" s="87">
        <v>55.000000000000007</v>
      </c>
      <c r="AL353" s="72">
        <f t="shared" si="58"/>
        <v>55.000000000000007</v>
      </c>
      <c r="AM353" s="88">
        <v>70.533373117756611</v>
      </c>
      <c r="AN353" s="89">
        <f t="shared" si="59"/>
        <v>67.790905384425642</v>
      </c>
    </row>
    <row r="354" spans="1:40" ht="15" hidden="1" customHeight="1" x14ac:dyDescent="0.3">
      <c r="A354" s="90">
        <v>18410</v>
      </c>
      <c r="B354" s="91" t="s">
        <v>623</v>
      </c>
      <c r="C354" s="91" t="s">
        <v>631</v>
      </c>
      <c r="D354" s="92">
        <v>6</v>
      </c>
      <c r="E354" s="70">
        <v>47.048043416935315</v>
      </c>
      <c r="F354" s="71">
        <v>0</v>
      </c>
      <c r="G354" s="72">
        <f t="shared" si="50"/>
        <v>31.365362277956876</v>
      </c>
      <c r="H354" s="73">
        <v>0</v>
      </c>
      <c r="I354" s="74">
        <f t="shared" si="51"/>
        <v>0</v>
      </c>
      <c r="J354" s="75">
        <f t="shared" si="52"/>
        <v>18.819217366774126</v>
      </c>
      <c r="K354" s="76">
        <v>19.387755102040817</v>
      </c>
      <c r="L354" s="77">
        <v>100</v>
      </c>
      <c r="M354" s="78">
        <f t="shared" si="53"/>
        <v>37.301587301587304</v>
      </c>
      <c r="N354" s="79">
        <v>100</v>
      </c>
      <c r="O354" s="80">
        <v>98.550000000000011</v>
      </c>
      <c r="P354" s="81">
        <v>94.933333333333337</v>
      </c>
      <c r="Q354" s="82" t="s">
        <v>37</v>
      </c>
      <c r="R354" s="72">
        <f t="shared" si="54"/>
        <v>97.766635416666674</v>
      </c>
      <c r="S354" s="76">
        <v>100</v>
      </c>
      <c r="T354" s="80">
        <v>86.499669312169317</v>
      </c>
      <c r="U354" s="80">
        <v>100</v>
      </c>
      <c r="V354" s="80">
        <v>0</v>
      </c>
      <c r="W354" s="80">
        <v>0</v>
      </c>
      <c r="X354" s="78">
        <f t="shared" si="55"/>
        <v>71.624917328042329</v>
      </c>
      <c r="Y354" s="83">
        <f t="shared" si="56"/>
        <v>67.633868306878313</v>
      </c>
      <c r="Z354" s="84">
        <v>81.862068965517238</v>
      </c>
      <c r="AA354" s="84">
        <v>22.222222222222225</v>
      </c>
      <c r="AB354" s="84">
        <v>100</v>
      </c>
      <c r="AC354" s="84">
        <v>54.400000000000006</v>
      </c>
      <c r="AD354" s="84">
        <v>5.5555555555555554</v>
      </c>
      <c r="AE354" s="72">
        <f t="shared" si="57"/>
        <v>54.623850574712641</v>
      </c>
      <c r="AF354" s="85">
        <v>26.315789473684209</v>
      </c>
      <c r="AG354" s="85">
        <v>75</v>
      </c>
      <c r="AH354" s="85">
        <v>23.52941176470588</v>
      </c>
      <c r="AI354" s="85">
        <v>35.514018691588781</v>
      </c>
      <c r="AJ354" s="86">
        <v>40.089804982494719</v>
      </c>
      <c r="AK354" s="87">
        <v>36.666666666666664</v>
      </c>
      <c r="AL354" s="72">
        <f t="shared" si="58"/>
        <v>36.666666666666664</v>
      </c>
      <c r="AM354" s="88">
        <v>47.156668301845336</v>
      </c>
      <c r="AN354" s="89">
        <f t="shared" si="59"/>
        <v>51.727778117347583</v>
      </c>
    </row>
    <row r="355" spans="1:40" ht="15" hidden="1" customHeight="1" x14ac:dyDescent="0.3">
      <c r="A355" s="90">
        <v>18460</v>
      </c>
      <c r="B355" s="91" t="s">
        <v>623</v>
      </c>
      <c r="C355" s="91" t="s">
        <v>632</v>
      </c>
      <c r="D355" s="92">
        <v>6</v>
      </c>
      <c r="E355" s="70">
        <v>55.058188330292225</v>
      </c>
      <c r="F355" s="71">
        <v>0</v>
      </c>
      <c r="G355" s="72">
        <f t="shared" si="50"/>
        <v>36.705458886861479</v>
      </c>
      <c r="H355" s="73">
        <v>0</v>
      </c>
      <c r="I355" s="74">
        <f t="shared" si="51"/>
        <v>0</v>
      </c>
      <c r="J355" s="75">
        <f t="shared" si="52"/>
        <v>22.023275332116885</v>
      </c>
      <c r="K355" s="76">
        <v>61.931818181818187</v>
      </c>
      <c r="L355" s="77">
        <v>0</v>
      </c>
      <c r="M355" s="78">
        <f t="shared" si="53"/>
        <v>48.169191919191924</v>
      </c>
      <c r="N355" s="79">
        <v>64.920634920634924</v>
      </c>
      <c r="O355" s="80">
        <v>98.96</v>
      </c>
      <c r="P355" s="81">
        <v>97.910918407567991</v>
      </c>
      <c r="Q355" s="82" t="s">
        <v>37</v>
      </c>
      <c r="R355" s="72">
        <f t="shared" si="54"/>
        <v>87.209311202457599</v>
      </c>
      <c r="S355" s="76">
        <v>93.055555555555543</v>
      </c>
      <c r="T355" s="80">
        <v>82.232142857142861</v>
      </c>
      <c r="U355" s="80">
        <v>100</v>
      </c>
      <c r="V355" s="80">
        <v>0</v>
      </c>
      <c r="W355" s="80">
        <v>0</v>
      </c>
      <c r="X355" s="78">
        <f t="shared" si="55"/>
        <v>68.821924603174608</v>
      </c>
      <c r="Y355" s="83">
        <f t="shared" si="56"/>
        <v>67.2709045487114</v>
      </c>
      <c r="Z355" s="84">
        <v>49.701149425287355</v>
      </c>
      <c r="AA355" s="84">
        <v>63.888888888888893</v>
      </c>
      <c r="AB355" s="84">
        <v>20</v>
      </c>
      <c r="AC355" s="84">
        <v>47.199999999999996</v>
      </c>
      <c r="AD355" s="84">
        <v>14.444444444444443</v>
      </c>
      <c r="AE355" s="72">
        <f t="shared" si="57"/>
        <v>39.71278735632184</v>
      </c>
      <c r="AF355" s="85">
        <v>73.68421052631578</v>
      </c>
      <c r="AG355" s="85">
        <v>75</v>
      </c>
      <c r="AH355" s="85">
        <v>64.705882352941174</v>
      </c>
      <c r="AI355" s="85">
        <v>42.056074766355138</v>
      </c>
      <c r="AJ355" s="86">
        <v>63.861541911403023</v>
      </c>
      <c r="AK355" s="87">
        <v>36.666666666666664</v>
      </c>
      <c r="AL355" s="72">
        <f t="shared" si="58"/>
        <v>36.666666666666664</v>
      </c>
      <c r="AM355" s="88">
        <v>45.543231099745789</v>
      </c>
      <c r="AN355" s="89">
        <f t="shared" si="59"/>
        <v>51.703076670702814</v>
      </c>
    </row>
    <row r="356" spans="1:40" ht="15" hidden="1" customHeight="1" x14ac:dyDescent="0.3">
      <c r="A356" s="90">
        <v>18479</v>
      </c>
      <c r="B356" s="91" t="s">
        <v>623</v>
      </c>
      <c r="C356" s="91" t="s">
        <v>633</v>
      </c>
      <c r="D356" s="92">
        <v>6</v>
      </c>
      <c r="E356" s="70">
        <v>53.485131096973205</v>
      </c>
      <c r="F356" s="71">
        <v>76.107549857549856</v>
      </c>
      <c r="G356" s="72">
        <f t="shared" si="50"/>
        <v>61.025937350498751</v>
      </c>
      <c r="H356" s="73">
        <v>0</v>
      </c>
      <c r="I356" s="74">
        <f t="shared" si="51"/>
        <v>0</v>
      </c>
      <c r="J356" s="75">
        <f t="shared" si="52"/>
        <v>36.615562410299248</v>
      </c>
      <c r="K356" s="76">
        <v>39.805825242718448</v>
      </c>
      <c r="L356" s="77">
        <v>100</v>
      </c>
      <c r="M356" s="78">
        <f t="shared" si="53"/>
        <v>53.182308522114347</v>
      </c>
      <c r="N356" s="79">
        <v>95.714285714285722</v>
      </c>
      <c r="O356" s="80">
        <v>98.89</v>
      </c>
      <c r="P356" s="81">
        <v>88.361266294227192</v>
      </c>
      <c r="Q356" s="82" t="s">
        <v>37</v>
      </c>
      <c r="R356" s="72">
        <f t="shared" si="54"/>
        <v>94.262899512835872</v>
      </c>
      <c r="S356" s="76">
        <v>95.138888888888886</v>
      </c>
      <c r="T356" s="80">
        <v>92.685185185185176</v>
      </c>
      <c r="U356" s="80">
        <v>100</v>
      </c>
      <c r="V356" s="80">
        <v>0</v>
      </c>
      <c r="W356" s="80">
        <v>0</v>
      </c>
      <c r="X356" s="78">
        <f t="shared" si="55"/>
        <v>71.956018518518519</v>
      </c>
      <c r="Y356" s="83">
        <f t="shared" si="56"/>
        <v>72.335684837994563</v>
      </c>
      <c r="Z356" s="84">
        <v>5.1494252873563218</v>
      </c>
      <c r="AA356" s="84">
        <v>30.555555555555557</v>
      </c>
      <c r="AB356" s="84">
        <v>40</v>
      </c>
      <c r="AC356" s="84">
        <v>51.2</v>
      </c>
      <c r="AD356" s="84">
        <v>5.5555555555555554</v>
      </c>
      <c r="AE356" s="72">
        <f t="shared" si="57"/>
        <v>25.158189655172418</v>
      </c>
      <c r="AF356" s="85">
        <v>26.315789473684209</v>
      </c>
      <c r="AG356" s="85">
        <v>18.75</v>
      </c>
      <c r="AH356" s="85">
        <v>64.705882352941174</v>
      </c>
      <c r="AI356" s="85">
        <v>49.532710280373834</v>
      </c>
      <c r="AJ356" s="86">
        <v>39.826095526749803</v>
      </c>
      <c r="AK356" s="87">
        <v>41.666666666666671</v>
      </c>
      <c r="AL356" s="72">
        <f t="shared" si="58"/>
        <v>41.666666666666671</v>
      </c>
      <c r="AM356" s="88">
        <v>32.371326623225237</v>
      </c>
      <c r="AN356" s="89">
        <f t="shared" si="59"/>
        <v>53.202352888024699</v>
      </c>
    </row>
    <row r="357" spans="1:40" ht="15" hidden="1" customHeight="1" x14ac:dyDescent="0.3">
      <c r="A357" s="90">
        <v>18592</v>
      </c>
      <c r="B357" s="91" t="s">
        <v>623</v>
      </c>
      <c r="C357" s="91" t="s">
        <v>634</v>
      </c>
      <c r="D357" s="92">
        <v>6</v>
      </c>
      <c r="E357" s="70">
        <v>0</v>
      </c>
      <c r="F357" s="71">
        <v>0</v>
      </c>
      <c r="G357" s="72">
        <f t="shared" si="50"/>
        <v>0</v>
      </c>
      <c r="H357" s="73">
        <v>0</v>
      </c>
      <c r="I357" s="74">
        <f t="shared" si="51"/>
        <v>0</v>
      </c>
      <c r="J357" s="75">
        <f t="shared" si="52"/>
        <v>0</v>
      </c>
      <c r="K357" s="76">
        <v>86.330935251798564</v>
      </c>
      <c r="L357" s="77">
        <v>100</v>
      </c>
      <c r="M357" s="78">
        <f t="shared" si="53"/>
        <v>89.368505195843341</v>
      </c>
      <c r="N357" s="79">
        <v>97.777777777777771</v>
      </c>
      <c r="O357" s="80">
        <v>98.929999999999993</v>
      </c>
      <c r="P357" s="81">
        <v>99.542210852295682</v>
      </c>
      <c r="Q357" s="82" t="s">
        <v>37</v>
      </c>
      <c r="R357" s="72">
        <f t="shared" si="54"/>
        <v>98.688277462393216</v>
      </c>
      <c r="S357" s="76">
        <v>90.555555555555557</v>
      </c>
      <c r="T357" s="80">
        <v>86.709656084656075</v>
      </c>
      <c r="U357" s="80">
        <v>98.611100000000008</v>
      </c>
      <c r="V357" s="80">
        <v>0</v>
      </c>
      <c r="W357" s="80">
        <v>15</v>
      </c>
      <c r="X357" s="78">
        <f t="shared" si="55"/>
        <v>70.844077910052917</v>
      </c>
      <c r="Y357" s="83">
        <f t="shared" si="56"/>
        <v>86.423015589686372</v>
      </c>
      <c r="Z357" s="84">
        <v>44.045977011494251</v>
      </c>
      <c r="AA357" s="84">
        <v>33.333333333333336</v>
      </c>
      <c r="AB357" s="84">
        <v>0</v>
      </c>
      <c r="AC357" s="84">
        <v>41.6</v>
      </c>
      <c r="AD357" s="84">
        <v>7.7777777777777777</v>
      </c>
      <c r="AE357" s="72">
        <f t="shared" si="57"/>
        <v>26.519827586206894</v>
      </c>
      <c r="AF357" s="85">
        <v>0</v>
      </c>
      <c r="AG357" s="85">
        <v>12.5</v>
      </c>
      <c r="AH357" s="85">
        <v>5.8823529411764701</v>
      </c>
      <c r="AI357" s="85">
        <v>31.775700934579437</v>
      </c>
      <c r="AJ357" s="86">
        <v>12.539513468938978</v>
      </c>
      <c r="AK357" s="87">
        <v>33.333333333333329</v>
      </c>
      <c r="AL357" s="72">
        <f t="shared" si="58"/>
        <v>33.333333333333329</v>
      </c>
      <c r="AM357" s="88">
        <v>24.154444971027402</v>
      </c>
      <c r="AN357" s="89">
        <f t="shared" si="59"/>
        <v>50.457841286151407</v>
      </c>
    </row>
    <row r="358" spans="1:40" ht="15" hidden="1" customHeight="1" x14ac:dyDescent="0.3">
      <c r="A358" s="90">
        <v>18610</v>
      </c>
      <c r="B358" s="91" t="s">
        <v>623</v>
      </c>
      <c r="C358" s="91" t="s">
        <v>635</v>
      </c>
      <c r="D358" s="92">
        <v>6</v>
      </c>
      <c r="E358" s="70">
        <v>43.352288903781897</v>
      </c>
      <c r="F358" s="71">
        <v>83.402014652014657</v>
      </c>
      <c r="G358" s="72">
        <f t="shared" si="50"/>
        <v>56.702197486526146</v>
      </c>
      <c r="H358" s="73">
        <v>26.062000000000001</v>
      </c>
      <c r="I358" s="74">
        <f t="shared" si="51"/>
        <v>26.062000000000001</v>
      </c>
      <c r="J358" s="75">
        <f t="shared" si="52"/>
        <v>44.446118491915684</v>
      </c>
      <c r="K358" s="76">
        <v>89.922480620155042</v>
      </c>
      <c r="L358" s="77">
        <v>100</v>
      </c>
      <c r="M358" s="78">
        <f t="shared" si="53"/>
        <v>92.161929371231707</v>
      </c>
      <c r="N358" s="79">
        <v>92.222222222222214</v>
      </c>
      <c r="O358" s="80">
        <v>99.28</v>
      </c>
      <c r="P358" s="81">
        <v>97.836242930907304</v>
      </c>
      <c r="Q358" s="82" t="s">
        <v>37</v>
      </c>
      <c r="R358" s="72">
        <f t="shared" si="54"/>
        <v>96.385876204136281</v>
      </c>
      <c r="S358" s="76">
        <v>99.305555555555543</v>
      </c>
      <c r="T358" s="80">
        <v>86.665702160493822</v>
      </c>
      <c r="U358" s="80">
        <v>98.14813333333332</v>
      </c>
      <c r="V358" s="80">
        <v>0</v>
      </c>
      <c r="W358" s="80">
        <v>25</v>
      </c>
      <c r="X358" s="78">
        <f t="shared" si="55"/>
        <v>74.154847762345668</v>
      </c>
      <c r="Y358" s="83">
        <f t="shared" si="56"/>
        <v>87.751326242917642</v>
      </c>
      <c r="Z358" s="84">
        <v>83.793103448275858</v>
      </c>
      <c r="AA358" s="84">
        <v>66.666666666666671</v>
      </c>
      <c r="AB358" s="84">
        <v>0</v>
      </c>
      <c r="AC358" s="84">
        <v>54.400000000000006</v>
      </c>
      <c r="AD358" s="84">
        <v>74.444444444444443</v>
      </c>
      <c r="AE358" s="72">
        <f t="shared" si="57"/>
        <v>57.606609195402299</v>
      </c>
      <c r="AF358" s="85">
        <v>42.105263157894733</v>
      </c>
      <c r="AG358" s="85">
        <v>6.25</v>
      </c>
      <c r="AH358" s="85">
        <v>5.8823529411764701</v>
      </c>
      <c r="AI358" s="85">
        <v>37.383177570093459</v>
      </c>
      <c r="AJ358" s="86">
        <v>22.905198417291167</v>
      </c>
      <c r="AK358" s="87">
        <v>41.666666666666671</v>
      </c>
      <c r="AL358" s="72">
        <f t="shared" si="58"/>
        <v>41.666666666666671</v>
      </c>
      <c r="AM358" s="88">
        <v>45.164911148825539</v>
      </c>
      <c r="AN358" s="89">
        <f t="shared" si="59"/>
        <v>66.314360164489628</v>
      </c>
    </row>
    <row r="359" spans="1:40" ht="15" hidden="1" customHeight="1" x14ac:dyDescent="0.3">
      <c r="A359" s="90">
        <v>18753</v>
      </c>
      <c r="B359" s="91" t="s">
        <v>623</v>
      </c>
      <c r="C359" s="91" t="s">
        <v>636</v>
      </c>
      <c r="D359" s="92">
        <v>6</v>
      </c>
      <c r="E359" s="70">
        <v>74.47682967992526</v>
      </c>
      <c r="F359" s="71">
        <v>89.855006105006098</v>
      </c>
      <c r="G359" s="72">
        <f t="shared" si="50"/>
        <v>79.602888488285529</v>
      </c>
      <c r="H359" s="73">
        <v>76.13000000000001</v>
      </c>
      <c r="I359" s="74">
        <f t="shared" si="51"/>
        <v>76.13000000000001</v>
      </c>
      <c r="J359" s="75">
        <f t="shared" si="52"/>
        <v>78.213733092971324</v>
      </c>
      <c r="K359" s="76">
        <v>87.45519713261649</v>
      </c>
      <c r="L359" s="77">
        <v>100</v>
      </c>
      <c r="M359" s="78">
        <f t="shared" si="53"/>
        <v>90.242931103146162</v>
      </c>
      <c r="N359" s="79">
        <v>88.571428571428584</v>
      </c>
      <c r="O359" s="80">
        <v>99.08</v>
      </c>
      <c r="P359" s="81">
        <v>97.583187390542903</v>
      </c>
      <c r="Q359" s="82" t="s">
        <v>37</v>
      </c>
      <c r="R359" s="72">
        <f t="shared" si="54"/>
        <v>95.018781442331743</v>
      </c>
      <c r="S359" s="76">
        <v>97.916666666666657</v>
      </c>
      <c r="T359" s="80">
        <v>79.354819563152887</v>
      </c>
      <c r="U359" s="80">
        <v>94.907383333333328</v>
      </c>
      <c r="V359" s="80">
        <v>0</v>
      </c>
      <c r="W359" s="80">
        <v>0</v>
      </c>
      <c r="X359" s="78">
        <f t="shared" si="55"/>
        <v>68.044717390788222</v>
      </c>
      <c r="Y359" s="83">
        <f t="shared" si="56"/>
        <v>84.667774823731008</v>
      </c>
      <c r="Z359" s="84">
        <v>83.666666666666671</v>
      </c>
      <c r="AA359" s="84">
        <v>84.722222222222229</v>
      </c>
      <c r="AB359" s="84">
        <v>60</v>
      </c>
      <c r="AC359" s="84">
        <v>68</v>
      </c>
      <c r="AD359" s="84">
        <v>16.666666666666664</v>
      </c>
      <c r="AE359" s="72">
        <f t="shared" si="57"/>
        <v>63.927083333333336</v>
      </c>
      <c r="AF359" s="85">
        <v>84.210526315789465</v>
      </c>
      <c r="AG359" s="85">
        <v>81.25</v>
      </c>
      <c r="AH359" s="85">
        <v>70.588235294117652</v>
      </c>
      <c r="AI359" s="85">
        <v>72.89719626168224</v>
      </c>
      <c r="AJ359" s="86">
        <v>77.236489467897343</v>
      </c>
      <c r="AK359" s="87">
        <v>0</v>
      </c>
      <c r="AL359" s="72">
        <f t="shared" si="58"/>
        <v>0</v>
      </c>
      <c r="AM359" s="88">
        <v>54.690841635883743</v>
      </c>
      <c r="AN359" s="89">
        <f t="shared" si="59"/>
        <v>74.383886521224895</v>
      </c>
    </row>
    <row r="360" spans="1:40" ht="15" hidden="1" customHeight="1" x14ac:dyDescent="0.3">
      <c r="A360" s="90">
        <v>18756</v>
      </c>
      <c r="B360" s="91" t="s">
        <v>623</v>
      </c>
      <c r="C360" s="91" t="s">
        <v>637</v>
      </c>
      <c r="D360" s="92">
        <v>6</v>
      </c>
      <c r="E360" s="70">
        <v>0</v>
      </c>
      <c r="F360" s="71">
        <v>83.466625966625969</v>
      </c>
      <c r="G360" s="72">
        <f t="shared" si="50"/>
        <v>27.822208655541989</v>
      </c>
      <c r="H360" s="73">
        <v>0.3</v>
      </c>
      <c r="I360" s="74">
        <f t="shared" si="51"/>
        <v>0.3</v>
      </c>
      <c r="J360" s="75">
        <f t="shared" si="52"/>
        <v>16.813325193325195</v>
      </c>
      <c r="K360" s="76">
        <v>86.387434554973822</v>
      </c>
      <c r="L360" s="77">
        <v>100</v>
      </c>
      <c r="M360" s="78">
        <f t="shared" si="53"/>
        <v>89.412449098312976</v>
      </c>
      <c r="N360" s="79">
        <v>100</v>
      </c>
      <c r="O360" s="80">
        <v>97.12</v>
      </c>
      <c r="P360" s="81">
        <v>98.121617319325054</v>
      </c>
      <c r="Q360" s="82" t="s">
        <v>37</v>
      </c>
      <c r="R360" s="72">
        <f t="shared" si="54"/>
        <v>98.352363769500172</v>
      </c>
      <c r="S360" s="76">
        <v>94.722222222222229</v>
      </c>
      <c r="T360" s="80">
        <v>65.983796296296305</v>
      </c>
      <c r="U360" s="80">
        <v>100</v>
      </c>
      <c r="V360" s="80">
        <v>0</v>
      </c>
      <c r="W360" s="80">
        <v>0</v>
      </c>
      <c r="X360" s="78">
        <f t="shared" si="55"/>
        <v>65.176504629629633</v>
      </c>
      <c r="Y360" s="83">
        <f t="shared" si="56"/>
        <v>84.517719563114213</v>
      </c>
      <c r="Z360" s="84">
        <v>36.758620689655174</v>
      </c>
      <c r="AA360" s="84">
        <v>11.111111111111112</v>
      </c>
      <c r="AB360" s="84">
        <v>40</v>
      </c>
      <c r="AC360" s="84">
        <v>48.8</v>
      </c>
      <c r="AD360" s="84">
        <v>5.5555555555555554</v>
      </c>
      <c r="AE360" s="72">
        <f t="shared" si="57"/>
        <v>28.964655172413796</v>
      </c>
      <c r="AF360" s="85">
        <v>63.157894736842103</v>
      </c>
      <c r="AG360" s="85">
        <v>75</v>
      </c>
      <c r="AH360" s="85">
        <v>52.941176470588239</v>
      </c>
      <c r="AI360" s="85">
        <v>50.467289719626166</v>
      </c>
      <c r="AJ360" s="86">
        <v>60.391590231764127</v>
      </c>
      <c r="AK360" s="87">
        <v>41.666666666666671</v>
      </c>
      <c r="AL360" s="72">
        <f t="shared" si="58"/>
        <v>41.666666666666671</v>
      </c>
      <c r="AM360" s="88">
        <v>39.885573487091122</v>
      </c>
      <c r="AN360" s="89">
        <f t="shared" si="59"/>
        <v>57.587196866349487</v>
      </c>
    </row>
    <row r="361" spans="1:40" ht="15" hidden="1" customHeight="1" x14ac:dyDescent="0.3">
      <c r="A361" s="90">
        <v>18785</v>
      </c>
      <c r="B361" s="91" t="s">
        <v>623</v>
      </c>
      <c r="C361" s="91" t="s">
        <v>638</v>
      </c>
      <c r="D361" s="92">
        <v>6</v>
      </c>
      <c r="E361" s="70">
        <v>46.049425619752306</v>
      </c>
      <c r="F361" s="71">
        <v>60.873015873015881</v>
      </c>
      <c r="G361" s="72">
        <f t="shared" si="50"/>
        <v>50.990622370840157</v>
      </c>
      <c r="H361" s="73">
        <v>39.081999999999994</v>
      </c>
      <c r="I361" s="74">
        <f t="shared" si="51"/>
        <v>39.081999999999994</v>
      </c>
      <c r="J361" s="75">
        <f t="shared" si="52"/>
        <v>46.227173422504087</v>
      </c>
      <c r="K361" s="76">
        <v>53.333333333333336</v>
      </c>
      <c r="L361" s="77">
        <v>100</v>
      </c>
      <c r="M361" s="78">
        <f t="shared" si="53"/>
        <v>63.703703703703702</v>
      </c>
      <c r="N361" s="79">
        <v>100</v>
      </c>
      <c r="O361" s="80">
        <v>98.16</v>
      </c>
      <c r="P361" s="81">
        <v>99.893673577884101</v>
      </c>
      <c r="Q361" s="82" t="s">
        <v>37</v>
      </c>
      <c r="R361" s="72">
        <f t="shared" si="54"/>
        <v>99.289130010632647</v>
      </c>
      <c r="S361" s="76">
        <v>96.805555555555557</v>
      </c>
      <c r="T361" s="80">
        <v>53.769841269841265</v>
      </c>
      <c r="U361" s="80">
        <v>100</v>
      </c>
      <c r="V361" s="80">
        <v>0</v>
      </c>
      <c r="W361" s="80">
        <v>0</v>
      </c>
      <c r="X361" s="78">
        <f t="shared" si="55"/>
        <v>62.643849206349202</v>
      </c>
      <c r="Y361" s="83">
        <f t="shared" si="56"/>
        <v>74.75188668276752</v>
      </c>
      <c r="Z361" s="84">
        <v>9.3103448275862082</v>
      </c>
      <c r="AA361" s="84">
        <v>22.222222222222225</v>
      </c>
      <c r="AB361" s="84">
        <v>40</v>
      </c>
      <c r="AC361" s="84">
        <v>36.799999999999997</v>
      </c>
      <c r="AD361" s="84">
        <v>82.954545454545453</v>
      </c>
      <c r="AE361" s="72">
        <f t="shared" si="57"/>
        <v>36.448230146290491</v>
      </c>
      <c r="AF361" s="85">
        <v>78.94736842105263</v>
      </c>
      <c r="AG361" s="85">
        <v>75</v>
      </c>
      <c r="AH361" s="85">
        <v>58.82352941176471</v>
      </c>
      <c r="AI361" s="85">
        <v>45.794392523364486</v>
      </c>
      <c r="AJ361" s="86">
        <v>64.641322589045458</v>
      </c>
      <c r="AK361" s="87">
        <v>36.666666666666664</v>
      </c>
      <c r="AL361" s="72">
        <f t="shared" si="58"/>
        <v>36.666666666666664</v>
      </c>
      <c r="AM361" s="88">
        <v>44.010075435100383</v>
      </c>
      <c r="AN361" s="89">
        <f t="shared" si="59"/>
        <v>59.824400656414696</v>
      </c>
    </row>
    <row r="362" spans="1:40" ht="15" hidden="1" customHeight="1" x14ac:dyDescent="0.3">
      <c r="A362" s="90">
        <v>18860</v>
      </c>
      <c r="B362" s="91" t="s">
        <v>623</v>
      </c>
      <c r="C362" s="91" t="s">
        <v>639</v>
      </c>
      <c r="D362" s="92">
        <v>6</v>
      </c>
      <c r="E362" s="70">
        <v>19.882933460973391</v>
      </c>
      <c r="F362" s="71">
        <v>0</v>
      </c>
      <c r="G362" s="72">
        <f t="shared" si="50"/>
        <v>13.25528897398226</v>
      </c>
      <c r="H362" s="73">
        <v>0</v>
      </c>
      <c r="I362" s="74">
        <f t="shared" si="51"/>
        <v>0</v>
      </c>
      <c r="J362" s="75">
        <f t="shared" si="52"/>
        <v>7.9531733843893555</v>
      </c>
      <c r="K362" s="76">
        <v>100</v>
      </c>
      <c r="L362" s="77">
        <v>100</v>
      </c>
      <c r="M362" s="78">
        <f t="shared" si="53"/>
        <v>100</v>
      </c>
      <c r="N362" s="79">
        <v>98.888888888888886</v>
      </c>
      <c r="O362" s="80">
        <v>98.710000000000008</v>
      </c>
      <c r="P362" s="81">
        <v>98.511734401831703</v>
      </c>
      <c r="Q362" s="82" t="s">
        <v>37</v>
      </c>
      <c r="R362" s="72">
        <f t="shared" si="54"/>
        <v>98.641851383721303</v>
      </c>
      <c r="S362" s="76">
        <v>99.305555555555543</v>
      </c>
      <c r="T362" s="80">
        <v>78.245370370370381</v>
      </c>
      <c r="U362" s="80">
        <v>97.222216666666668</v>
      </c>
      <c r="V362" s="80">
        <v>0</v>
      </c>
      <c r="W362" s="80">
        <v>15</v>
      </c>
      <c r="X362" s="78">
        <f t="shared" si="55"/>
        <v>70.568285648148148</v>
      </c>
      <c r="Y362" s="83">
        <f t="shared" si="56"/>
        <v>90.147243850198237</v>
      </c>
      <c r="Z362" s="84">
        <v>54.735632183908045</v>
      </c>
      <c r="AA362" s="84">
        <v>41.666666666666664</v>
      </c>
      <c r="AB362" s="84">
        <v>40</v>
      </c>
      <c r="AC362" s="84">
        <v>45.6</v>
      </c>
      <c r="AD362" s="84">
        <v>0</v>
      </c>
      <c r="AE362" s="72">
        <f t="shared" si="57"/>
        <v>37.546408045977017</v>
      </c>
      <c r="AF362" s="85">
        <v>52.631578947368418</v>
      </c>
      <c r="AG362" s="85">
        <v>75</v>
      </c>
      <c r="AH362" s="85">
        <v>58.82352941176471</v>
      </c>
      <c r="AI362" s="85">
        <v>46.728971962616825</v>
      </c>
      <c r="AJ362" s="86">
        <v>58.296020080437486</v>
      </c>
      <c r="AK362" s="87">
        <v>35</v>
      </c>
      <c r="AL362" s="72">
        <f t="shared" si="58"/>
        <v>35</v>
      </c>
      <c r="AM362" s="88">
        <v>42.570356312637742</v>
      </c>
      <c r="AN362" s="89">
        <f t="shared" si="59"/>
        <v>59.435363495768307</v>
      </c>
    </row>
    <row r="363" spans="1:40" ht="15" hidden="1" customHeight="1" x14ac:dyDescent="0.3">
      <c r="A363" s="90">
        <v>19001</v>
      </c>
      <c r="B363" s="91" t="s">
        <v>640</v>
      </c>
      <c r="C363" s="91" t="s">
        <v>641</v>
      </c>
      <c r="D363" s="92">
        <v>2</v>
      </c>
      <c r="E363" s="70">
        <v>59.150014757127032</v>
      </c>
      <c r="F363" s="71">
        <v>73.7861212861213</v>
      </c>
      <c r="G363" s="72">
        <f t="shared" si="50"/>
        <v>64.028716933458441</v>
      </c>
      <c r="H363" s="73">
        <v>74.144000000000005</v>
      </c>
      <c r="I363" s="74">
        <f t="shared" si="51"/>
        <v>74.144000000000005</v>
      </c>
      <c r="J363" s="75">
        <f t="shared" si="52"/>
        <v>68.074830160075066</v>
      </c>
      <c r="K363" s="76">
        <v>62.180349932705248</v>
      </c>
      <c r="L363" s="77">
        <v>100</v>
      </c>
      <c r="M363" s="78">
        <f t="shared" si="53"/>
        <v>70.584716614326311</v>
      </c>
      <c r="N363" s="79">
        <v>83.333333333333343</v>
      </c>
      <c r="O363" s="80">
        <v>99.47</v>
      </c>
      <c r="P363" s="81">
        <v>96.136297648181184</v>
      </c>
      <c r="Q363" s="82" t="s">
        <v>37</v>
      </c>
      <c r="R363" s="72">
        <f t="shared" si="54"/>
        <v>92.921764570717031</v>
      </c>
      <c r="S363" s="76">
        <v>99.166666666666671</v>
      </c>
      <c r="T363" s="80">
        <v>0</v>
      </c>
      <c r="U363" s="80">
        <v>81.944433333333336</v>
      </c>
      <c r="V363" s="80">
        <v>0</v>
      </c>
      <c r="W363" s="80">
        <v>100</v>
      </c>
      <c r="X363" s="78">
        <f t="shared" si="55"/>
        <v>57.777775000000005</v>
      </c>
      <c r="Y363" s="83">
        <f t="shared" si="56"/>
        <v>73.634350643786917</v>
      </c>
      <c r="Z363" s="84">
        <v>65.517241379310349</v>
      </c>
      <c r="AA363" s="84">
        <v>66.666666666666671</v>
      </c>
      <c r="AB363" s="84">
        <v>80</v>
      </c>
      <c r="AC363" s="84">
        <v>27.200000000000003</v>
      </c>
      <c r="AD363" s="84">
        <v>85.15625</v>
      </c>
      <c r="AE363" s="72">
        <f t="shared" si="57"/>
        <v>64.946107219827582</v>
      </c>
      <c r="AF363" s="85">
        <v>63.157894736842103</v>
      </c>
      <c r="AG363" s="85">
        <v>87.5</v>
      </c>
      <c r="AH363" s="85">
        <v>70.588235294117652</v>
      </c>
      <c r="AI363" s="85">
        <v>57.943925233644855</v>
      </c>
      <c r="AJ363" s="86">
        <v>69.797513816151152</v>
      </c>
      <c r="AK363" s="87">
        <v>43.333333333333336</v>
      </c>
      <c r="AL363" s="72">
        <f t="shared" si="58"/>
        <v>43.333333333333336</v>
      </c>
      <c r="AM363" s="88">
        <v>61.917260868215024</v>
      </c>
      <c r="AN363" s="89">
        <f t="shared" si="59"/>
        <v>69.007319614372975</v>
      </c>
    </row>
    <row r="364" spans="1:40" ht="15" hidden="1" customHeight="1" x14ac:dyDescent="0.3">
      <c r="A364" s="90">
        <v>19022</v>
      </c>
      <c r="B364" s="91" t="s">
        <v>640</v>
      </c>
      <c r="C364" s="91" t="s">
        <v>642</v>
      </c>
      <c r="D364" s="92">
        <v>6</v>
      </c>
      <c r="E364" s="70">
        <v>50.00412098887427</v>
      </c>
      <c r="F364" s="71">
        <v>71.510989010989007</v>
      </c>
      <c r="G364" s="72">
        <f t="shared" si="50"/>
        <v>57.173076996245847</v>
      </c>
      <c r="H364" s="73">
        <v>68.940000000000012</v>
      </c>
      <c r="I364" s="74">
        <f t="shared" si="51"/>
        <v>68.940000000000012</v>
      </c>
      <c r="J364" s="75">
        <f t="shared" si="52"/>
        <v>61.879846197747511</v>
      </c>
      <c r="K364" s="76">
        <v>97.142857142857139</v>
      </c>
      <c r="L364" s="77">
        <v>100</v>
      </c>
      <c r="M364" s="78">
        <f t="shared" si="53"/>
        <v>97.777777777777771</v>
      </c>
      <c r="N364" s="79">
        <v>77.857142857142861</v>
      </c>
      <c r="O364" s="80">
        <v>99.82</v>
      </c>
      <c r="P364" s="81">
        <v>93.759113444152817</v>
      </c>
      <c r="Q364" s="82" t="s">
        <v>37</v>
      </c>
      <c r="R364" s="72">
        <f t="shared" si="54"/>
        <v>90.422202880369113</v>
      </c>
      <c r="S364" s="76">
        <v>96.25</v>
      </c>
      <c r="T364" s="80">
        <v>60.787037037037038</v>
      </c>
      <c r="U364" s="80">
        <v>91.203683333333331</v>
      </c>
      <c r="V364" s="80">
        <v>0</v>
      </c>
      <c r="W364" s="80">
        <v>0</v>
      </c>
      <c r="X364" s="78">
        <f t="shared" si="55"/>
        <v>62.060180092592589</v>
      </c>
      <c r="Y364" s="83">
        <f t="shared" si="56"/>
        <v>83.994362551347734</v>
      </c>
      <c r="Z364" s="84">
        <v>5.7701149425287355</v>
      </c>
      <c r="AA364" s="84">
        <v>33.333333333333336</v>
      </c>
      <c r="AB364" s="84">
        <v>0</v>
      </c>
      <c r="AC364" s="84">
        <v>38.4</v>
      </c>
      <c r="AD364" s="84">
        <v>5.5555555555555554</v>
      </c>
      <c r="AE364" s="72">
        <f t="shared" si="57"/>
        <v>15.934195402298849</v>
      </c>
      <c r="AF364" s="85">
        <v>68.421052631578945</v>
      </c>
      <c r="AG364" s="85">
        <v>56.25</v>
      </c>
      <c r="AH364" s="85">
        <v>23.52941176470588</v>
      </c>
      <c r="AI364" s="85">
        <v>50.467289719626166</v>
      </c>
      <c r="AJ364" s="86">
        <v>49.666938528977745</v>
      </c>
      <c r="AK364" s="87">
        <v>48.333333333333336</v>
      </c>
      <c r="AL364" s="72">
        <f t="shared" si="58"/>
        <v>48.333333333333336</v>
      </c>
      <c r="AM364" s="88">
        <v>31.409421155620119</v>
      </c>
      <c r="AN364" s="89">
        <f t="shared" si="59"/>
        <v>63.795976861909409</v>
      </c>
    </row>
    <row r="365" spans="1:40" ht="15" hidden="1" customHeight="1" x14ac:dyDescent="0.3">
      <c r="A365" s="90">
        <v>19050</v>
      </c>
      <c r="B365" s="91" t="s">
        <v>640</v>
      </c>
      <c r="C365" s="91" t="s">
        <v>643</v>
      </c>
      <c r="D365" s="92">
        <v>6</v>
      </c>
      <c r="E365" s="70">
        <v>26.326898147224821</v>
      </c>
      <c r="F365" s="71">
        <v>73.005698005698008</v>
      </c>
      <c r="G365" s="72">
        <f t="shared" si="50"/>
        <v>41.886498100049209</v>
      </c>
      <c r="H365" s="73">
        <v>-0.10000000000000009</v>
      </c>
      <c r="I365" s="74">
        <f t="shared" si="51"/>
        <v>-0.10000000000000009</v>
      </c>
      <c r="J365" s="75">
        <f t="shared" si="52"/>
        <v>25.091898860029527</v>
      </c>
      <c r="K365" s="76">
        <v>60.262008733624462</v>
      </c>
      <c r="L365" s="77">
        <v>100</v>
      </c>
      <c r="M365" s="78">
        <f t="shared" si="53"/>
        <v>69.092673459485695</v>
      </c>
      <c r="N365" s="79">
        <v>53.650793650793652</v>
      </c>
      <c r="O365" s="80">
        <v>99.32</v>
      </c>
      <c r="P365" s="81">
        <v>99.038901601830659</v>
      </c>
      <c r="Q365" s="82" t="s">
        <v>37</v>
      </c>
      <c r="R365" s="72">
        <f t="shared" si="54"/>
        <v>83.950729731030464</v>
      </c>
      <c r="S365" s="76">
        <v>100</v>
      </c>
      <c r="T365" s="80">
        <v>74.114583333333329</v>
      </c>
      <c r="U365" s="80">
        <v>100</v>
      </c>
      <c r="V365" s="80">
        <v>0</v>
      </c>
      <c r="W365" s="80">
        <v>15</v>
      </c>
      <c r="X365" s="78">
        <f t="shared" si="55"/>
        <v>70.403645833333329</v>
      </c>
      <c r="Y365" s="83">
        <f t="shared" si="56"/>
        <v>74.266762626011257</v>
      </c>
      <c r="Z365" s="84">
        <v>88.068965517241381</v>
      </c>
      <c r="AA365" s="84">
        <v>22.222222222222225</v>
      </c>
      <c r="AB365" s="84">
        <v>0</v>
      </c>
      <c r="AC365" s="84">
        <v>44.800000000000004</v>
      </c>
      <c r="AD365" s="84">
        <v>6.666666666666667</v>
      </c>
      <c r="AE365" s="72">
        <f t="shared" si="57"/>
        <v>35.833908045977012</v>
      </c>
      <c r="AF365" s="85">
        <v>52.631578947368418</v>
      </c>
      <c r="AG365" s="85">
        <v>43.75</v>
      </c>
      <c r="AH365" s="85">
        <v>5.8823529411764701</v>
      </c>
      <c r="AI365" s="85">
        <v>24.299065420560748</v>
      </c>
      <c r="AJ365" s="86">
        <v>31.640749327276406</v>
      </c>
      <c r="AK365" s="87">
        <v>21.666666666666668</v>
      </c>
      <c r="AL365" s="72">
        <f t="shared" si="58"/>
        <v>21.666666666666668</v>
      </c>
      <c r="AM365" s="88">
        <v>31.882284111794782</v>
      </c>
      <c r="AN365" s="89">
        <f t="shared" si="59"/>
        <v>51.71644631854997</v>
      </c>
    </row>
    <row r="366" spans="1:40" ht="15" hidden="1" customHeight="1" x14ac:dyDescent="0.3">
      <c r="A366" s="90">
        <v>19075</v>
      </c>
      <c r="B366" s="91" t="s">
        <v>640</v>
      </c>
      <c r="C366" s="91" t="s">
        <v>644</v>
      </c>
      <c r="D366" s="92">
        <v>6</v>
      </c>
      <c r="E366" s="70">
        <v>51.146565584422987</v>
      </c>
      <c r="F366" s="71">
        <v>80.071733821733829</v>
      </c>
      <c r="G366" s="72">
        <f t="shared" si="50"/>
        <v>60.788288330193268</v>
      </c>
      <c r="H366" s="73">
        <v>0</v>
      </c>
      <c r="I366" s="74">
        <f t="shared" si="51"/>
        <v>0</v>
      </c>
      <c r="J366" s="75">
        <f t="shared" si="52"/>
        <v>36.472972998115956</v>
      </c>
      <c r="K366" s="76">
        <v>8.2802547770700627</v>
      </c>
      <c r="L366" s="77">
        <v>100</v>
      </c>
      <c r="M366" s="78">
        <f t="shared" si="53"/>
        <v>28.662420382165603</v>
      </c>
      <c r="N366" s="79">
        <v>84.472049689440993</v>
      </c>
      <c r="O366" s="80">
        <v>99.24</v>
      </c>
      <c r="P366" s="81">
        <v>98.660927785748441</v>
      </c>
      <c r="Q366" s="82" t="s">
        <v>37</v>
      </c>
      <c r="R366" s="72">
        <f t="shared" si="54"/>
        <v>94.065498121422479</v>
      </c>
      <c r="S366" s="76">
        <v>97.916666666666657</v>
      </c>
      <c r="T366" s="80">
        <v>68.232673961840632</v>
      </c>
      <c r="U366" s="80">
        <v>79.166650000000004</v>
      </c>
      <c r="V366" s="80">
        <v>0</v>
      </c>
      <c r="W366" s="80">
        <v>15</v>
      </c>
      <c r="X366" s="78">
        <f t="shared" si="55"/>
        <v>63.20399765712682</v>
      </c>
      <c r="Y366" s="83">
        <f t="shared" si="56"/>
        <v>60.644709986715398</v>
      </c>
      <c r="Z366" s="84">
        <v>43.379310344827587</v>
      </c>
      <c r="AA366" s="84">
        <v>11.111111111111112</v>
      </c>
      <c r="AB366" s="84">
        <v>0</v>
      </c>
      <c r="AC366" s="84">
        <v>41.6</v>
      </c>
      <c r="AD366" s="84">
        <v>8.8888888888888893</v>
      </c>
      <c r="AE366" s="72">
        <f t="shared" si="57"/>
        <v>22.394827586206898</v>
      </c>
      <c r="AF366" s="85">
        <v>21.052631578947366</v>
      </c>
      <c r="AG366" s="85">
        <v>31.25</v>
      </c>
      <c r="AH366" s="85">
        <v>47.058823529411761</v>
      </c>
      <c r="AI366" s="85">
        <v>0.93457943925233633</v>
      </c>
      <c r="AJ366" s="86">
        <v>25.074008636902867</v>
      </c>
      <c r="AK366" s="87">
        <v>31.666666666666664</v>
      </c>
      <c r="AL366" s="72">
        <f t="shared" si="58"/>
        <v>31.666666666666664</v>
      </c>
      <c r="AM366" s="88">
        <v>24.963643682484442</v>
      </c>
      <c r="AN366" s="89">
        <f t="shared" si="59"/>
        <v>45.106042697726217</v>
      </c>
    </row>
    <row r="367" spans="1:40" ht="15" hidden="1" customHeight="1" x14ac:dyDescent="0.3">
      <c r="A367" s="90">
        <v>19100</v>
      </c>
      <c r="B367" s="91" t="s">
        <v>640</v>
      </c>
      <c r="C367" s="91" t="s">
        <v>645</v>
      </c>
      <c r="D367" s="92">
        <v>6</v>
      </c>
      <c r="E367" s="70">
        <v>73.056370187016029</v>
      </c>
      <c r="F367" s="71">
        <v>82.606328856328858</v>
      </c>
      <c r="G367" s="72">
        <f t="shared" si="50"/>
        <v>76.239689743453638</v>
      </c>
      <c r="H367" s="73">
        <v>70.468000000000004</v>
      </c>
      <c r="I367" s="74">
        <f t="shared" si="51"/>
        <v>70.468000000000004</v>
      </c>
      <c r="J367" s="75">
        <f t="shared" si="52"/>
        <v>73.931013846072176</v>
      </c>
      <c r="K367" s="76">
        <v>91.891891891891888</v>
      </c>
      <c r="L367" s="77">
        <v>100</v>
      </c>
      <c r="M367" s="78">
        <f t="shared" si="53"/>
        <v>93.693693693693689</v>
      </c>
      <c r="N367" s="79">
        <v>88.571428571428584</v>
      </c>
      <c r="O367" s="80">
        <v>99.38</v>
      </c>
      <c r="P367" s="81">
        <v>96.565747853592413</v>
      </c>
      <c r="Q367" s="82" t="s">
        <v>37</v>
      </c>
      <c r="R367" s="72">
        <f t="shared" si="54"/>
        <v>94.779784396585114</v>
      </c>
      <c r="S367" s="76">
        <v>100</v>
      </c>
      <c r="T367" s="80">
        <v>87.843013468013481</v>
      </c>
      <c r="U367" s="80">
        <v>93.055549999999997</v>
      </c>
      <c r="V367" s="80">
        <v>0</v>
      </c>
      <c r="W367" s="80">
        <v>45</v>
      </c>
      <c r="X367" s="78">
        <f t="shared" si="55"/>
        <v>75.849640867003373</v>
      </c>
      <c r="Y367" s="83">
        <f t="shared" si="56"/>
        <v>88.331145814078042</v>
      </c>
      <c r="Z367" s="84">
        <v>12.988505747126439</v>
      </c>
      <c r="AA367" s="84">
        <v>58.333333333333336</v>
      </c>
      <c r="AB367" s="84">
        <v>0</v>
      </c>
      <c r="AC367" s="84">
        <v>62.4</v>
      </c>
      <c r="AD367" s="84">
        <v>5.5555555555555554</v>
      </c>
      <c r="AE367" s="72">
        <f t="shared" si="57"/>
        <v>26.926293103448277</v>
      </c>
      <c r="AF367" s="85">
        <v>73.68421052631578</v>
      </c>
      <c r="AG367" s="85">
        <v>75</v>
      </c>
      <c r="AH367" s="85">
        <v>58.82352941176471</v>
      </c>
      <c r="AI367" s="85">
        <v>0.93457943925233633</v>
      </c>
      <c r="AJ367" s="86">
        <v>52.110579844333202</v>
      </c>
      <c r="AK367" s="87">
        <v>46.666666666666664</v>
      </c>
      <c r="AL367" s="72">
        <f t="shared" si="58"/>
        <v>46.666666666666664</v>
      </c>
      <c r="AM367" s="88">
        <v>37.590177613661268</v>
      </c>
      <c r="AN367" s="89">
        <f t="shared" si="59"/>
        <v>70.228828960351834</v>
      </c>
    </row>
    <row r="368" spans="1:40" ht="15" hidden="1" customHeight="1" x14ac:dyDescent="0.3">
      <c r="A368" s="90">
        <v>19110</v>
      </c>
      <c r="B368" s="91" t="s">
        <v>640</v>
      </c>
      <c r="C368" s="91" t="s">
        <v>646</v>
      </c>
      <c r="D368" s="92">
        <v>6</v>
      </c>
      <c r="E368" s="70">
        <v>40.804637651382848</v>
      </c>
      <c r="F368" s="71">
        <v>0</v>
      </c>
      <c r="G368" s="72">
        <f t="shared" si="50"/>
        <v>27.203091767588564</v>
      </c>
      <c r="H368" s="73">
        <v>2.65</v>
      </c>
      <c r="I368" s="74">
        <f t="shared" si="51"/>
        <v>2.65</v>
      </c>
      <c r="J368" s="75">
        <f t="shared" si="52"/>
        <v>17.381855060553136</v>
      </c>
      <c r="K368" s="76">
        <v>96.15384615384616</v>
      </c>
      <c r="L368" s="77">
        <v>100</v>
      </c>
      <c r="M368" s="78">
        <f t="shared" si="53"/>
        <v>97.008547008547026</v>
      </c>
      <c r="N368" s="79">
        <v>75.507246376811594</v>
      </c>
      <c r="O368" s="80">
        <v>99.210000000000008</v>
      </c>
      <c r="P368" s="81">
        <v>97.023906326231909</v>
      </c>
      <c r="Q368" s="82" t="s">
        <v>37</v>
      </c>
      <c r="R368" s="72">
        <f t="shared" si="54"/>
        <v>90.52377149420137</v>
      </c>
      <c r="S368" s="76">
        <v>95.833333333333343</v>
      </c>
      <c r="T368" s="80">
        <v>82.814525026534838</v>
      </c>
      <c r="U368" s="80">
        <v>100</v>
      </c>
      <c r="V368" s="80">
        <v>0</v>
      </c>
      <c r="W368" s="80">
        <v>0</v>
      </c>
      <c r="X368" s="78">
        <f t="shared" si="55"/>
        <v>69.661964589967042</v>
      </c>
      <c r="Y368" s="83">
        <f t="shared" si="56"/>
        <v>86.18251247001082</v>
      </c>
      <c r="Z368" s="84">
        <v>10.574712643678161</v>
      </c>
      <c r="AA368" s="84">
        <v>27.777777777777782</v>
      </c>
      <c r="AB368" s="84">
        <v>40</v>
      </c>
      <c r="AC368" s="84">
        <v>54.400000000000006</v>
      </c>
      <c r="AD368" s="84">
        <v>7.7777777777777777</v>
      </c>
      <c r="AE368" s="72">
        <f t="shared" si="57"/>
        <v>27.010344827586206</v>
      </c>
      <c r="AF368" s="85">
        <v>73.68421052631578</v>
      </c>
      <c r="AG368" s="85">
        <v>75</v>
      </c>
      <c r="AH368" s="85">
        <v>70.588235294117652</v>
      </c>
      <c r="AI368" s="85">
        <v>59.813084112149525</v>
      </c>
      <c r="AJ368" s="86">
        <v>69.771382483145743</v>
      </c>
      <c r="AK368" s="87">
        <v>41.666666666666671</v>
      </c>
      <c r="AL368" s="72">
        <f t="shared" si="58"/>
        <v>41.666666666666671</v>
      </c>
      <c r="AM368" s="88">
        <v>41.344552570218177</v>
      </c>
      <c r="AN368" s="89">
        <f t="shared" si="59"/>
        <v>58.970993018181488</v>
      </c>
    </row>
    <row r="369" spans="1:40" ht="15" hidden="1" customHeight="1" x14ac:dyDescent="0.3">
      <c r="A369" s="90">
        <v>19130</v>
      </c>
      <c r="B369" s="91" t="s">
        <v>640</v>
      </c>
      <c r="C369" s="91" t="s">
        <v>647</v>
      </c>
      <c r="D369" s="92">
        <v>6</v>
      </c>
      <c r="E369" s="70">
        <v>63.014510746361907</v>
      </c>
      <c r="F369" s="71">
        <v>75.328144078144092</v>
      </c>
      <c r="G369" s="72">
        <f t="shared" si="50"/>
        <v>67.119055190289302</v>
      </c>
      <c r="H369" s="73">
        <v>51.172000000000011</v>
      </c>
      <c r="I369" s="74">
        <f t="shared" si="51"/>
        <v>51.172000000000011</v>
      </c>
      <c r="J369" s="75">
        <f t="shared" si="52"/>
        <v>60.740233114173591</v>
      </c>
      <c r="K369" s="76">
        <v>97.524752475247524</v>
      </c>
      <c r="L369" s="77">
        <v>100</v>
      </c>
      <c r="M369" s="78">
        <f t="shared" si="53"/>
        <v>98.074807480748063</v>
      </c>
      <c r="N369" s="79">
        <v>88.571428571428584</v>
      </c>
      <c r="O369" s="80">
        <v>98.97</v>
      </c>
      <c r="P369" s="81">
        <v>98.754425068834408</v>
      </c>
      <c r="Q369" s="82" t="s">
        <v>37</v>
      </c>
      <c r="R369" s="72">
        <f t="shared" si="54"/>
        <v>95.372306243912618</v>
      </c>
      <c r="S369" s="76">
        <v>100</v>
      </c>
      <c r="T369" s="80">
        <v>73.81645698051949</v>
      </c>
      <c r="U369" s="80">
        <v>100</v>
      </c>
      <c r="V369" s="80">
        <v>0</v>
      </c>
      <c r="W369" s="80">
        <v>15</v>
      </c>
      <c r="X369" s="78">
        <f t="shared" si="55"/>
        <v>70.329114245129873</v>
      </c>
      <c r="Y369" s="83">
        <f t="shared" si="56"/>
        <v>88.331385249562913</v>
      </c>
      <c r="Z369" s="84">
        <v>99.655172413793096</v>
      </c>
      <c r="AA369" s="84">
        <v>44.44444444444445</v>
      </c>
      <c r="AB369" s="84">
        <v>100</v>
      </c>
      <c r="AC369" s="84">
        <v>71.2</v>
      </c>
      <c r="AD369" s="84">
        <v>5.5555555555555554</v>
      </c>
      <c r="AE369" s="72">
        <f t="shared" si="57"/>
        <v>66.388793103448279</v>
      </c>
      <c r="AF369" s="85">
        <v>73.68421052631578</v>
      </c>
      <c r="AG369" s="85">
        <v>81.25</v>
      </c>
      <c r="AH369" s="85">
        <v>70.588235294117652</v>
      </c>
      <c r="AI369" s="85">
        <v>63.551401869158873</v>
      </c>
      <c r="AJ369" s="86">
        <v>72.268461922398075</v>
      </c>
      <c r="AK369" s="87">
        <v>53.333333333333336</v>
      </c>
      <c r="AL369" s="72">
        <f t="shared" si="58"/>
        <v>53.333333333333336</v>
      </c>
      <c r="AM369" s="88">
        <v>65.345612834478572</v>
      </c>
      <c r="AN369" s="89">
        <f t="shared" si="59"/>
        <v>75.917423097959755</v>
      </c>
    </row>
    <row r="370" spans="1:40" ht="15" hidden="1" customHeight="1" x14ac:dyDescent="0.3">
      <c r="A370" s="90">
        <v>19137</v>
      </c>
      <c r="B370" s="91" t="s">
        <v>640</v>
      </c>
      <c r="C370" s="91" t="s">
        <v>648</v>
      </c>
      <c r="D370" s="92">
        <v>6</v>
      </c>
      <c r="E370" s="70">
        <v>41.364774574693072</v>
      </c>
      <c r="F370" s="71">
        <v>0</v>
      </c>
      <c r="G370" s="72">
        <f t="shared" si="50"/>
        <v>27.576516383128713</v>
      </c>
      <c r="H370" s="73">
        <v>20.673999999999999</v>
      </c>
      <c r="I370" s="74">
        <f t="shared" si="51"/>
        <v>20.673999999999999</v>
      </c>
      <c r="J370" s="75">
        <f t="shared" si="52"/>
        <v>24.815509829877229</v>
      </c>
      <c r="K370" s="76">
        <v>86.231884057971016</v>
      </c>
      <c r="L370" s="77">
        <v>100</v>
      </c>
      <c r="M370" s="78">
        <f t="shared" si="53"/>
        <v>89.29146537842189</v>
      </c>
      <c r="N370" s="79">
        <v>82.142857142857153</v>
      </c>
      <c r="O370" s="80">
        <v>99.33</v>
      </c>
      <c r="P370" s="81">
        <v>99.915807198484529</v>
      </c>
      <c r="Q370" s="82" t="s">
        <v>37</v>
      </c>
      <c r="R370" s="72">
        <f t="shared" si="54"/>
        <v>93.737598808709436</v>
      </c>
      <c r="S370" s="76">
        <v>92.777777777777771</v>
      </c>
      <c r="T370" s="80">
        <v>90.502735690235696</v>
      </c>
      <c r="U370" s="80">
        <v>98.611100000000008</v>
      </c>
      <c r="V370" s="80">
        <v>0</v>
      </c>
      <c r="W370" s="80">
        <v>25</v>
      </c>
      <c r="X370" s="78">
        <f t="shared" si="55"/>
        <v>73.597903367003369</v>
      </c>
      <c r="Y370" s="83">
        <f t="shared" si="56"/>
        <v>85.692288232459973</v>
      </c>
      <c r="Z370" s="84">
        <v>42.919540229885058</v>
      </c>
      <c r="AA370" s="84">
        <v>11.111111111111112</v>
      </c>
      <c r="AB370" s="84">
        <v>100</v>
      </c>
      <c r="AC370" s="84">
        <v>76.8</v>
      </c>
      <c r="AD370" s="84">
        <v>5.5555555555555554</v>
      </c>
      <c r="AE370" s="72">
        <f t="shared" si="57"/>
        <v>47.004885057471263</v>
      </c>
      <c r="AF370" s="85">
        <v>89.473684210526315</v>
      </c>
      <c r="AG370" s="85">
        <v>81.25</v>
      </c>
      <c r="AH370" s="85">
        <v>76.470588235294116</v>
      </c>
      <c r="AI370" s="85">
        <v>0.93457943925233633</v>
      </c>
      <c r="AJ370" s="86">
        <v>62.032212971268187</v>
      </c>
      <c r="AK370" s="87">
        <v>45</v>
      </c>
      <c r="AL370" s="72">
        <f t="shared" si="58"/>
        <v>45</v>
      </c>
      <c r="AM370" s="88">
        <v>50.61119548965619</v>
      </c>
      <c r="AN370" s="89">
        <f t="shared" si="59"/>
        <v>62.99260472910229</v>
      </c>
    </row>
    <row r="371" spans="1:40" ht="15" hidden="1" customHeight="1" x14ac:dyDescent="0.3">
      <c r="A371" s="90">
        <v>19142</v>
      </c>
      <c r="B371" s="91" t="s">
        <v>640</v>
      </c>
      <c r="C371" s="91" t="s">
        <v>649</v>
      </c>
      <c r="D371" s="92">
        <v>6</v>
      </c>
      <c r="E371" s="70">
        <v>74.846700637535477</v>
      </c>
      <c r="F371" s="71">
        <v>80.569800569800577</v>
      </c>
      <c r="G371" s="72">
        <f t="shared" si="50"/>
        <v>76.754400614957177</v>
      </c>
      <c r="H371" s="73">
        <v>6.66</v>
      </c>
      <c r="I371" s="74">
        <f t="shared" si="51"/>
        <v>6.66</v>
      </c>
      <c r="J371" s="75">
        <f t="shared" si="52"/>
        <v>48.716640368974303</v>
      </c>
      <c r="K371" s="76">
        <v>95.289855072463766</v>
      </c>
      <c r="L371" s="77">
        <v>100</v>
      </c>
      <c r="M371" s="78">
        <f t="shared" si="53"/>
        <v>96.336553945249591</v>
      </c>
      <c r="N371" s="79">
        <v>98.260869565217391</v>
      </c>
      <c r="O371" s="80">
        <v>99.54</v>
      </c>
      <c r="P371" s="81">
        <v>98.050813281355019</v>
      </c>
      <c r="Q371" s="82" t="s">
        <v>37</v>
      </c>
      <c r="R371" s="72">
        <f t="shared" si="54"/>
        <v>98.555591848264427</v>
      </c>
      <c r="S371" s="76">
        <v>97.916666666666657</v>
      </c>
      <c r="T371" s="80">
        <v>64.415509259259252</v>
      </c>
      <c r="U371" s="80">
        <v>100</v>
      </c>
      <c r="V371" s="80">
        <v>0</v>
      </c>
      <c r="W371" s="80">
        <v>15</v>
      </c>
      <c r="X371" s="78">
        <f t="shared" si="55"/>
        <v>67.458043981481481</v>
      </c>
      <c r="Y371" s="83">
        <f t="shared" si="56"/>
        <v>87.805522885808543</v>
      </c>
      <c r="Z371" s="84">
        <v>43.241379310344826</v>
      </c>
      <c r="AA371" s="84">
        <v>44.44444444444445</v>
      </c>
      <c r="AB371" s="84">
        <v>40</v>
      </c>
      <c r="AC371" s="84">
        <v>46.400000000000006</v>
      </c>
      <c r="AD371" s="84">
        <v>5.5555555555555554</v>
      </c>
      <c r="AE371" s="72">
        <f t="shared" si="57"/>
        <v>36.385344827586209</v>
      </c>
      <c r="AF371" s="85">
        <v>36.84210526315789</v>
      </c>
      <c r="AG371" s="85">
        <v>75</v>
      </c>
      <c r="AH371" s="85">
        <v>52.941176470588239</v>
      </c>
      <c r="AI371" s="85">
        <v>49.532710280373834</v>
      </c>
      <c r="AJ371" s="86">
        <v>53.578998003529989</v>
      </c>
      <c r="AK371" s="87">
        <v>43.333333333333336</v>
      </c>
      <c r="AL371" s="72">
        <f t="shared" si="58"/>
        <v>43.333333333333336</v>
      </c>
      <c r="AM371" s="88">
        <v>42.359916708987313</v>
      </c>
      <c r="AN371" s="89">
        <f t="shared" si="59"/>
        <v>66.35406452939533</v>
      </c>
    </row>
    <row r="372" spans="1:40" ht="15" hidden="1" customHeight="1" x14ac:dyDescent="0.3">
      <c r="A372" s="90">
        <v>19212</v>
      </c>
      <c r="B372" s="91" t="s">
        <v>640</v>
      </c>
      <c r="C372" s="91" t="s">
        <v>650</v>
      </c>
      <c r="D372" s="92">
        <v>6</v>
      </c>
      <c r="E372" s="70">
        <v>59.114686113461921</v>
      </c>
      <c r="F372" s="71">
        <v>79.281135531135533</v>
      </c>
      <c r="G372" s="72">
        <f t="shared" si="50"/>
        <v>65.836835919353121</v>
      </c>
      <c r="H372" s="73">
        <v>47.018000000000001</v>
      </c>
      <c r="I372" s="74">
        <f t="shared" si="51"/>
        <v>47.018000000000001</v>
      </c>
      <c r="J372" s="75">
        <f t="shared" si="52"/>
        <v>58.309301551611874</v>
      </c>
      <c r="K372" s="76">
        <v>49.305555555555557</v>
      </c>
      <c r="L372" s="77">
        <v>100</v>
      </c>
      <c r="M372" s="78">
        <f t="shared" si="53"/>
        <v>60.570987654320987</v>
      </c>
      <c r="N372" s="79">
        <v>100</v>
      </c>
      <c r="O372" s="80">
        <v>99.25</v>
      </c>
      <c r="P372" s="81">
        <v>99.448751076658056</v>
      </c>
      <c r="Q372" s="82" t="s">
        <v>37</v>
      </c>
      <c r="R372" s="72">
        <f t="shared" si="54"/>
        <v>99.50402145241172</v>
      </c>
      <c r="S372" s="76">
        <v>100</v>
      </c>
      <c r="T372" s="80">
        <v>85.736111111111114</v>
      </c>
      <c r="U372" s="80">
        <v>100</v>
      </c>
      <c r="V372" s="80">
        <v>0</v>
      </c>
      <c r="W372" s="80">
        <v>15</v>
      </c>
      <c r="X372" s="78">
        <f t="shared" si="55"/>
        <v>73.309027777777771</v>
      </c>
      <c r="Y372" s="83">
        <f t="shared" si="56"/>
        <v>77.105731309216196</v>
      </c>
      <c r="Z372" s="84">
        <v>52.218390804597703</v>
      </c>
      <c r="AA372" s="84">
        <v>91.666666666666671</v>
      </c>
      <c r="AB372" s="84">
        <v>0</v>
      </c>
      <c r="AC372" s="84">
        <v>85.6</v>
      </c>
      <c r="AD372" s="84">
        <v>5.5555555555555554</v>
      </c>
      <c r="AE372" s="72">
        <f t="shared" si="57"/>
        <v>47.333764367816087</v>
      </c>
      <c r="AF372" s="85">
        <v>78.94736842105263</v>
      </c>
      <c r="AG372" s="85">
        <v>75</v>
      </c>
      <c r="AH372" s="85">
        <v>70.588235294117652</v>
      </c>
      <c r="AI372" s="85">
        <v>59.813084112149525</v>
      </c>
      <c r="AJ372" s="86">
        <v>71.087171956829948</v>
      </c>
      <c r="AK372" s="87">
        <v>56.666666666666664</v>
      </c>
      <c r="AL372" s="72">
        <f t="shared" si="58"/>
        <v>56.666666666666664</v>
      </c>
      <c r="AM372" s="88">
        <v>55.534586851323233</v>
      </c>
      <c r="AN372" s="89">
        <f t="shared" si="59"/>
        <v>66.875102020327446</v>
      </c>
    </row>
    <row r="373" spans="1:40" ht="15" hidden="1" customHeight="1" x14ac:dyDescent="0.3">
      <c r="A373" s="90">
        <v>19256</v>
      </c>
      <c r="B373" s="91" t="s">
        <v>640</v>
      </c>
      <c r="C373" s="91" t="s">
        <v>651</v>
      </c>
      <c r="D373" s="92">
        <v>6</v>
      </c>
      <c r="E373" s="70">
        <v>72.632085020242911</v>
      </c>
      <c r="F373" s="71">
        <v>87.854599104599117</v>
      </c>
      <c r="G373" s="72">
        <f t="shared" si="50"/>
        <v>77.706256381694971</v>
      </c>
      <c r="H373" s="73">
        <v>31.585999999999999</v>
      </c>
      <c r="I373" s="74">
        <f t="shared" si="51"/>
        <v>31.585999999999999</v>
      </c>
      <c r="J373" s="75">
        <f t="shared" si="52"/>
        <v>59.258153829016983</v>
      </c>
      <c r="K373" s="76">
        <v>92.173913043478265</v>
      </c>
      <c r="L373" s="77">
        <v>100</v>
      </c>
      <c r="M373" s="78">
        <f t="shared" si="53"/>
        <v>93.913043478260875</v>
      </c>
      <c r="N373" s="79">
        <v>100</v>
      </c>
      <c r="O373" s="80">
        <v>98.45</v>
      </c>
      <c r="P373" s="81">
        <v>97.226785196637351</v>
      </c>
      <c r="Q373" s="82" t="s">
        <v>37</v>
      </c>
      <c r="R373" s="72">
        <f t="shared" si="54"/>
        <v>98.497329068629824</v>
      </c>
      <c r="S373" s="76">
        <v>99.166666666666671</v>
      </c>
      <c r="T373" s="80">
        <v>87.585716230936811</v>
      </c>
      <c r="U373" s="80">
        <v>87.037016666666659</v>
      </c>
      <c r="V373" s="80">
        <v>0</v>
      </c>
      <c r="W373" s="80">
        <v>25</v>
      </c>
      <c r="X373" s="78">
        <f t="shared" si="55"/>
        <v>71.572349891067532</v>
      </c>
      <c r="Y373" s="83">
        <f t="shared" si="56"/>
        <v>88.230992919277071</v>
      </c>
      <c r="Z373" s="84">
        <v>16.045977011494251</v>
      </c>
      <c r="AA373" s="84">
        <v>30.555555555555557</v>
      </c>
      <c r="AB373" s="84">
        <v>0</v>
      </c>
      <c r="AC373" s="84">
        <v>73.599999999999994</v>
      </c>
      <c r="AD373" s="84">
        <v>27.777777777777779</v>
      </c>
      <c r="AE373" s="72">
        <f t="shared" si="57"/>
        <v>28.748994252873565</v>
      </c>
      <c r="AF373" s="85">
        <v>84.210526315789465</v>
      </c>
      <c r="AG373" s="85">
        <v>75</v>
      </c>
      <c r="AH373" s="85">
        <v>47.058823529411761</v>
      </c>
      <c r="AI373" s="85">
        <v>65.420560747663544</v>
      </c>
      <c r="AJ373" s="86">
        <v>67.922477648216201</v>
      </c>
      <c r="AK373" s="87">
        <v>55.000000000000007</v>
      </c>
      <c r="AL373" s="72">
        <f t="shared" si="58"/>
        <v>55.000000000000007</v>
      </c>
      <c r="AM373" s="88">
        <v>44.44545764105689</v>
      </c>
      <c r="AN373" s="89">
        <f t="shared" si="59"/>
        <v>69.300764517759006</v>
      </c>
    </row>
    <row r="374" spans="1:40" ht="15" hidden="1" customHeight="1" x14ac:dyDescent="0.3">
      <c r="A374" s="90">
        <v>19290</v>
      </c>
      <c r="B374" s="91" t="s">
        <v>640</v>
      </c>
      <c r="C374" s="91" t="s">
        <v>652</v>
      </c>
      <c r="D374" s="92">
        <v>6</v>
      </c>
      <c r="E374" s="70">
        <v>54.8848609813408</v>
      </c>
      <c r="F374" s="71">
        <v>0</v>
      </c>
      <c r="G374" s="72">
        <f t="shared" si="50"/>
        <v>36.589907320893865</v>
      </c>
      <c r="H374" s="73">
        <v>29.367999999999999</v>
      </c>
      <c r="I374" s="74">
        <f t="shared" si="51"/>
        <v>29.367999999999999</v>
      </c>
      <c r="J374" s="75">
        <f t="shared" si="52"/>
        <v>33.701144392536321</v>
      </c>
      <c r="K374" s="76">
        <v>87.634408602150543</v>
      </c>
      <c r="L374" s="77">
        <v>100</v>
      </c>
      <c r="M374" s="78">
        <f t="shared" si="53"/>
        <v>90.382317801672656</v>
      </c>
      <c r="N374" s="79">
        <v>80.952380952380963</v>
      </c>
      <c r="O374" s="80">
        <v>99.63</v>
      </c>
      <c r="P374" s="81">
        <v>99.626028421839948</v>
      </c>
      <c r="Q374" s="82" t="s">
        <v>37</v>
      </c>
      <c r="R374" s="72">
        <f t="shared" si="54"/>
        <v>93.344426372787325</v>
      </c>
      <c r="S374" s="76">
        <v>88.75</v>
      </c>
      <c r="T374" s="80">
        <v>92.361111111111128</v>
      </c>
      <c r="U374" s="80">
        <v>100</v>
      </c>
      <c r="V374" s="80">
        <v>0</v>
      </c>
      <c r="W374" s="80">
        <v>15</v>
      </c>
      <c r="X374" s="78">
        <f t="shared" si="55"/>
        <v>72.152777777777786</v>
      </c>
      <c r="Y374" s="83">
        <f t="shared" si="56"/>
        <v>85.496739736782985</v>
      </c>
      <c r="Z374" s="84">
        <v>78.8735632183908</v>
      </c>
      <c r="AA374" s="84">
        <v>22.222222222222225</v>
      </c>
      <c r="AB374" s="84">
        <v>40</v>
      </c>
      <c r="AC374" s="84">
        <v>52</v>
      </c>
      <c r="AD374" s="84">
        <v>5.5555555555555554</v>
      </c>
      <c r="AE374" s="72">
        <f t="shared" si="57"/>
        <v>42.176724137931032</v>
      </c>
      <c r="AF374" s="85">
        <v>78.94736842105263</v>
      </c>
      <c r="AG374" s="85">
        <v>56.25</v>
      </c>
      <c r="AH374" s="85">
        <v>52.941176470588239</v>
      </c>
      <c r="AI374" s="85">
        <v>46.728971962616825</v>
      </c>
      <c r="AJ374" s="86">
        <v>58.716879213564425</v>
      </c>
      <c r="AK374" s="87">
        <v>46.666666666666664</v>
      </c>
      <c r="AL374" s="72">
        <f t="shared" si="58"/>
        <v>46.666666666666664</v>
      </c>
      <c r="AM374" s="88">
        <v>47.485420663847066</v>
      </c>
      <c r="AN374" s="89">
        <f t="shared" si="59"/>
        <v>63.734224946052876</v>
      </c>
    </row>
    <row r="375" spans="1:40" ht="15" hidden="1" customHeight="1" x14ac:dyDescent="0.3">
      <c r="A375" s="90">
        <v>19300</v>
      </c>
      <c r="B375" s="91" t="s">
        <v>640</v>
      </c>
      <c r="C375" s="91" t="s">
        <v>653</v>
      </c>
      <c r="D375" s="92">
        <v>6</v>
      </c>
      <c r="E375" s="70">
        <v>51.136734158101824</v>
      </c>
      <c r="F375" s="71">
        <v>78.240740740740733</v>
      </c>
      <c r="G375" s="72">
        <f t="shared" si="50"/>
        <v>60.171403018981451</v>
      </c>
      <c r="H375" s="73">
        <v>56.1</v>
      </c>
      <c r="I375" s="74">
        <f t="shared" si="51"/>
        <v>56.1</v>
      </c>
      <c r="J375" s="75">
        <f t="shared" si="52"/>
        <v>58.542841811388868</v>
      </c>
      <c r="K375" s="76">
        <v>81.003584229390682</v>
      </c>
      <c r="L375" s="77">
        <v>100</v>
      </c>
      <c r="M375" s="78">
        <f t="shared" si="53"/>
        <v>85.22500995619275</v>
      </c>
      <c r="N375" s="79">
        <v>99.200000000000017</v>
      </c>
      <c r="O375" s="80">
        <v>99.36999999999999</v>
      </c>
      <c r="P375" s="81">
        <v>94.958579881656803</v>
      </c>
      <c r="Q375" s="82" t="s">
        <v>37</v>
      </c>
      <c r="R375" s="72">
        <f t="shared" si="54"/>
        <v>97.781708173076922</v>
      </c>
      <c r="S375" s="76">
        <v>98.333333333333343</v>
      </c>
      <c r="T375" s="80">
        <v>67.881944444444443</v>
      </c>
      <c r="U375" s="80">
        <v>70.833333333333329</v>
      </c>
      <c r="V375" s="80">
        <v>0</v>
      </c>
      <c r="W375" s="80">
        <v>0</v>
      </c>
      <c r="X375" s="78">
        <f t="shared" si="55"/>
        <v>59.262152777777771</v>
      </c>
      <c r="Y375" s="83">
        <f t="shared" si="56"/>
        <v>80.93503908850289</v>
      </c>
      <c r="Z375" s="84">
        <v>78.758620689655174</v>
      </c>
      <c r="AA375" s="84">
        <v>100</v>
      </c>
      <c r="AB375" s="84">
        <v>60</v>
      </c>
      <c r="AC375" s="84">
        <v>56.8</v>
      </c>
      <c r="AD375" s="84">
        <v>5.3191489361702127</v>
      </c>
      <c r="AE375" s="72">
        <f t="shared" si="57"/>
        <v>61.336995597945709</v>
      </c>
      <c r="AF375" s="85">
        <v>89.473684210526315</v>
      </c>
      <c r="AG375" s="85">
        <v>75</v>
      </c>
      <c r="AH375" s="85">
        <v>76.470588235294116</v>
      </c>
      <c r="AI375" s="85">
        <v>50.467289719626166</v>
      </c>
      <c r="AJ375" s="86">
        <v>72.852890541361646</v>
      </c>
      <c r="AK375" s="87">
        <v>38.333333333333336</v>
      </c>
      <c r="AL375" s="72">
        <f t="shared" si="58"/>
        <v>38.333333333333336</v>
      </c>
      <c r="AM375" s="88">
        <v>59.807168463267487</v>
      </c>
      <c r="AN375" s="89">
        <f t="shared" si="59"/>
        <v>70.118238445509462</v>
      </c>
    </row>
    <row r="376" spans="1:40" ht="15" hidden="1" customHeight="1" x14ac:dyDescent="0.3">
      <c r="A376" s="90">
        <v>19318</v>
      </c>
      <c r="B376" s="91" t="s">
        <v>640</v>
      </c>
      <c r="C376" s="91" t="s">
        <v>654</v>
      </c>
      <c r="D376" s="92">
        <v>6</v>
      </c>
      <c r="E376" s="70">
        <v>76.53719794769944</v>
      </c>
      <c r="F376" s="71">
        <v>56.522181522181512</v>
      </c>
      <c r="G376" s="72">
        <f t="shared" si="50"/>
        <v>69.865525805860131</v>
      </c>
      <c r="H376" s="73">
        <v>0</v>
      </c>
      <c r="I376" s="74">
        <f t="shared" si="51"/>
        <v>0</v>
      </c>
      <c r="J376" s="75">
        <f t="shared" si="52"/>
        <v>41.91931548351608</v>
      </c>
      <c r="K376" s="76">
        <v>54.761904761904766</v>
      </c>
      <c r="L376" s="77">
        <v>100</v>
      </c>
      <c r="M376" s="78">
        <f t="shared" si="53"/>
        <v>64.81481481481481</v>
      </c>
      <c r="N376" s="79">
        <v>74.285714285714278</v>
      </c>
      <c r="O376" s="80">
        <v>95.71</v>
      </c>
      <c r="P376" s="81">
        <v>97.354790972992973</v>
      </c>
      <c r="Q376" s="82" t="s">
        <v>37</v>
      </c>
      <c r="R376" s="72">
        <f t="shared" si="54"/>
        <v>89.061137064306848</v>
      </c>
      <c r="S376" s="76">
        <v>96.25</v>
      </c>
      <c r="T376" s="80">
        <v>72.881944444444429</v>
      </c>
      <c r="U376" s="80">
        <v>95.833333333333329</v>
      </c>
      <c r="V376" s="80">
        <v>0</v>
      </c>
      <c r="W376" s="80">
        <v>0</v>
      </c>
      <c r="X376" s="78">
        <f t="shared" si="55"/>
        <v>66.241319444444443</v>
      </c>
      <c r="Y376" s="83">
        <f t="shared" si="56"/>
        <v>73.030119416133743</v>
      </c>
      <c r="Z376" s="84">
        <v>65.977011494252878</v>
      </c>
      <c r="AA376" s="84">
        <v>33.333333333333336</v>
      </c>
      <c r="AB376" s="84">
        <v>60</v>
      </c>
      <c r="AC376" s="84">
        <v>46.400000000000006</v>
      </c>
      <c r="AD376" s="84">
        <v>5.5555555555555554</v>
      </c>
      <c r="AE376" s="72">
        <f t="shared" si="57"/>
        <v>43.735919540229887</v>
      </c>
      <c r="AF376" s="85">
        <v>78.94736842105263</v>
      </c>
      <c r="AG376" s="85">
        <v>81.25</v>
      </c>
      <c r="AH376" s="85">
        <v>64.705882352941174</v>
      </c>
      <c r="AI376" s="85">
        <v>42.990654205607477</v>
      </c>
      <c r="AJ376" s="86">
        <v>66.973476244900326</v>
      </c>
      <c r="AK376" s="87">
        <v>30</v>
      </c>
      <c r="AL376" s="72">
        <f t="shared" si="58"/>
        <v>30</v>
      </c>
      <c r="AM376" s="88">
        <v>47.18541742009603</v>
      </c>
      <c r="AN376" s="89">
        <f t="shared" si="59"/>
        <v>59.054548030798898</v>
      </c>
    </row>
    <row r="377" spans="1:40" ht="15" hidden="1" customHeight="1" x14ac:dyDescent="0.3">
      <c r="A377" s="90">
        <v>19355</v>
      </c>
      <c r="B377" s="91" t="s">
        <v>640</v>
      </c>
      <c r="C377" s="91" t="s">
        <v>655</v>
      </c>
      <c r="D377" s="92">
        <v>6</v>
      </c>
      <c r="E377" s="70">
        <v>70.275712490776016</v>
      </c>
      <c r="F377" s="71">
        <v>70.932539682539684</v>
      </c>
      <c r="G377" s="72">
        <f t="shared" si="50"/>
        <v>70.494654888030567</v>
      </c>
      <c r="H377" s="73">
        <v>41.817999999999998</v>
      </c>
      <c r="I377" s="74">
        <f t="shared" si="51"/>
        <v>41.817999999999998</v>
      </c>
      <c r="J377" s="75">
        <f t="shared" si="52"/>
        <v>59.023992932818345</v>
      </c>
      <c r="K377" s="76">
        <v>96.18320610687023</v>
      </c>
      <c r="L377" s="77">
        <v>100</v>
      </c>
      <c r="M377" s="78">
        <f t="shared" si="53"/>
        <v>97.031382527565739</v>
      </c>
      <c r="N377" s="79">
        <v>86.984126984127002</v>
      </c>
      <c r="O377" s="80">
        <v>98.62</v>
      </c>
      <c r="P377" s="81">
        <v>99.640610961365681</v>
      </c>
      <c r="Q377" s="82" t="s">
        <v>37</v>
      </c>
      <c r="R377" s="72">
        <f t="shared" si="54"/>
        <v>95.022153328092259</v>
      </c>
      <c r="S377" s="76">
        <v>95.277777777777786</v>
      </c>
      <c r="T377" s="80">
        <v>86.208333333333343</v>
      </c>
      <c r="U377" s="80">
        <v>100</v>
      </c>
      <c r="V377" s="80">
        <v>0</v>
      </c>
      <c r="W377" s="80">
        <v>15</v>
      </c>
      <c r="X377" s="78">
        <f t="shared" si="55"/>
        <v>72.246527777777786</v>
      </c>
      <c r="Y377" s="83">
        <f t="shared" si="56"/>
        <v>88.457275663802079</v>
      </c>
      <c r="Z377" s="84">
        <v>37.287356321839077</v>
      </c>
      <c r="AA377" s="84">
        <v>22.222222222222225</v>
      </c>
      <c r="AB377" s="84">
        <v>0</v>
      </c>
      <c r="AC377" s="84">
        <v>52</v>
      </c>
      <c r="AD377" s="84">
        <v>5.5555555555555554</v>
      </c>
      <c r="AE377" s="72">
        <f t="shared" si="57"/>
        <v>24.280172413793103</v>
      </c>
      <c r="AF377" s="85">
        <v>68.421052631578945</v>
      </c>
      <c r="AG377" s="85">
        <v>81.25</v>
      </c>
      <c r="AH377" s="85">
        <v>70.588235294117652</v>
      </c>
      <c r="AI377" s="85">
        <v>38.31775700934579</v>
      </c>
      <c r="AJ377" s="86">
        <v>64.644261233760602</v>
      </c>
      <c r="AK377" s="87">
        <v>31.666666666666664</v>
      </c>
      <c r="AL377" s="72">
        <f t="shared" si="58"/>
        <v>31.666666666666664</v>
      </c>
      <c r="AM377" s="88">
        <v>36.52122828302582</v>
      </c>
      <c r="AN377" s="89">
        <f t="shared" si="59"/>
        <v>66.989804903372459</v>
      </c>
    </row>
    <row r="378" spans="1:40" ht="15" hidden="1" customHeight="1" x14ac:dyDescent="0.3">
      <c r="A378" s="90">
        <v>19364</v>
      </c>
      <c r="B378" s="91" t="s">
        <v>640</v>
      </c>
      <c r="C378" s="91" t="s">
        <v>656</v>
      </c>
      <c r="D378" s="92">
        <v>6</v>
      </c>
      <c r="E378" s="70">
        <v>55.776805383660857</v>
      </c>
      <c r="F378" s="71">
        <v>76.468253968253961</v>
      </c>
      <c r="G378" s="72">
        <f t="shared" si="50"/>
        <v>62.673954911858559</v>
      </c>
      <c r="H378" s="73">
        <v>56.712000000000003</v>
      </c>
      <c r="I378" s="74">
        <f t="shared" si="51"/>
        <v>56.712000000000003</v>
      </c>
      <c r="J378" s="75">
        <f t="shared" si="52"/>
        <v>60.289172947115134</v>
      </c>
      <c r="K378" s="76">
        <v>80.46875</v>
      </c>
      <c r="L378" s="77">
        <v>100</v>
      </c>
      <c r="M378" s="78">
        <f t="shared" si="53"/>
        <v>84.809027777777771</v>
      </c>
      <c r="N378" s="79">
        <v>78.095238095238102</v>
      </c>
      <c r="O378" s="80">
        <v>0</v>
      </c>
      <c r="P378" s="81">
        <v>99.951171875</v>
      </c>
      <c r="Q378" s="82" t="s">
        <v>37</v>
      </c>
      <c r="R378" s="72">
        <f t="shared" si="54"/>
        <v>59.311710321335568</v>
      </c>
      <c r="S378" s="76">
        <v>88.333333333333329</v>
      </c>
      <c r="T378" s="80">
        <v>88.28125</v>
      </c>
      <c r="U378" s="80">
        <v>97.222216666666668</v>
      </c>
      <c r="V378" s="80">
        <v>0</v>
      </c>
      <c r="W378" s="80">
        <v>0</v>
      </c>
      <c r="X378" s="78">
        <f t="shared" si="55"/>
        <v>68.459199999999996</v>
      </c>
      <c r="Y378" s="83">
        <f t="shared" si="56"/>
        <v>71.417941302827373</v>
      </c>
      <c r="Z378" s="84">
        <v>92.18390804597702</v>
      </c>
      <c r="AA378" s="84">
        <v>22.222222222222225</v>
      </c>
      <c r="AB378" s="84">
        <v>80</v>
      </c>
      <c r="AC378" s="84">
        <v>70.399999999999991</v>
      </c>
      <c r="AD378" s="84">
        <v>5.5555555555555554</v>
      </c>
      <c r="AE378" s="72">
        <f t="shared" si="57"/>
        <v>56.454310344827583</v>
      </c>
      <c r="AF378" s="85">
        <v>68.421052631578945</v>
      </c>
      <c r="AG378" s="85">
        <v>81.25</v>
      </c>
      <c r="AH378" s="85">
        <v>64.705882352941174</v>
      </c>
      <c r="AI378" s="85">
        <v>0.93457943925233633</v>
      </c>
      <c r="AJ378" s="86">
        <v>53.827878605943113</v>
      </c>
      <c r="AK378" s="87">
        <v>50</v>
      </c>
      <c r="AL378" s="72">
        <f t="shared" si="58"/>
        <v>50</v>
      </c>
      <c r="AM378" s="88">
        <v>54.463066478826207</v>
      </c>
      <c r="AN378" s="89">
        <f t="shared" si="59"/>
        <v>64.105725184484584</v>
      </c>
    </row>
    <row r="379" spans="1:40" ht="15" hidden="1" customHeight="1" x14ac:dyDescent="0.3">
      <c r="A379" s="90">
        <v>19392</v>
      </c>
      <c r="B379" s="91" t="s">
        <v>640</v>
      </c>
      <c r="C379" s="91" t="s">
        <v>657</v>
      </c>
      <c r="D379" s="92">
        <v>6</v>
      </c>
      <c r="E379" s="70">
        <v>59.21384196565684</v>
      </c>
      <c r="F379" s="71">
        <v>85.466015466015449</v>
      </c>
      <c r="G379" s="72">
        <f t="shared" si="50"/>
        <v>67.964566465776372</v>
      </c>
      <c r="H379" s="73">
        <v>16.385999999999999</v>
      </c>
      <c r="I379" s="74">
        <f t="shared" si="51"/>
        <v>16.385999999999999</v>
      </c>
      <c r="J379" s="75">
        <f t="shared" si="52"/>
        <v>47.333139879465826</v>
      </c>
      <c r="K379" s="76">
        <v>100</v>
      </c>
      <c r="L379" s="77">
        <v>100</v>
      </c>
      <c r="M379" s="78">
        <f t="shared" si="53"/>
        <v>100</v>
      </c>
      <c r="N379" s="79">
        <v>53.602484472049696</v>
      </c>
      <c r="O379" s="80">
        <v>99.29</v>
      </c>
      <c r="P379" s="81">
        <v>98.179169701383827</v>
      </c>
      <c r="Q379" s="82" t="s">
        <v>37</v>
      </c>
      <c r="R379" s="72">
        <f t="shared" si="54"/>
        <v>83.638244796525044</v>
      </c>
      <c r="S379" s="76">
        <v>97.916666666666657</v>
      </c>
      <c r="T379" s="80">
        <v>81.94113756613757</v>
      </c>
      <c r="U379" s="80">
        <v>100</v>
      </c>
      <c r="V379" s="80">
        <v>0</v>
      </c>
      <c r="W379" s="80">
        <v>0</v>
      </c>
      <c r="X379" s="78">
        <f t="shared" si="55"/>
        <v>69.964451058201064</v>
      </c>
      <c r="Y379" s="83">
        <f t="shared" si="56"/>
        <v>85.152862673512345</v>
      </c>
      <c r="Z379" s="84">
        <v>8.2988505747126435</v>
      </c>
      <c r="AA379" s="84">
        <v>33.333333333333336</v>
      </c>
      <c r="AB379" s="84">
        <v>100</v>
      </c>
      <c r="AC379" s="84">
        <v>42.4</v>
      </c>
      <c r="AD379" s="84">
        <v>13.333333333333334</v>
      </c>
      <c r="AE379" s="72">
        <f t="shared" si="57"/>
        <v>37.524712643678157</v>
      </c>
      <c r="AF379" s="85">
        <v>84.210526315789465</v>
      </c>
      <c r="AG379" s="85">
        <v>75</v>
      </c>
      <c r="AH379" s="85">
        <v>58.82352941176471</v>
      </c>
      <c r="AI379" s="85">
        <v>28.037383177570092</v>
      </c>
      <c r="AJ379" s="86">
        <v>61.517859726281067</v>
      </c>
      <c r="AK379" s="87">
        <v>50</v>
      </c>
      <c r="AL379" s="72">
        <f t="shared" si="58"/>
        <v>50</v>
      </c>
      <c r="AM379" s="88">
        <v>46.417942670303304</v>
      </c>
      <c r="AN379" s="89">
        <f t="shared" si="59"/>
        <v>65.968442113740338</v>
      </c>
    </row>
    <row r="380" spans="1:40" ht="15" hidden="1" customHeight="1" x14ac:dyDescent="0.3">
      <c r="A380" s="90">
        <v>19397</v>
      </c>
      <c r="B380" s="91" t="s">
        <v>640</v>
      </c>
      <c r="C380" s="91" t="s">
        <v>658</v>
      </c>
      <c r="D380" s="92">
        <v>6</v>
      </c>
      <c r="E380" s="70">
        <v>63.460238511046654</v>
      </c>
      <c r="F380" s="71">
        <v>0</v>
      </c>
      <c r="G380" s="72">
        <f t="shared" si="50"/>
        <v>42.306825674031103</v>
      </c>
      <c r="H380" s="73">
        <v>0</v>
      </c>
      <c r="I380" s="74">
        <f t="shared" si="51"/>
        <v>0</v>
      </c>
      <c r="J380" s="75">
        <f t="shared" si="52"/>
        <v>25.384095404418662</v>
      </c>
      <c r="K380" s="76">
        <v>91.266375545851531</v>
      </c>
      <c r="L380" s="77">
        <v>100</v>
      </c>
      <c r="M380" s="78">
        <f t="shared" si="53"/>
        <v>93.207180980106756</v>
      </c>
      <c r="N380" s="79">
        <v>83.602484472049682</v>
      </c>
      <c r="O380" s="80">
        <v>98.16</v>
      </c>
      <c r="P380" s="81">
        <v>97.13690786048933</v>
      </c>
      <c r="Q380" s="82" t="s">
        <v>37</v>
      </c>
      <c r="R380" s="72">
        <f t="shared" si="54"/>
        <v>92.908360070777064</v>
      </c>
      <c r="S380" s="76">
        <v>95.833333333333343</v>
      </c>
      <c r="T380" s="80">
        <v>88.350694444444443</v>
      </c>
      <c r="U380" s="80">
        <v>95.833333333333329</v>
      </c>
      <c r="V380" s="80">
        <v>0</v>
      </c>
      <c r="W380" s="80">
        <v>15</v>
      </c>
      <c r="X380" s="78">
        <f t="shared" si="55"/>
        <v>71.879340277777771</v>
      </c>
      <c r="Y380" s="83">
        <f t="shared" si="56"/>
        <v>86.286649264375967</v>
      </c>
      <c r="Z380" s="84">
        <v>44.413793103448278</v>
      </c>
      <c r="AA380" s="84">
        <v>77.777777777777786</v>
      </c>
      <c r="AB380" s="84">
        <v>60</v>
      </c>
      <c r="AC380" s="84">
        <v>68</v>
      </c>
      <c r="AD380" s="84">
        <v>5.5555555555555554</v>
      </c>
      <c r="AE380" s="72">
        <f t="shared" si="57"/>
        <v>50.728448275862071</v>
      </c>
      <c r="AF380" s="85">
        <v>78.94736842105263</v>
      </c>
      <c r="AG380" s="85">
        <v>75</v>
      </c>
      <c r="AH380" s="85">
        <v>52.941176470588239</v>
      </c>
      <c r="AI380" s="85">
        <v>53.271028037383175</v>
      </c>
      <c r="AJ380" s="86">
        <v>65.039893232256006</v>
      </c>
      <c r="AK380" s="87">
        <v>65</v>
      </c>
      <c r="AL380" s="72">
        <f t="shared" si="58"/>
        <v>65</v>
      </c>
      <c r="AM380" s="88">
        <v>57.399143942394701</v>
      </c>
      <c r="AN380" s="89">
        <f t="shared" si="59"/>
        <v>65.439886895790124</v>
      </c>
    </row>
    <row r="381" spans="1:40" ht="15" hidden="1" customHeight="1" x14ac:dyDescent="0.3">
      <c r="A381" s="90">
        <v>19418</v>
      </c>
      <c r="B381" s="91" t="s">
        <v>640</v>
      </c>
      <c r="C381" s="91" t="s">
        <v>659</v>
      </c>
      <c r="D381" s="92">
        <v>6</v>
      </c>
      <c r="E381" s="70">
        <v>82.736147801937278</v>
      </c>
      <c r="F381" s="71">
        <v>83.152218152218154</v>
      </c>
      <c r="G381" s="72">
        <f t="shared" si="50"/>
        <v>82.874837918697565</v>
      </c>
      <c r="H381" s="73">
        <v>49.579999999999991</v>
      </c>
      <c r="I381" s="74">
        <f t="shared" si="51"/>
        <v>49.579999999999991</v>
      </c>
      <c r="J381" s="75">
        <f t="shared" si="52"/>
        <v>69.55690275121853</v>
      </c>
      <c r="K381" s="76">
        <v>17.619047619047624</v>
      </c>
      <c r="L381" s="77">
        <v>0</v>
      </c>
      <c r="M381" s="78">
        <f t="shared" si="53"/>
        <v>13.703703703703708</v>
      </c>
      <c r="N381" s="79">
        <v>50.714285714285708</v>
      </c>
      <c r="O381" s="80">
        <v>90.890000000000015</v>
      </c>
      <c r="P381" s="81">
        <v>97.501108975306821</v>
      </c>
      <c r="Q381" s="82" t="s">
        <v>37</v>
      </c>
      <c r="R381" s="72">
        <f t="shared" si="54"/>
        <v>79.651984605970512</v>
      </c>
      <c r="S381" s="76">
        <v>85</v>
      </c>
      <c r="T381" s="80">
        <v>72.152777777777786</v>
      </c>
      <c r="U381" s="80">
        <v>100</v>
      </c>
      <c r="V381" s="80">
        <v>0</v>
      </c>
      <c r="W381" s="80">
        <v>15</v>
      </c>
      <c r="X381" s="78">
        <f t="shared" si="55"/>
        <v>66.163194444444443</v>
      </c>
      <c r="Y381" s="83">
        <f t="shared" si="56"/>
        <v>51.594190629466119</v>
      </c>
      <c r="Z381" s="84">
        <v>82.574712643678154</v>
      </c>
      <c r="AA381" s="84">
        <v>66.666666666666671</v>
      </c>
      <c r="AB381" s="84">
        <v>80</v>
      </c>
      <c r="AC381" s="84">
        <v>82.399999999999991</v>
      </c>
      <c r="AD381" s="84">
        <v>5.5555555555555554</v>
      </c>
      <c r="AE381" s="72">
        <f t="shared" si="57"/>
        <v>64.635344827586209</v>
      </c>
      <c r="AF381" s="85">
        <v>89.473684210526315</v>
      </c>
      <c r="AG381" s="85">
        <v>75</v>
      </c>
      <c r="AH381" s="85">
        <v>52.941176470588239</v>
      </c>
      <c r="AI381" s="85">
        <v>64.485981308411212</v>
      </c>
      <c r="AJ381" s="86">
        <v>70.47521049738144</v>
      </c>
      <c r="AK381" s="87">
        <v>51.666666666666671</v>
      </c>
      <c r="AL381" s="72">
        <f t="shared" si="58"/>
        <v>51.666666666666671</v>
      </c>
      <c r="AM381" s="88">
        <v>63.598906707347702</v>
      </c>
      <c r="AN381" s="89">
        <f t="shared" si="59"/>
        <v>58.788147877181075</v>
      </c>
    </row>
    <row r="382" spans="1:40" ht="15" hidden="1" customHeight="1" x14ac:dyDescent="0.3">
      <c r="A382" s="90">
        <v>19450</v>
      </c>
      <c r="B382" s="91" t="s">
        <v>640</v>
      </c>
      <c r="C382" s="91" t="s">
        <v>660</v>
      </c>
      <c r="D382" s="92">
        <v>6</v>
      </c>
      <c r="E382" s="70">
        <v>40.84138063992873</v>
      </c>
      <c r="F382" s="71">
        <v>60.667480667480667</v>
      </c>
      <c r="G382" s="72">
        <f t="shared" si="50"/>
        <v>47.450080649112707</v>
      </c>
      <c r="H382" s="73">
        <v>49.287999999999997</v>
      </c>
      <c r="I382" s="74">
        <f t="shared" si="51"/>
        <v>49.287999999999997</v>
      </c>
      <c r="J382" s="75">
        <f t="shared" si="52"/>
        <v>48.185248389467624</v>
      </c>
      <c r="K382" s="76">
        <v>98.969072164948457</v>
      </c>
      <c r="L382" s="77">
        <v>100</v>
      </c>
      <c r="M382" s="78">
        <f t="shared" si="53"/>
        <v>99.19816723940437</v>
      </c>
      <c r="N382" s="79">
        <v>89.206349206349216</v>
      </c>
      <c r="O382" s="80">
        <v>99.34</v>
      </c>
      <c r="P382" s="81">
        <v>95.301822323462417</v>
      </c>
      <c r="Q382" s="82" t="s">
        <v>37</v>
      </c>
      <c r="R382" s="72">
        <f t="shared" si="54"/>
        <v>94.556922140868508</v>
      </c>
      <c r="S382" s="76">
        <v>92.638888888888886</v>
      </c>
      <c r="T382" s="80">
        <v>91.112794612794616</v>
      </c>
      <c r="U382" s="80">
        <v>100</v>
      </c>
      <c r="V382" s="80">
        <v>0</v>
      </c>
      <c r="W382" s="80">
        <v>0</v>
      </c>
      <c r="X382" s="78">
        <f t="shared" si="55"/>
        <v>70.937920875420872</v>
      </c>
      <c r="Y382" s="83">
        <f t="shared" si="56"/>
        <v>88.669689971398185</v>
      </c>
      <c r="Z382" s="84">
        <v>41.172413793103452</v>
      </c>
      <c r="AA382" s="84">
        <v>22.222222222222225</v>
      </c>
      <c r="AB382" s="84">
        <v>0</v>
      </c>
      <c r="AC382" s="84">
        <v>64</v>
      </c>
      <c r="AD382" s="84">
        <v>5.5555555555555554</v>
      </c>
      <c r="AE382" s="72">
        <f t="shared" si="57"/>
        <v>27.501436781609197</v>
      </c>
      <c r="AF382" s="85">
        <v>89.473684210526315</v>
      </c>
      <c r="AG382" s="85">
        <v>81.25</v>
      </c>
      <c r="AH382" s="85">
        <v>47.058823529411761</v>
      </c>
      <c r="AI382" s="85">
        <v>43.925233644859816</v>
      </c>
      <c r="AJ382" s="86">
        <v>65.426935346199471</v>
      </c>
      <c r="AK382" s="87">
        <v>56.666666666666664</v>
      </c>
      <c r="AL382" s="72">
        <f t="shared" si="58"/>
        <v>56.666666666666664</v>
      </c>
      <c r="AM382" s="88">
        <v>43.447949042511432</v>
      </c>
      <c r="AN382" s="89">
        <f t="shared" si="59"/>
        <v>67.006279376346043</v>
      </c>
    </row>
    <row r="383" spans="1:40" ht="15" hidden="1" customHeight="1" x14ac:dyDescent="0.3">
      <c r="A383" s="90">
        <v>19455</v>
      </c>
      <c r="B383" s="91" t="s">
        <v>640</v>
      </c>
      <c r="C383" s="91" t="s">
        <v>661</v>
      </c>
      <c r="D383" s="92">
        <v>6</v>
      </c>
      <c r="E383" s="70">
        <v>55.938828039519741</v>
      </c>
      <c r="F383" s="71">
        <v>71.30291005291005</v>
      </c>
      <c r="G383" s="72">
        <f t="shared" si="50"/>
        <v>61.06018871064984</v>
      </c>
      <c r="H383" s="73">
        <v>74.415999999999997</v>
      </c>
      <c r="I383" s="74">
        <f t="shared" si="51"/>
        <v>74.415999999999997</v>
      </c>
      <c r="J383" s="75">
        <f t="shared" si="52"/>
        <v>66.4025132263899</v>
      </c>
      <c r="K383" s="76">
        <v>85.496183206106863</v>
      </c>
      <c r="L383" s="77">
        <v>100</v>
      </c>
      <c r="M383" s="78">
        <f t="shared" si="53"/>
        <v>88.719253604749781</v>
      </c>
      <c r="N383" s="79">
        <v>98.823529411764696</v>
      </c>
      <c r="O383" s="80">
        <v>99.23</v>
      </c>
      <c r="P383" s="81">
        <v>96.956323238472081</v>
      </c>
      <c r="Q383" s="82" t="s">
        <v>37</v>
      </c>
      <c r="R383" s="72">
        <f t="shared" si="54"/>
        <v>98.275157164110112</v>
      </c>
      <c r="S383" s="76">
        <v>99.305555555555543</v>
      </c>
      <c r="T383" s="80">
        <v>87.309027777777771</v>
      </c>
      <c r="U383" s="80">
        <v>100</v>
      </c>
      <c r="V383" s="80">
        <v>0</v>
      </c>
      <c r="W383" s="80">
        <v>15</v>
      </c>
      <c r="X383" s="78">
        <f t="shared" si="55"/>
        <v>73.528645833333329</v>
      </c>
      <c r="Y383" s="83">
        <f t="shared" si="56"/>
        <v>86.91614825689183</v>
      </c>
      <c r="Z383" s="84">
        <v>49.172413793103452</v>
      </c>
      <c r="AA383" s="84">
        <v>22.222222222222225</v>
      </c>
      <c r="AB383" s="84">
        <v>20</v>
      </c>
      <c r="AC383" s="84">
        <v>83.2</v>
      </c>
      <c r="AD383" s="84">
        <v>22.826086956521738</v>
      </c>
      <c r="AE383" s="72">
        <f t="shared" si="57"/>
        <v>40.089661419290358</v>
      </c>
      <c r="AF383" s="85">
        <v>84.210526315789465</v>
      </c>
      <c r="AG383" s="85">
        <v>75</v>
      </c>
      <c r="AH383" s="85">
        <v>64.705882352941174</v>
      </c>
      <c r="AI383" s="85">
        <v>65.420560747663544</v>
      </c>
      <c r="AJ383" s="86">
        <v>72.334242354098549</v>
      </c>
      <c r="AK383" s="87">
        <v>56.666666666666664</v>
      </c>
      <c r="AL383" s="72">
        <f t="shared" si="58"/>
        <v>56.666666666666664</v>
      </c>
      <c r="AM383" s="88">
        <v>52.003617384714474</v>
      </c>
      <c r="AN383" s="89">
        <f t="shared" si="59"/>
        <v>72.339661989138236</v>
      </c>
    </row>
    <row r="384" spans="1:40" ht="15" hidden="1" customHeight="1" x14ac:dyDescent="0.3">
      <c r="A384" s="90">
        <v>19473</v>
      </c>
      <c r="B384" s="91" t="s">
        <v>640</v>
      </c>
      <c r="C384" s="91" t="s">
        <v>662</v>
      </c>
      <c r="D384" s="92">
        <v>6</v>
      </c>
      <c r="E384" s="70">
        <v>66.91675186665428</v>
      </c>
      <c r="F384" s="71">
        <v>75.882682132682149</v>
      </c>
      <c r="G384" s="72">
        <f t="shared" si="50"/>
        <v>69.90539528866357</v>
      </c>
      <c r="H384" s="73">
        <v>65.811999999999998</v>
      </c>
      <c r="I384" s="74">
        <f t="shared" si="51"/>
        <v>65.811999999999998</v>
      </c>
      <c r="J384" s="75">
        <f t="shared" si="52"/>
        <v>68.268037173198138</v>
      </c>
      <c r="K384" s="76">
        <v>95.767195767195773</v>
      </c>
      <c r="L384" s="77">
        <v>100</v>
      </c>
      <c r="M384" s="78">
        <f t="shared" si="53"/>
        <v>96.707818930041157</v>
      </c>
      <c r="N384" s="79">
        <v>95</v>
      </c>
      <c r="O384" s="80">
        <v>99.65</v>
      </c>
      <c r="P384" s="81">
        <v>99.336741743816503</v>
      </c>
      <c r="Q384" s="82" t="s">
        <v>37</v>
      </c>
      <c r="R384" s="72">
        <f t="shared" si="54"/>
        <v>97.934333343408866</v>
      </c>
      <c r="S384" s="76">
        <v>99.305555555555543</v>
      </c>
      <c r="T384" s="80">
        <v>81.425264550264558</v>
      </c>
      <c r="U384" s="80">
        <v>100</v>
      </c>
      <c r="V384" s="80">
        <v>0</v>
      </c>
      <c r="W384" s="80">
        <v>25</v>
      </c>
      <c r="X384" s="78">
        <f t="shared" si="55"/>
        <v>73.307705026455025</v>
      </c>
      <c r="Y384" s="83">
        <f t="shared" si="56"/>
        <v>89.612267093171255</v>
      </c>
      <c r="Z384" s="84">
        <v>49.03448275862069</v>
      </c>
      <c r="AA384" s="84">
        <v>25</v>
      </c>
      <c r="AB384" s="84">
        <v>0</v>
      </c>
      <c r="AC384" s="84">
        <v>70.399999999999991</v>
      </c>
      <c r="AD384" s="84">
        <v>8.8888888888888893</v>
      </c>
      <c r="AE384" s="72">
        <f t="shared" si="57"/>
        <v>31.812787356321842</v>
      </c>
      <c r="AF384" s="85">
        <v>89.473684210526315</v>
      </c>
      <c r="AG384" s="85">
        <v>81.25</v>
      </c>
      <c r="AH384" s="85">
        <v>82.35294117647058</v>
      </c>
      <c r="AI384" s="85">
        <v>67.289719626168221</v>
      </c>
      <c r="AJ384" s="86">
        <v>80.091586253291268</v>
      </c>
      <c r="AK384" s="87">
        <v>38.333333333333336</v>
      </c>
      <c r="AL384" s="72">
        <f t="shared" si="58"/>
        <v>38.333333333333336</v>
      </c>
      <c r="AM384" s="88">
        <v>45.99124292424932</v>
      </c>
      <c r="AN384" s="89">
        <f t="shared" si="59"/>
        <v>72.257113858500048</v>
      </c>
    </row>
    <row r="385" spans="1:40" ht="15" hidden="1" customHeight="1" x14ac:dyDescent="0.3">
      <c r="A385" s="90">
        <v>19513</v>
      </c>
      <c r="B385" s="91" t="s">
        <v>640</v>
      </c>
      <c r="C385" s="91" t="s">
        <v>663</v>
      </c>
      <c r="D385" s="92">
        <v>6</v>
      </c>
      <c r="E385" s="70">
        <v>49.390793591004176</v>
      </c>
      <c r="F385" s="71">
        <v>85.848595848595849</v>
      </c>
      <c r="G385" s="72">
        <f t="shared" si="50"/>
        <v>61.543394343534729</v>
      </c>
      <c r="H385" s="73">
        <v>57.629999999999995</v>
      </c>
      <c r="I385" s="74">
        <f t="shared" si="51"/>
        <v>57.629999999999995</v>
      </c>
      <c r="J385" s="75">
        <f t="shared" si="52"/>
        <v>59.978036606120838</v>
      </c>
      <c r="K385" s="76">
        <v>9.615384615384615</v>
      </c>
      <c r="L385" s="77">
        <v>100</v>
      </c>
      <c r="M385" s="78">
        <f t="shared" si="53"/>
        <v>29.700854700854698</v>
      </c>
      <c r="N385" s="79">
        <v>82.539682539682545</v>
      </c>
      <c r="O385" s="80">
        <v>96.77</v>
      </c>
      <c r="P385" s="81">
        <v>94.276993513925973</v>
      </c>
      <c r="Q385" s="82" t="s">
        <v>37</v>
      </c>
      <c r="R385" s="72">
        <f t="shared" si="54"/>
        <v>91.138561460358332</v>
      </c>
      <c r="S385" s="76">
        <v>100</v>
      </c>
      <c r="T385" s="80">
        <v>76.611111111111114</v>
      </c>
      <c r="U385" s="80">
        <v>100</v>
      </c>
      <c r="V385" s="80">
        <v>0</v>
      </c>
      <c r="W385" s="80">
        <v>0</v>
      </c>
      <c r="X385" s="78">
        <f t="shared" si="55"/>
        <v>69.152777777777771</v>
      </c>
      <c r="Y385" s="83">
        <f t="shared" si="56"/>
        <v>61.985536248511245</v>
      </c>
      <c r="Z385" s="84">
        <v>53.333333333333336</v>
      </c>
      <c r="AA385" s="84">
        <v>100</v>
      </c>
      <c r="AB385" s="84">
        <v>0</v>
      </c>
      <c r="AC385" s="84">
        <v>12.8</v>
      </c>
      <c r="AD385" s="84">
        <v>5.5555555555555554</v>
      </c>
      <c r="AE385" s="72">
        <f t="shared" si="57"/>
        <v>35.524999999999999</v>
      </c>
      <c r="AF385" s="85">
        <v>57.894736842105267</v>
      </c>
      <c r="AG385" s="85">
        <v>37.5</v>
      </c>
      <c r="AH385" s="85">
        <v>29.411764705882355</v>
      </c>
      <c r="AI385" s="85">
        <v>13.084112149532709</v>
      </c>
      <c r="AJ385" s="86">
        <v>34.472653424380077</v>
      </c>
      <c r="AK385" s="87">
        <v>13.333333333333334</v>
      </c>
      <c r="AL385" s="72">
        <f t="shared" si="58"/>
        <v>13.333333333333334</v>
      </c>
      <c r="AM385" s="88">
        <v>30.806040913168022</v>
      </c>
      <c r="AN385" s="89">
        <f t="shared" si="59"/>
        <v>52.230187719430198</v>
      </c>
    </row>
    <row r="386" spans="1:40" ht="15" hidden="1" customHeight="1" x14ac:dyDescent="0.3">
      <c r="A386" s="90">
        <v>19517</v>
      </c>
      <c r="B386" s="91" t="s">
        <v>640</v>
      </c>
      <c r="C386" s="91" t="s">
        <v>664</v>
      </c>
      <c r="D386" s="92">
        <v>6</v>
      </c>
      <c r="E386" s="70">
        <v>66.884028141270562</v>
      </c>
      <c r="F386" s="71">
        <v>87.048738298738314</v>
      </c>
      <c r="G386" s="72">
        <f t="shared" ref="G386:G449" si="60">(E386*(8/12))+(F386*(4/12))</f>
        <v>73.605598193759803</v>
      </c>
      <c r="H386" s="73">
        <v>0</v>
      </c>
      <c r="I386" s="74">
        <f t="shared" ref="I386:I449" si="61">H386</f>
        <v>0</v>
      </c>
      <c r="J386" s="75">
        <f t="shared" ref="J386:J449" si="62">(G386*(12/20))+(I386*(8/20))</f>
        <v>44.163358916255881</v>
      </c>
      <c r="K386" s="76">
        <v>99.264705882352942</v>
      </c>
      <c r="L386" s="77">
        <v>100</v>
      </c>
      <c r="M386" s="78">
        <f t="shared" ref="M386:M449" si="63">(K386*(14/18))+(L386*(4/18))</f>
        <v>99.428104575163388</v>
      </c>
      <c r="N386" s="79">
        <v>79.206349206349202</v>
      </c>
      <c r="O386" s="80">
        <v>99.14</v>
      </c>
      <c r="P386" s="81">
        <v>99.090165610304638</v>
      </c>
      <c r="Q386" s="82" t="s">
        <v>37</v>
      </c>
      <c r="R386" s="72">
        <f t="shared" ref="R386:R449" si="64">IF((Q386=("N/A")),((N386*(5.33/16))+(O386*(5.33/16))+(P386*(5.33/16))),((N386*(4/16))+(O386*(4/16))+(P386*(4/16))+(Q386*(4/16))))</f>
        <v>92.421038998297803</v>
      </c>
      <c r="S386" s="76">
        <v>100</v>
      </c>
      <c r="T386" s="80">
        <v>62.395833333333329</v>
      </c>
      <c r="U386" s="80">
        <v>100</v>
      </c>
      <c r="V386" s="80">
        <v>0</v>
      </c>
      <c r="W386" s="80">
        <v>25</v>
      </c>
      <c r="X386" s="78">
        <f t="shared" ref="X386:X449" si="65">(S386*(4/16))+(T386*(4/16))+(U386*(4/16))+(V386*(2/16))+(W386*(2/16))</f>
        <v>68.723958333333329</v>
      </c>
      <c r="Y386" s="83">
        <f t="shared" ref="Y386:Y449" si="66">(M386*(18/50))+(R386*(16/50))+(X386*(16/50))</f>
        <v>87.360516793180778</v>
      </c>
      <c r="Z386" s="84">
        <v>23.379310344827587</v>
      </c>
      <c r="AA386" s="84">
        <v>25</v>
      </c>
      <c r="AB386" s="84">
        <v>0</v>
      </c>
      <c r="AC386" s="84">
        <v>58.4</v>
      </c>
      <c r="AD386" s="84">
        <v>5.5555555555555554</v>
      </c>
      <c r="AE386" s="72">
        <f t="shared" ref="AE386:AE449" si="67">((Z386*(4/16))+(AA386*(3/16))+(AB386*(3/16))+(AC386*(3/16))+(AD386*(3/16)))</f>
        <v>22.523994252873564</v>
      </c>
      <c r="AF386" s="85">
        <v>68.421052631578945</v>
      </c>
      <c r="AG386" s="85">
        <v>81.25</v>
      </c>
      <c r="AH386" s="85">
        <v>70.588235294117652</v>
      </c>
      <c r="AI386" s="85">
        <v>40.186915887850468</v>
      </c>
      <c r="AJ386" s="86">
        <v>65.111550953386768</v>
      </c>
      <c r="AK386" s="87">
        <v>41.666666666666671</v>
      </c>
      <c r="AL386" s="72">
        <f t="shared" ref="AL386:AL449" si="68">AK386</f>
        <v>41.666666666666671</v>
      </c>
      <c r="AM386" s="88">
        <v>37.709210522435704</v>
      </c>
      <c r="AN386" s="89">
        <f t="shared" ref="AN386:AN449" si="69">(J386*(20/100))+(Y386*(50/100))+(AM386*(30/100))</f>
        <v>63.825693336572279</v>
      </c>
    </row>
    <row r="387" spans="1:40" ht="15" hidden="1" customHeight="1" x14ac:dyDescent="0.3">
      <c r="A387" s="90">
        <v>19532</v>
      </c>
      <c r="B387" s="91" t="s">
        <v>640</v>
      </c>
      <c r="C387" s="91" t="s">
        <v>665</v>
      </c>
      <c r="D387" s="92">
        <v>6</v>
      </c>
      <c r="E387" s="70">
        <v>54.876692726511237</v>
      </c>
      <c r="F387" s="71">
        <v>81.606125356125361</v>
      </c>
      <c r="G387" s="72">
        <f t="shared" si="60"/>
        <v>63.786503603049269</v>
      </c>
      <c r="H387" s="73">
        <v>58.699999999999996</v>
      </c>
      <c r="I387" s="74">
        <f t="shared" si="61"/>
        <v>58.699999999999996</v>
      </c>
      <c r="J387" s="75">
        <f t="shared" si="62"/>
        <v>61.751902161829562</v>
      </c>
      <c r="K387" s="76">
        <v>70.796460176991147</v>
      </c>
      <c r="L387" s="77">
        <v>100</v>
      </c>
      <c r="M387" s="78">
        <f t="shared" si="63"/>
        <v>77.286135693215329</v>
      </c>
      <c r="N387" s="79">
        <v>87.777777777777786</v>
      </c>
      <c r="O387" s="80">
        <v>99.42</v>
      </c>
      <c r="P387" s="81">
        <v>98.249423259601031</v>
      </c>
      <c r="Q387" s="82">
        <v>100</v>
      </c>
      <c r="R387" s="72">
        <f t="shared" si="64"/>
        <v>96.361800259344705</v>
      </c>
      <c r="S387" s="76">
        <v>100</v>
      </c>
      <c r="T387" s="80">
        <v>75.381944444444443</v>
      </c>
      <c r="U387" s="80">
        <v>36.574066666666667</v>
      </c>
      <c r="V387" s="80">
        <v>0</v>
      </c>
      <c r="W387" s="80">
        <v>15</v>
      </c>
      <c r="X387" s="78">
        <f t="shared" si="65"/>
        <v>54.864002777777785</v>
      </c>
      <c r="Y387" s="83">
        <f t="shared" si="66"/>
        <v>76.215265821436716</v>
      </c>
      <c r="Z387" s="84">
        <v>39.885057471264368</v>
      </c>
      <c r="AA387" s="84">
        <v>47.916666666666664</v>
      </c>
      <c r="AB387" s="84">
        <v>0</v>
      </c>
      <c r="AC387" s="84">
        <v>47.199999999999996</v>
      </c>
      <c r="AD387" s="84">
        <v>57.608695652173914</v>
      </c>
      <c r="AE387" s="72">
        <f t="shared" si="67"/>
        <v>38.607269802598701</v>
      </c>
      <c r="AF387" s="85">
        <v>0</v>
      </c>
      <c r="AG387" s="85">
        <v>6.25</v>
      </c>
      <c r="AH387" s="85">
        <v>5.8823529411764701</v>
      </c>
      <c r="AI387" s="85">
        <v>0.93457943925233633</v>
      </c>
      <c r="AJ387" s="86">
        <v>3.266733095107202</v>
      </c>
      <c r="AK387" s="87">
        <v>26.666666666666668</v>
      </c>
      <c r="AL387" s="72">
        <f t="shared" si="68"/>
        <v>26.666666666666668</v>
      </c>
      <c r="AM387" s="88">
        <v>26.795006053414561</v>
      </c>
      <c r="AN387" s="89">
        <f t="shared" si="69"/>
        <v>58.49651515910864</v>
      </c>
    </row>
    <row r="388" spans="1:40" ht="15" hidden="1" customHeight="1" x14ac:dyDescent="0.3">
      <c r="A388" s="90">
        <v>19533</v>
      </c>
      <c r="B388" s="91" t="s">
        <v>640</v>
      </c>
      <c r="C388" s="91" t="s">
        <v>666</v>
      </c>
      <c r="D388" s="92">
        <v>6</v>
      </c>
      <c r="E388" s="70">
        <v>53.308348789746262</v>
      </c>
      <c r="F388" s="71">
        <v>79.846866096866094</v>
      </c>
      <c r="G388" s="72">
        <f t="shared" si="60"/>
        <v>62.154521225452868</v>
      </c>
      <c r="H388" s="73">
        <v>0</v>
      </c>
      <c r="I388" s="74">
        <f t="shared" si="61"/>
        <v>0</v>
      </c>
      <c r="J388" s="75">
        <f t="shared" si="62"/>
        <v>37.292712735271721</v>
      </c>
      <c r="K388" s="76">
        <v>79.47019867549669</v>
      </c>
      <c r="L388" s="77">
        <v>100</v>
      </c>
      <c r="M388" s="78">
        <f t="shared" si="63"/>
        <v>84.032376747608538</v>
      </c>
      <c r="N388" s="79">
        <v>97.857142857142847</v>
      </c>
      <c r="O388" s="80">
        <v>99.29</v>
      </c>
      <c r="P388" s="81">
        <v>99.56204379562044</v>
      </c>
      <c r="Q388" s="82" t="s">
        <v>37</v>
      </c>
      <c r="R388" s="72">
        <f t="shared" si="64"/>
        <v>98.841247803701776</v>
      </c>
      <c r="S388" s="76">
        <v>98.333333333333343</v>
      </c>
      <c r="T388" s="80">
        <v>59.780092592592595</v>
      </c>
      <c r="U388" s="80">
        <v>0</v>
      </c>
      <c r="V388" s="80">
        <v>72.093023255813947</v>
      </c>
      <c r="W388" s="80">
        <v>25</v>
      </c>
      <c r="X388" s="78">
        <f t="shared" si="65"/>
        <v>51.664984388458222</v>
      </c>
      <c r="Y388" s="83">
        <f t="shared" si="66"/>
        <v>78.413649930630271</v>
      </c>
      <c r="Z388" s="84">
        <v>68.482758620689651</v>
      </c>
      <c r="AA388" s="84">
        <v>11.111111111111112</v>
      </c>
      <c r="AB388" s="84">
        <v>0</v>
      </c>
      <c r="AC388" s="84">
        <v>0</v>
      </c>
      <c r="AD388" s="84">
        <v>5.5555555555555554</v>
      </c>
      <c r="AE388" s="72">
        <f t="shared" si="67"/>
        <v>20.245689655172413</v>
      </c>
      <c r="AF388" s="85">
        <v>0</v>
      </c>
      <c r="AG388" s="85">
        <v>6.25</v>
      </c>
      <c r="AH388" s="85">
        <v>5.8823529411764701</v>
      </c>
      <c r="AI388" s="85">
        <v>0.93457943925233633</v>
      </c>
      <c r="AJ388" s="86">
        <v>3.266733095107202</v>
      </c>
      <c r="AK388" s="87">
        <v>0</v>
      </c>
      <c r="AL388" s="72">
        <f t="shared" si="68"/>
        <v>0</v>
      </c>
      <c r="AM388" s="88">
        <v>11.668829974787206</v>
      </c>
      <c r="AN388" s="89">
        <f t="shared" si="69"/>
        <v>50.16601650480564</v>
      </c>
    </row>
    <row r="389" spans="1:40" ht="15" hidden="1" customHeight="1" x14ac:dyDescent="0.3">
      <c r="A389" s="90">
        <v>19548</v>
      </c>
      <c r="B389" s="91" t="s">
        <v>640</v>
      </c>
      <c r="C389" s="91" t="s">
        <v>667</v>
      </c>
      <c r="D389" s="92">
        <v>6</v>
      </c>
      <c r="E389" s="70">
        <v>65.545102810075591</v>
      </c>
      <c r="F389" s="71">
        <v>74.209401709401718</v>
      </c>
      <c r="G389" s="72">
        <f t="shared" si="60"/>
        <v>68.4332024431843</v>
      </c>
      <c r="H389" s="73">
        <v>20.64</v>
      </c>
      <c r="I389" s="74">
        <f t="shared" si="61"/>
        <v>20.64</v>
      </c>
      <c r="J389" s="75">
        <f t="shared" si="62"/>
        <v>49.315921465910577</v>
      </c>
      <c r="K389" s="76">
        <v>73.139158576051784</v>
      </c>
      <c r="L389" s="77">
        <v>100</v>
      </c>
      <c r="M389" s="78">
        <f t="shared" si="63"/>
        <v>79.108234448040278</v>
      </c>
      <c r="N389" s="79">
        <v>97.777777777777771</v>
      </c>
      <c r="O389" s="80">
        <v>99.02000000000001</v>
      </c>
      <c r="P389" s="81">
        <v>98.705166386119387</v>
      </c>
      <c r="Q389" s="82" t="s">
        <v>37</v>
      </c>
      <c r="R389" s="72">
        <f t="shared" si="64"/>
        <v>98.439418274598253</v>
      </c>
      <c r="S389" s="76">
        <v>96.25</v>
      </c>
      <c r="T389" s="80">
        <v>71.716269841269849</v>
      </c>
      <c r="U389" s="80">
        <v>100</v>
      </c>
      <c r="V389" s="80">
        <v>0</v>
      </c>
      <c r="W389" s="80">
        <v>25</v>
      </c>
      <c r="X389" s="78">
        <f t="shared" si="65"/>
        <v>70.116567460317469</v>
      </c>
      <c r="Y389" s="83">
        <f t="shared" si="66"/>
        <v>82.41687983646753</v>
      </c>
      <c r="Z389" s="84">
        <v>49.954022988505749</v>
      </c>
      <c r="AA389" s="84">
        <v>22.222222222222225</v>
      </c>
      <c r="AB389" s="84">
        <v>0</v>
      </c>
      <c r="AC389" s="84">
        <v>69.599999999999994</v>
      </c>
      <c r="AD389" s="84">
        <v>10</v>
      </c>
      <c r="AE389" s="72">
        <f t="shared" si="67"/>
        <v>31.5801724137931</v>
      </c>
      <c r="AF389" s="85">
        <v>52.631578947368418</v>
      </c>
      <c r="AG389" s="85">
        <v>75</v>
      </c>
      <c r="AH389" s="85">
        <v>52.941176470588239</v>
      </c>
      <c r="AI389" s="85">
        <v>42.990654205607477</v>
      </c>
      <c r="AJ389" s="86">
        <v>55.890852405891032</v>
      </c>
      <c r="AK389" s="87">
        <v>35</v>
      </c>
      <c r="AL389" s="72">
        <f t="shared" si="68"/>
        <v>35</v>
      </c>
      <c r="AM389" s="88">
        <v>38.746985928927259</v>
      </c>
      <c r="AN389" s="89">
        <f t="shared" si="69"/>
        <v>62.695719990094055</v>
      </c>
    </row>
    <row r="390" spans="1:40" ht="15" hidden="1" customHeight="1" x14ac:dyDescent="0.3">
      <c r="A390" s="90">
        <v>19573</v>
      </c>
      <c r="B390" s="91" t="s">
        <v>640</v>
      </c>
      <c r="C390" s="91" t="s">
        <v>668</v>
      </c>
      <c r="D390" s="92">
        <v>6</v>
      </c>
      <c r="E390" s="70">
        <v>33.492310395376855</v>
      </c>
      <c r="F390" s="71">
        <v>62.612942612942611</v>
      </c>
      <c r="G390" s="72">
        <f t="shared" si="60"/>
        <v>43.1991878012321</v>
      </c>
      <c r="H390" s="73">
        <v>26.47</v>
      </c>
      <c r="I390" s="74">
        <f t="shared" si="61"/>
        <v>26.47</v>
      </c>
      <c r="J390" s="75">
        <f t="shared" si="62"/>
        <v>36.507512680739261</v>
      </c>
      <c r="K390" s="76">
        <v>61.029411764705884</v>
      </c>
      <c r="L390" s="77">
        <v>100</v>
      </c>
      <c r="M390" s="78">
        <f t="shared" si="63"/>
        <v>69.689542483660134</v>
      </c>
      <c r="N390" s="79">
        <v>78.888888888888886</v>
      </c>
      <c r="O390" s="80">
        <v>98.110000000000014</v>
      </c>
      <c r="P390" s="81">
        <v>95.297200386153634</v>
      </c>
      <c r="Q390" s="82" t="s">
        <v>37</v>
      </c>
      <c r="R390" s="72">
        <f t="shared" si="64"/>
        <v>90.708634739748547</v>
      </c>
      <c r="S390" s="76">
        <v>100</v>
      </c>
      <c r="T390" s="80">
        <v>78.125000000000014</v>
      </c>
      <c r="U390" s="80">
        <v>87.5</v>
      </c>
      <c r="V390" s="80">
        <v>94.449618178431734</v>
      </c>
      <c r="W390" s="80">
        <v>15</v>
      </c>
      <c r="X390" s="78">
        <f t="shared" si="65"/>
        <v>80.087452272303963</v>
      </c>
      <c r="Y390" s="83">
        <f t="shared" si="66"/>
        <v>79.742983137974448</v>
      </c>
      <c r="Z390" s="84">
        <v>83.264367816091962</v>
      </c>
      <c r="AA390" s="84">
        <v>86.805555555555557</v>
      </c>
      <c r="AB390" s="84">
        <v>0</v>
      </c>
      <c r="AC390" s="84">
        <v>68.8</v>
      </c>
      <c r="AD390" s="84">
        <v>5.5555555555555554</v>
      </c>
      <c r="AE390" s="72">
        <f t="shared" si="67"/>
        <v>51.033800287356321</v>
      </c>
      <c r="AF390" s="85">
        <v>52.631578947368418</v>
      </c>
      <c r="AG390" s="85">
        <v>75</v>
      </c>
      <c r="AH390" s="85">
        <v>58.82352941176471</v>
      </c>
      <c r="AI390" s="85">
        <v>52.336448598130836</v>
      </c>
      <c r="AJ390" s="86">
        <v>59.697889239315991</v>
      </c>
      <c r="AK390" s="87">
        <v>35</v>
      </c>
      <c r="AL390" s="72">
        <f t="shared" si="68"/>
        <v>35</v>
      </c>
      <c r="AM390" s="88">
        <v>50.137463950407636</v>
      </c>
      <c r="AN390" s="89">
        <f t="shared" si="69"/>
        <v>62.214233290257368</v>
      </c>
    </row>
    <row r="391" spans="1:40" ht="15" hidden="1" customHeight="1" x14ac:dyDescent="0.3">
      <c r="A391" s="90">
        <v>19585</v>
      </c>
      <c r="B391" s="91" t="s">
        <v>640</v>
      </c>
      <c r="C391" s="91" t="s">
        <v>669</v>
      </c>
      <c r="D391" s="92">
        <v>6</v>
      </c>
      <c r="E391" s="70">
        <v>0</v>
      </c>
      <c r="F391" s="71">
        <v>0</v>
      </c>
      <c r="G391" s="72">
        <f t="shared" si="60"/>
        <v>0</v>
      </c>
      <c r="H391" s="73">
        <v>0</v>
      </c>
      <c r="I391" s="74">
        <f t="shared" si="61"/>
        <v>0</v>
      </c>
      <c r="J391" s="75">
        <f t="shared" si="62"/>
        <v>0</v>
      </c>
      <c r="K391" s="76">
        <v>22.764227642276424</v>
      </c>
      <c r="L391" s="77">
        <v>100</v>
      </c>
      <c r="M391" s="78">
        <f t="shared" si="63"/>
        <v>39.92773261065944</v>
      </c>
      <c r="N391" s="79">
        <v>83.650793650793659</v>
      </c>
      <c r="O391" s="80">
        <v>99.07</v>
      </c>
      <c r="P391" s="81">
        <v>99.546564352982216</v>
      </c>
      <c r="Q391" s="82" t="s">
        <v>37</v>
      </c>
      <c r="R391" s="72">
        <f t="shared" si="64"/>
        <v>94.030313635007843</v>
      </c>
      <c r="S391" s="76">
        <v>86.805555555555543</v>
      </c>
      <c r="T391" s="80">
        <v>72.777777777777786</v>
      </c>
      <c r="U391" s="80">
        <v>100</v>
      </c>
      <c r="V391" s="80">
        <v>0</v>
      </c>
      <c r="W391" s="80">
        <v>15</v>
      </c>
      <c r="X391" s="78">
        <f t="shared" si="65"/>
        <v>66.770833333333329</v>
      </c>
      <c r="Y391" s="83">
        <f t="shared" si="66"/>
        <v>65.83035076970657</v>
      </c>
      <c r="Z391" s="84">
        <v>2.9195402298850568</v>
      </c>
      <c r="AA391" s="84">
        <v>51.388888888888893</v>
      </c>
      <c r="AB391" s="84">
        <v>0</v>
      </c>
      <c r="AC391" s="84">
        <v>41.6</v>
      </c>
      <c r="AD391" s="84">
        <v>5.5555555555555554</v>
      </c>
      <c r="AE391" s="72">
        <f t="shared" si="67"/>
        <v>19.206968390804601</v>
      </c>
      <c r="AF391" s="85">
        <v>52.631578947368418</v>
      </c>
      <c r="AG391" s="85">
        <v>75</v>
      </c>
      <c r="AH391" s="85">
        <v>52.941176470588239</v>
      </c>
      <c r="AI391" s="85">
        <v>48.598130841121495</v>
      </c>
      <c r="AJ391" s="86">
        <v>57.292721564769536</v>
      </c>
      <c r="AK391" s="87">
        <v>35</v>
      </c>
      <c r="AL391" s="72">
        <f t="shared" si="68"/>
        <v>35</v>
      </c>
      <c r="AM391" s="88">
        <v>32.521775559034332</v>
      </c>
      <c r="AN391" s="89">
        <f t="shared" si="69"/>
        <v>42.671708052563588</v>
      </c>
    </row>
    <row r="392" spans="1:40" ht="15" hidden="1" customHeight="1" x14ac:dyDescent="0.3">
      <c r="A392" s="90">
        <v>19622</v>
      </c>
      <c r="B392" s="91" t="s">
        <v>640</v>
      </c>
      <c r="C392" s="91" t="s">
        <v>670</v>
      </c>
      <c r="D392" s="92">
        <v>6</v>
      </c>
      <c r="E392" s="70">
        <v>67.516620944252523</v>
      </c>
      <c r="F392" s="71">
        <v>83.545991045991059</v>
      </c>
      <c r="G392" s="72">
        <f t="shared" si="60"/>
        <v>72.859744311498702</v>
      </c>
      <c r="H392" s="73">
        <v>0</v>
      </c>
      <c r="I392" s="74">
        <f t="shared" si="61"/>
        <v>0</v>
      </c>
      <c r="J392" s="75">
        <f t="shared" si="62"/>
        <v>43.715846586899218</v>
      </c>
      <c r="K392" s="76">
        <v>78.142076502732237</v>
      </c>
      <c r="L392" s="77">
        <v>100</v>
      </c>
      <c r="M392" s="78">
        <f t="shared" si="63"/>
        <v>82.999392835458409</v>
      </c>
      <c r="N392" s="79">
        <v>100</v>
      </c>
      <c r="O392" s="80">
        <v>99.6</v>
      </c>
      <c r="P392" s="81">
        <v>94.932432432432435</v>
      </c>
      <c r="Q392" s="82" t="s">
        <v>37</v>
      </c>
      <c r="R392" s="72">
        <f t="shared" si="64"/>
        <v>98.116116554054059</v>
      </c>
      <c r="S392" s="76">
        <v>93.194444444444443</v>
      </c>
      <c r="T392" s="80">
        <v>81.180555555555543</v>
      </c>
      <c r="U392" s="80">
        <v>93.055533333333344</v>
      </c>
      <c r="V392" s="80">
        <v>0</v>
      </c>
      <c r="W392" s="80">
        <v>25</v>
      </c>
      <c r="X392" s="78">
        <f t="shared" si="65"/>
        <v>69.982633333333339</v>
      </c>
      <c r="Y392" s="83">
        <f t="shared" si="66"/>
        <v>83.671381384728988</v>
      </c>
      <c r="Z392" s="84">
        <v>4.3908045977011492</v>
      </c>
      <c r="AA392" s="84">
        <v>33.333333333333336</v>
      </c>
      <c r="AB392" s="84">
        <v>0</v>
      </c>
      <c r="AC392" s="84">
        <v>45.6</v>
      </c>
      <c r="AD392" s="84">
        <v>2.197802197802198</v>
      </c>
      <c r="AE392" s="72">
        <f t="shared" si="67"/>
        <v>16.3097890615132</v>
      </c>
      <c r="AF392" s="85">
        <v>57.894736842105267</v>
      </c>
      <c r="AG392" s="85">
        <v>68.75</v>
      </c>
      <c r="AH392" s="85">
        <v>11.76470588235294</v>
      </c>
      <c r="AI392" s="85">
        <v>0.93457943925233633</v>
      </c>
      <c r="AJ392" s="86">
        <v>34.83600554092763</v>
      </c>
      <c r="AK392" s="87">
        <v>35</v>
      </c>
      <c r="AL392" s="72">
        <f t="shared" si="68"/>
        <v>35</v>
      </c>
      <c r="AM392" s="88">
        <v>24.988155643721075</v>
      </c>
      <c r="AN392" s="89">
        <f t="shared" si="69"/>
        <v>58.075306702860658</v>
      </c>
    </row>
    <row r="393" spans="1:40" ht="15" hidden="1" customHeight="1" x14ac:dyDescent="0.3">
      <c r="A393" s="90">
        <v>19693</v>
      </c>
      <c r="B393" s="91" t="s">
        <v>640</v>
      </c>
      <c r="C393" s="91" t="s">
        <v>671</v>
      </c>
      <c r="D393" s="92">
        <v>6</v>
      </c>
      <c r="E393" s="70">
        <v>63.390518467650949</v>
      </c>
      <c r="F393" s="71">
        <v>67.99654049654049</v>
      </c>
      <c r="G393" s="72">
        <f t="shared" si="60"/>
        <v>64.925859143947463</v>
      </c>
      <c r="H393" s="73">
        <v>44.971999999999994</v>
      </c>
      <c r="I393" s="74">
        <f t="shared" si="61"/>
        <v>44.971999999999994</v>
      </c>
      <c r="J393" s="75">
        <f t="shared" si="62"/>
        <v>56.944315486368474</v>
      </c>
      <c r="K393" s="76">
        <v>96.062992125984252</v>
      </c>
      <c r="L393" s="77">
        <v>100</v>
      </c>
      <c r="M393" s="78">
        <f t="shared" si="63"/>
        <v>96.937882764654432</v>
      </c>
      <c r="N393" s="79">
        <v>49.206349206349209</v>
      </c>
      <c r="O393" s="80">
        <v>99.559999999999988</v>
      </c>
      <c r="P393" s="81">
        <v>98.418722327640722</v>
      </c>
      <c r="Q393" s="82" t="s">
        <v>37</v>
      </c>
      <c r="R393" s="72">
        <f t="shared" si="64"/>
        <v>82.343526954760392</v>
      </c>
      <c r="S393" s="76">
        <v>98.611111111111114</v>
      </c>
      <c r="T393" s="80">
        <v>94.826388888888886</v>
      </c>
      <c r="U393" s="80">
        <v>100</v>
      </c>
      <c r="V393" s="80">
        <v>0</v>
      </c>
      <c r="W393" s="80">
        <v>15</v>
      </c>
      <c r="X393" s="78">
        <f t="shared" si="65"/>
        <v>75.234375</v>
      </c>
      <c r="Y393" s="83">
        <f t="shared" si="66"/>
        <v>85.322566420798921</v>
      </c>
      <c r="Z393" s="84">
        <v>8.9885057471264371</v>
      </c>
      <c r="AA393" s="84">
        <v>11.111111111111112</v>
      </c>
      <c r="AB393" s="84">
        <v>60</v>
      </c>
      <c r="AC393" s="84">
        <v>63.2</v>
      </c>
      <c r="AD393" s="84">
        <v>5.5555555555555554</v>
      </c>
      <c r="AE393" s="72">
        <f t="shared" si="67"/>
        <v>28.472126436781611</v>
      </c>
      <c r="AF393" s="85">
        <v>52.631578947368418</v>
      </c>
      <c r="AG393" s="85">
        <v>75</v>
      </c>
      <c r="AH393" s="85">
        <v>70.588235294117652</v>
      </c>
      <c r="AI393" s="85">
        <v>46.728971962616825</v>
      </c>
      <c r="AJ393" s="86">
        <v>61.237196551025718</v>
      </c>
      <c r="AK393" s="87">
        <v>48.333333333333336</v>
      </c>
      <c r="AL393" s="72">
        <f t="shared" si="68"/>
        <v>48.333333333333336</v>
      </c>
      <c r="AM393" s="88">
        <v>41.181719846557044</v>
      </c>
      <c r="AN393" s="89">
        <f t="shared" si="69"/>
        <v>66.404662261640269</v>
      </c>
    </row>
    <row r="394" spans="1:40" ht="15" hidden="1" customHeight="1" x14ac:dyDescent="0.3">
      <c r="A394" s="90">
        <v>19698</v>
      </c>
      <c r="B394" s="91" t="s">
        <v>640</v>
      </c>
      <c r="C394" s="91" t="s">
        <v>672</v>
      </c>
      <c r="D394" s="92">
        <v>5</v>
      </c>
      <c r="E394" s="70">
        <v>52.069768253525069</v>
      </c>
      <c r="F394" s="71">
        <v>80.154660154660164</v>
      </c>
      <c r="G394" s="72">
        <f t="shared" si="60"/>
        <v>61.431398887236767</v>
      </c>
      <c r="H394" s="73">
        <v>0</v>
      </c>
      <c r="I394" s="74">
        <f t="shared" si="61"/>
        <v>0</v>
      </c>
      <c r="J394" s="75">
        <f t="shared" si="62"/>
        <v>36.858839332342058</v>
      </c>
      <c r="K394" s="76">
        <v>74.159292035398224</v>
      </c>
      <c r="L394" s="77">
        <v>100</v>
      </c>
      <c r="M394" s="78">
        <f t="shared" si="63"/>
        <v>79.901671583087506</v>
      </c>
      <c r="N394" s="79">
        <v>68.888888888888886</v>
      </c>
      <c r="O394" s="80">
        <v>99.88000000000001</v>
      </c>
      <c r="P394" s="81">
        <v>98.796764408493431</v>
      </c>
      <c r="Q394" s="82" t="s">
        <v>37</v>
      </c>
      <c r="R394" s="72">
        <f t="shared" si="64"/>
        <v>89.132808254690474</v>
      </c>
      <c r="S394" s="76">
        <v>99.305555555555543</v>
      </c>
      <c r="T394" s="80">
        <v>83.25231481481481</v>
      </c>
      <c r="U394" s="80">
        <v>98.14813333333332</v>
      </c>
      <c r="V394" s="80">
        <v>0</v>
      </c>
      <c r="W394" s="80">
        <v>25</v>
      </c>
      <c r="X394" s="78">
        <f t="shared" si="65"/>
        <v>73.301500925925922</v>
      </c>
      <c r="Y394" s="83">
        <f t="shared" si="66"/>
        <v>80.743580707708745</v>
      </c>
      <c r="Z394" s="84">
        <v>50.045977011494251</v>
      </c>
      <c r="AA394" s="84">
        <v>30.555555555555557</v>
      </c>
      <c r="AB394" s="84">
        <v>0</v>
      </c>
      <c r="AC394" s="84">
        <v>69.599999999999994</v>
      </c>
      <c r="AD394" s="84">
        <v>5.3191489361702127</v>
      </c>
      <c r="AE394" s="72">
        <f t="shared" si="67"/>
        <v>32.288001345072146</v>
      </c>
      <c r="AF394" s="85">
        <v>57.894736842105267</v>
      </c>
      <c r="AG394" s="85">
        <v>75</v>
      </c>
      <c r="AH394" s="85">
        <v>52.941176470588239</v>
      </c>
      <c r="AI394" s="85">
        <v>51.401869158878498</v>
      </c>
      <c r="AJ394" s="86">
        <v>59.309445617892997</v>
      </c>
      <c r="AK394" s="87">
        <v>38.333333333333336</v>
      </c>
      <c r="AL394" s="72">
        <f t="shared" si="68"/>
        <v>38.333333333333336</v>
      </c>
      <c r="AM394" s="88">
        <v>40.702786215476607</v>
      </c>
      <c r="AN394" s="89">
        <f t="shared" si="69"/>
        <v>59.954394084965763</v>
      </c>
    </row>
    <row r="395" spans="1:40" ht="15" hidden="1" customHeight="1" x14ac:dyDescent="0.3">
      <c r="A395" s="90">
        <v>19701</v>
      </c>
      <c r="B395" s="91" t="s">
        <v>640</v>
      </c>
      <c r="C395" s="91" t="s">
        <v>673</v>
      </c>
      <c r="D395" s="92">
        <v>6</v>
      </c>
      <c r="E395" s="70">
        <v>63.155810394561549</v>
      </c>
      <c r="F395" s="71">
        <v>92.317867317867325</v>
      </c>
      <c r="G395" s="72">
        <f t="shared" si="60"/>
        <v>72.876496035663479</v>
      </c>
      <c r="H395" s="73">
        <v>0</v>
      </c>
      <c r="I395" s="74">
        <f t="shared" si="61"/>
        <v>0</v>
      </c>
      <c r="J395" s="75">
        <f t="shared" si="62"/>
        <v>43.725897621398083</v>
      </c>
      <c r="K395" s="76">
        <v>82.239382239382238</v>
      </c>
      <c r="L395" s="77">
        <v>100</v>
      </c>
      <c r="M395" s="78">
        <f t="shared" si="63"/>
        <v>86.186186186186177</v>
      </c>
      <c r="N395" s="79">
        <v>58.888888888888893</v>
      </c>
      <c r="O395" s="80">
        <v>99.34</v>
      </c>
      <c r="P395" s="81">
        <v>100</v>
      </c>
      <c r="Q395" s="82" t="s">
        <v>37</v>
      </c>
      <c r="R395" s="72">
        <f t="shared" si="64"/>
        <v>86.022498611111118</v>
      </c>
      <c r="S395" s="76">
        <v>99.305555555555543</v>
      </c>
      <c r="T395" s="80">
        <v>69.791666666666657</v>
      </c>
      <c r="U395" s="80">
        <v>100</v>
      </c>
      <c r="V395" s="80">
        <v>0</v>
      </c>
      <c r="W395" s="80">
        <v>0</v>
      </c>
      <c r="X395" s="78">
        <f t="shared" si="65"/>
        <v>67.274305555555543</v>
      </c>
      <c r="Y395" s="83">
        <f t="shared" si="66"/>
        <v>80.082004360360358</v>
      </c>
      <c r="Z395" s="84">
        <v>39.770114942528735</v>
      </c>
      <c r="AA395" s="84">
        <v>11.111111111111112</v>
      </c>
      <c r="AB395" s="84">
        <v>40</v>
      </c>
      <c r="AC395" s="84">
        <v>32.800000000000004</v>
      </c>
      <c r="AD395" s="84">
        <v>14.444444444444443</v>
      </c>
      <c r="AE395" s="72">
        <f t="shared" si="67"/>
        <v>28.384195402298847</v>
      </c>
      <c r="AF395" s="85">
        <v>89.473684210526315</v>
      </c>
      <c r="AG395" s="85">
        <v>81.25</v>
      </c>
      <c r="AH395" s="85">
        <v>64.705882352941174</v>
      </c>
      <c r="AI395" s="85">
        <v>44.859813084112147</v>
      </c>
      <c r="AJ395" s="86">
        <v>70.072344911894902</v>
      </c>
      <c r="AK395" s="87">
        <v>25</v>
      </c>
      <c r="AL395" s="72">
        <f t="shared" si="68"/>
        <v>25</v>
      </c>
      <c r="AM395" s="88">
        <v>38.824196191064686</v>
      </c>
      <c r="AN395" s="89">
        <f t="shared" si="69"/>
        <v>60.4334405617792</v>
      </c>
    </row>
    <row r="396" spans="1:40" ht="15" hidden="1" customHeight="1" x14ac:dyDescent="0.3">
      <c r="A396" s="90">
        <v>19743</v>
      </c>
      <c r="B396" s="91" t="s">
        <v>640</v>
      </c>
      <c r="C396" s="91" t="s">
        <v>674</v>
      </c>
      <c r="D396" s="92">
        <v>6</v>
      </c>
      <c r="E396" s="70">
        <v>39.669872876726622</v>
      </c>
      <c r="F396" s="71">
        <v>76.346662596662611</v>
      </c>
      <c r="G396" s="72">
        <f t="shared" si="60"/>
        <v>51.895469450038618</v>
      </c>
      <c r="H396" s="73">
        <v>45.05</v>
      </c>
      <c r="I396" s="74">
        <f t="shared" si="61"/>
        <v>45.05</v>
      </c>
      <c r="J396" s="75">
        <f t="shared" si="62"/>
        <v>49.157281670023167</v>
      </c>
      <c r="K396" s="76">
        <v>100</v>
      </c>
      <c r="L396" s="77">
        <v>100</v>
      </c>
      <c r="M396" s="78">
        <f t="shared" si="63"/>
        <v>100</v>
      </c>
      <c r="N396" s="79">
        <v>96.470588235294116</v>
      </c>
      <c r="O396" s="80">
        <v>97.97</v>
      </c>
      <c r="P396" s="81">
        <v>99.017681728880163</v>
      </c>
      <c r="Q396" s="82" t="s">
        <v>37</v>
      </c>
      <c r="R396" s="72">
        <f t="shared" si="64"/>
        <v>97.758286181815549</v>
      </c>
      <c r="S396" s="76">
        <v>99.305555555555543</v>
      </c>
      <c r="T396" s="80">
        <v>59.9375</v>
      </c>
      <c r="U396" s="80">
        <v>100</v>
      </c>
      <c r="V396" s="80">
        <v>0</v>
      </c>
      <c r="W396" s="80">
        <v>0</v>
      </c>
      <c r="X396" s="78">
        <f t="shared" si="65"/>
        <v>64.810763888888886</v>
      </c>
      <c r="Y396" s="83">
        <f t="shared" si="66"/>
        <v>88.022096022625419</v>
      </c>
      <c r="Z396" s="84">
        <v>9.4252873563218387</v>
      </c>
      <c r="AA396" s="84">
        <v>55.555555555555564</v>
      </c>
      <c r="AB396" s="84">
        <v>0</v>
      </c>
      <c r="AC396" s="84">
        <v>53.6</v>
      </c>
      <c r="AD396" s="84">
        <v>7.7777777777777777</v>
      </c>
      <c r="AE396" s="72">
        <f t="shared" si="67"/>
        <v>24.281321839080459</v>
      </c>
      <c r="AF396" s="85">
        <v>52.631578947368418</v>
      </c>
      <c r="AG396" s="85">
        <v>18.75</v>
      </c>
      <c r="AH396" s="85">
        <v>58.82352941176471</v>
      </c>
      <c r="AI396" s="85">
        <v>62.616822429906534</v>
      </c>
      <c r="AJ396" s="86">
        <v>48.205482697259917</v>
      </c>
      <c r="AK396" s="87">
        <v>46.666666666666664</v>
      </c>
      <c r="AL396" s="72">
        <f t="shared" si="68"/>
        <v>46.666666666666664</v>
      </c>
      <c r="AM396" s="88">
        <v>35.138167033445555</v>
      </c>
      <c r="AN396" s="89">
        <f t="shared" si="69"/>
        <v>64.383954455351017</v>
      </c>
    </row>
    <row r="397" spans="1:40" ht="15" hidden="1" customHeight="1" x14ac:dyDescent="0.3">
      <c r="A397" s="90">
        <v>19760</v>
      </c>
      <c r="B397" s="91" t="s">
        <v>640</v>
      </c>
      <c r="C397" s="91" t="s">
        <v>675</v>
      </c>
      <c r="D397" s="92">
        <v>6</v>
      </c>
      <c r="E397" s="70">
        <v>78.512245467780843</v>
      </c>
      <c r="F397" s="71">
        <v>67.066544566544579</v>
      </c>
      <c r="G397" s="72">
        <f t="shared" si="60"/>
        <v>74.697011834035422</v>
      </c>
      <c r="H397" s="73">
        <v>0</v>
      </c>
      <c r="I397" s="74">
        <f t="shared" si="61"/>
        <v>0</v>
      </c>
      <c r="J397" s="75">
        <f t="shared" si="62"/>
        <v>44.818207100421255</v>
      </c>
      <c r="K397" s="76">
        <v>89.10891089108911</v>
      </c>
      <c r="L397" s="77">
        <v>100</v>
      </c>
      <c r="M397" s="78">
        <f t="shared" si="63"/>
        <v>91.529152915291519</v>
      </c>
      <c r="N397" s="79">
        <v>84.761904761904759</v>
      </c>
      <c r="O397" s="80">
        <v>99.7</v>
      </c>
      <c r="P397" s="81">
        <v>98.746081504702204</v>
      </c>
      <c r="Q397" s="82" t="s">
        <v>37</v>
      </c>
      <c r="R397" s="72">
        <f t="shared" si="64"/>
        <v>94.343660425063447</v>
      </c>
      <c r="S397" s="76">
        <v>99.166666666666671</v>
      </c>
      <c r="T397" s="80">
        <v>80.37268518518519</v>
      </c>
      <c r="U397" s="80">
        <v>100</v>
      </c>
      <c r="V397" s="80">
        <v>0</v>
      </c>
      <c r="W397" s="80">
        <v>0</v>
      </c>
      <c r="X397" s="78">
        <f t="shared" si="65"/>
        <v>69.884837962962962</v>
      </c>
      <c r="Y397" s="83">
        <f t="shared" si="66"/>
        <v>85.503614533673385</v>
      </c>
      <c r="Z397" s="84">
        <v>54</v>
      </c>
      <c r="AA397" s="84">
        <v>11.111111111111112</v>
      </c>
      <c r="AB397" s="84">
        <v>20</v>
      </c>
      <c r="AC397" s="84">
        <v>40.799999999999997</v>
      </c>
      <c r="AD397" s="84">
        <v>24.719101123595504</v>
      </c>
      <c r="AE397" s="72">
        <f t="shared" si="67"/>
        <v>31.618164794007491</v>
      </c>
      <c r="AF397" s="85">
        <v>68.421052631578945</v>
      </c>
      <c r="AG397" s="85">
        <v>75</v>
      </c>
      <c r="AH397" s="85">
        <v>52.941176470588239</v>
      </c>
      <c r="AI397" s="85">
        <v>21.495327102803738</v>
      </c>
      <c r="AJ397" s="86">
        <v>54.464389051242733</v>
      </c>
      <c r="AK397" s="87">
        <v>41.666666666666671</v>
      </c>
      <c r="AL397" s="72">
        <f t="shared" si="68"/>
        <v>41.666666666666671</v>
      </c>
      <c r="AM397" s="88">
        <v>39.720191637135393</v>
      </c>
      <c r="AN397" s="89">
        <f t="shared" si="69"/>
        <v>63.631506178061564</v>
      </c>
    </row>
    <row r="398" spans="1:40" ht="15" hidden="1" customHeight="1" x14ac:dyDescent="0.3">
      <c r="A398" s="90">
        <v>19780</v>
      </c>
      <c r="B398" s="91" t="s">
        <v>640</v>
      </c>
      <c r="C398" s="91" t="s">
        <v>676</v>
      </c>
      <c r="D398" s="92">
        <v>6</v>
      </c>
      <c r="E398" s="70">
        <v>30.375803567273628</v>
      </c>
      <c r="F398" s="71">
        <v>93.575498575498571</v>
      </c>
      <c r="G398" s="72">
        <f t="shared" si="60"/>
        <v>51.442368570015276</v>
      </c>
      <c r="H398" s="73">
        <v>0</v>
      </c>
      <c r="I398" s="74">
        <f t="shared" si="61"/>
        <v>0</v>
      </c>
      <c r="J398" s="75">
        <f t="shared" si="62"/>
        <v>30.865421142009165</v>
      </c>
      <c r="K398" s="76">
        <v>87.845303867403317</v>
      </c>
      <c r="L398" s="77">
        <v>100</v>
      </c>
      <c r="M398" s="78">
        <f t="shared" si="63"/>
        <v>90.546347452424811</v>
      </c>
      <c r="N398" s="79">
        <v>94.444444444444457</v>
      </c>
      <c r="O398" s="80">
        <v>99.039999999999992</v>
      </c>
      <c r="P398" s="81">
        <v>99.826764833261151</v>
      </c>
      <c r="Q398" s="82" t="s">
        <v>37</v>
      </c>
      <c r="R398" s="72">
        <f t="shared" si="64"/>
        <v>97.709296590635688</v>
      </c>
      <c r="S398" s="76">
        <v>99.305555555555543</v>
      </c>
      <c r="T398" s="80">
        <v>71.651103526103526</v>
      </c>
      <c r="U398" s="80">
        <v>87.499983333333333</v>
      </c>
      <c r="V398" s="80">
        <v>0</v>
      </c>
      <c r="W398" s="80">
        <v>15</v>
      </c>
      <c r="X398" s="78">
        <f t="shared" si="65"/>
        <v>66.489160603748104</v>
      </c>
      <c r="Y398" s="83">
        <f t="shared" si="66"/>
        <v>85.140191385075738</v>
      </c>
      <c r="Z398" s="84">
        <v>39.126436781609193</v>
      </c>
      <c r="AA398" s="84">
        <v>39.583333333333336</v>
      </c>
      <c r="AB398" s="84">
        <v>0</v>
      </c>
      <c r="AC398" s="84">
        <v>44</v>
      </c>
      <c r="AD398" s="84">
        <v>5.5555555555555554</v>
      </c>
      <c r="AE398" s="72">
        <f t="shared" si="67"/>
        <v>26.495150862068964</v>
      </c>
      <c r="AF398" s="85">
        <v>63.157894736842103</v>
      </c>
      <c r="AG398" s="85">
        <v>68.75</v>
      </c>
      <c r="AH398" s="85">
        <v>58.82352941176471</v>
      </c>
      <c r="AI398" s="85">
        <v>39.252336448598129</v>
      </c>
      <c r="AJ398" s="86">
        <v>57.495940149301241</v>
      </c>
      <c r="AK398" s="87">
        <v>30</v>
      </c>
      <c r="AL398" s="72">
        <f t="shared" si="68"/>
        <v>30</v>
      </c>
      <c r="AM398" s="88">
        <v>35.462997832917111</v>
      </c>
      <c r="AN398" s="89">
        <f t="shared" si="69"/>
        <v>59.382079270814835</v>
      </c>
    </row>
    <row r="399" spans="1:40" ht="15" hidden="1" customHeight="1" x14ac:dyDescent="0.3">
      <c r="A399" s="90">
        <v>19785</v>
      </c>
      <c r="B399" s="91" t="s">
        <v>640</v>
      </c>
      <c r="C399" s="91" t="s">
        <v>677</v>
      </c>
      <c r="D399" s="92">
        <v>6</v>
      </c>
      <c r="E399" s="70">
        <v>75.646079721851038</v>
      </c>
      <c r="F399" s="71">
        <v>79.138176638176645</v>
      </c>
      <c r="G399" s="72">
        <f t="shared" si="60"/>
        <v>76.810112027292902</v>
      </c>
      <c r="H399" s="73">
        <v>0</v>
      </c>
      <c r="I399" s="74">
        <f t="shared" si="61"/>
        <v>0</v>
      </c>
      <c r="J399" s="75">
        <f t="shared" si="62"/>
        <v>46.086067216375739</v>
      </c>
      <c r="K399" s="76">
        <v>91.666666666666657</v>
      </c>
      <c r="L399" s="77">
        <v>100</v>
      </c>
      <c r="M399" s="78">
        <f t="shared" si="63"/>
        <v>93.518518518518505</v>
      </c>
      <c r="N399" s="79">
        <v>96.521739130434796</v>
      </c>
      <c r="O399" s="80">
        <v>99.79</v>
      </c>
      <c r="P399" s="81">
        <v>93.745173745173744</v>
      </c>
      <c r="Q399" s="82" t="s">
        <v>37</v>
      </c>
      <c r="R399" s="72">
        <f t="shared" si="64"/>
        <v>96.625209101687091</v>
      </c>
      <c r="S399" s="76">
        <v>97.222222222222214</v>
      </c>
      <c r="T399" s="80">
        <v>72.731481481481481</v>
      </c>
      <c r="U399" s="80">
        <v>100</v>
      </c>
      <c r="V399" s="80">
        <v>0</v>
      </c>
      <c r="W399" s="80">
        <v>25</v>
      </c>
      <c r="X399" s="78">
        <f t="shared" si="65"/>
        <v>70.613425925925924</v>
      </c>
      <c r="Y399" s="83">
        <f t="shared" si="66"/>
        <v>87.183029875502825</v>
      </c>
      <c r="Z399" s="84">
        <v>17.471264367816094</v>
      </c>
      <c r="AA399" s="84">
        <v>33.333333333333336</v>
      </c>
      <c r="AB399" s="84">
        <v>20</v>
      </c>
      <c r="AC399" s="84">
        <v>48.8</v>
      </c>
      <c r="AD399" s="84">
        <v>5.5555555555555554</v>
      </c>
      <c r="AE399" s="72">
        <f t="shared" si="67"/>
        <v>24.559482758620689</v>
      </c>
      <c r="AF399" s="85">
        <v>68.421052631578945</v>
      </c>
      <c r="AG399" s="85">
        <v>75</v>
      </c>
      <c r="AH399" s="85">
        <v>64.705882352941174</v>
      </c>
      <c r="AI399" s="85">
        <v>33.644859813084111</v>
      </c>
      <c r="AJ399" s="86">
        <v>60.442948699401057</v>
      </c>
      <c r="AK399" s="87">
        <v>48.333333333333336</v>
      </c>
      <c r="AL399" s="72">
        <f t="shared" si="68"/>
        <v>48.333333333333336</v>
      </c>
      <c r="AM399" s="88">
        <v>38.883177124437978</v>
      </c>
      <c r="AN399" s="89">
        <f t="shared" si="69"/>
        <v>64.473681518357949</v>
      </c>
    </row>
    <row r="400" spans="1:40" ht="15" hidden="1" customHeight="1" x14ac:dyDescent="0.3">
      <c r="A400" s="90">
        <v>19807</v>
      </c>
      <c r="B400" s="91" t="s">
        <v>640</v>
      </c>
      <c r="C400" s="91" t="s">
        <v>678</v>
      </c>
      <c r="D400" s="92">
        <v>6</v>
      </c>
      <c r="E400" s="70">
        <v>72.231464612136108</v>
      </c>
      <c r="F400" s="71">
        <v>76.254578754578759</v>
      </c>
      <c r="G400" s="72">
        <f t="shared" si="60"/>
        <v>73.572502659616987</v>
      </c>
      <c r="H400" s="73">
        <v>59.451999999999998</v>
      </c>
      <c r="I400" s="74">
        <f t="shared" si="61"/>
        <v>59.451999999999998</v>
      </c>
      <c r="J400" s="75">
        <f t="shared" si="62"/>
        <v>67.924301595770189</v>
      </c>
      <c r="K400" s="76">
        <v>99.581589958159</v>
      </c>
      <c r="L400" s="77">
        <v>0</v>
      </c>
      <c r="M400" s="78">
        <f t="shared" si="63"/>
        <v>77.452347745234775</v>
      </c>
      <c r="N400" s="79">
        <v>90.952380952380949</v>
      </c>
      <c r="O400" s="80">
        <v>99.639999999999986</v>
      </c>
      <c r="P400" s="81">
        <v>97.482610135806553</v>
      </c>
      <c r="Q400" s="82">
        <v>100</v>
      </c>
      <c r="R400" s="72">
        <f t="shared" si="64"/>
        <v>97.018747772046879</v>
      </c>
      <c r="S400" s="76">
        <v>98.611111111111114</v>
      </c>
      <c r="T400" s="80">
        <v>76.2361111111111</v>
      </c>
      <c r="U400" s="80">
        <v>100</v>
      </c>
      <c r="V400" s="80">
        <v>0</v>
      </c>
      <c r="W400" s="80">
        <v>15</v>
      </c>
      <c r="X400" s="78">
        <f t="shared" si="65"/>
        <v>70.586805555555557</v>
      </c>
      <c r="Y400" s="83">
        <f t="shared" si="66"/>
        <v>81.516622253117291</v>
      </c>
      <c r="Z400" s="84">
        <v>23.011494252873561</v>
      </c>
      <c r="AA400" s="84">
        <v>47.222222222222229</v>
      </c>
      <c r="AB400" s="84">
        <v>0</v>
      </c>
      <c r="AC400" s="84">
        <v>58.4</v>
      </c>
      <c r="AD400" s="84">
        <v>8.8888888888888893</v>
      </c>
      <c r="AE400" s="72">
        <f t="shared" si="67"/>
        <v>27.223706896551725</v>
      </c>
      <c r="AF400" s="85">
        <v>63.157894736842103</v>
      </c>
      <c r="AG400" s="85">
        <v>81.25</v>
      </c>
      <c r="AH400" s="85">
        <v>70.588235294117652</v>
      </c>
      <c r="AI400" s="85">
        <v>40.186915887850468</v>
      </c>
      <c r="AJ400" s="86">
        <v>63.795761479702556</v>
      </c>
      <c r="AK400" s="87">
        <v>35</v>
      </c>
      <c r="AL400" s="72">
        <f t="shared" si="68"/>
        <v>35</v>
      </c>
      <c r="AM400" s="88">
        <v>38.531513406081601</v>
      </c>
      <c r="AN400" s="89">
        <f t="shared" si="69"/>
        <v>65.902625467537163</v>
      </c>
    </row>
    <row r="401" spans="1:40" ht="15" hidden="1" customHeight="1" x14ac:dyDescent="0.3">
      <c r="A401" s="90">
        <v>19809</v>
      </c>
      <c r="B401" s="91" t="s">
        <v>640</v>
      </c>
      <c r="C401" s="91" t="s">
        <v>679</v>
      </c>
      <c r="D401" s="92">
        <v>6</v>
      </c>
      <c r="E401" s="70">
        <v>0</v>
      </c>
      <c r="F401" s="71">
        <v>0</v>
      </c>
      <c r="G401" s="72">
        <f t="shared" si="60"/>
        <v>0</v>
      </c>
      <c r="H401" s="73">
        <v>0</v>
      </c>
      <c r="I401" s="74">
        <f t="shared" si="61"/>
        <v>0</v>
      </c>
      <c r="J401" s="75">
        <f t="shared" si="62"/>
        <v>0</v>
      </c>
      <c r="K401" s="76">
        <v>1.4814814814814836</v>
      </c>
      <c r="L401" s="77">
        <v>0</v>
      </c>
      <c r="M401" s="78">
        <f t="shared" si="63"/>
        <v>1.1522633744855983</v>
      </c>
      <c r="N401" s="79">
        <v>78.095238095238102</v>
      </c>
      <c r="O401" s="80">
        <v>98.179999999999993</v>
      </c>
      <c r="P401" s="81">
        <v>98.983205758025818</v>
      </c>
      <c r="Q401" s="82" t="s">
        <v>37</v>
      </c>
      <c r="R401" s="72">
        <f t="shared" si="64"/>
        <v>91.695469108618539</v>
      </c>
      <c r="S401" s="76">
        <v>98.611111111111114</v>
      </c>
      <c r="T401" s="80">
        <v>75.166666666666657</v>
      </c>
      <c r="U401" s="80">
        <v>100</v>
      </c>
      <c r="V401" s="80">
        <v>0</v>
      </c>
      <c r="W401" s="80">
        <v>0</v>
      </c>
      <c r="X401" s="78">
        <f t="shared" si="65"/>
        <v>68.444444444444443</v>
      </c>
      <c r="Y401" s="83">
        <f t="shared" si="66"/>
        <v>51.659587151794966</v>
      </c>
      <c r="Z401" s="84">
        <v>46.114942528735632</v>
      </c>
      <c r="AA401" s="84">
        <v>75.694444444444457</v>
      </c>
      <c r="AB401" s="84">
        <v>0</v>
      </c>
      <c r="AC401" s="84">
        <v>41.6</v>
      </c>
      <c r="AD401" s="84">
        <v>5.5555555555555554</v>
      </c>
      <c r="AE401" s="72">
        <f t="shared" si="67"/>
        <v>34.563110632183914</v>
      </c>
      <c r="AF401" s="85">
        <v>47.368421052631575</v>
      </c>
      <c r="AG401" s="85">
        <v>43.75</v>
      </c>
      <c r="AH401" s="85">
        <v>35.294117647058826</v>
      </c>
      <c r="AI401" s="85">
        <v>24.299065420560748</v>
      </c>
      <c r="AJ401" s="86">
        <v>37.677901030062785</v>
      </c>
      <c r="AK401" s="87">
        <v>20</v>
      </c>
      <c r="AL401" s="72">
        <f t="shared" si="68"/>
        <v>20</v>
      </c>
      <c r="AM401" s="88">
        <v>32.481099278514826</v>
      </c>
      <c r="AN401" s="89">
        <f t="shared" si="69"/>
        <v>35.574123359451931</v>
      </c>
    </row>
    <row r="402" spans="1:40" ht="15" hidden="1" customHeight="1" x14ac:dyDescent="0.3">
      <c r="A402" s="90">
        <v>19821</v>
      </c>
      <c r="B402" s="91" t="s">
        <v>640</v>
      </c>
      <c r="C402" s="91" t="s">
        <v>680</v>
      </c>
      <c r="D402" s="92">
        <v>6</v>
      </c>
      <c r="E402" s="70">
        <v>51.465559637545397</v>
      </c>
      <c r="F402" s="71">
        <v>70.836385836385844</v>
      </c>
      <c r="G402" s="72">
        <f t="shared" si="60"/>
        <v>57.922501703825546</v>
      </c>
      <c r="H402" s="73">
        <v>9.07</v>
      </c>
      <c r="I402" s="74">
        <f t="shared" si="61"/>
        <v>9.07</v>
      </c>
      <c r="J402" s="75">
        <f t="shared" si="62"/>
        <v>38.381501022295325</v>
      </c>
      <c r="K402" s="76">
        <v>72.645739910313907</v>
      </c>
      <c r="L402" s="77">
        <v>100</v>
      </c>
      <c r="M402" s="78">
        <f t="shared" si="63"/>
        <v>78.724464374688594</v>
      </c>
      <c r="N402" s="79">
        <v>80.993788819875789</v>
      </c>
      <c r="O402" s="80">
        <v>99.31</v>
      </c>
      <c r="P402" s="81">
        <v>99.730734709578144</v>
      </c>
      <c r="Q402" s="82" t="s">
        <v>37</v>
      </c>
      <c r="R402" s="72">
        <f t="shared" si="64"/>
        <v>93.286500650749346</v>
      </c>
      <c r="S402" s="76">
        <v>99.305555555555543</v>
      </c>
      <c r="T402" s="80">
        <v>77.31481481481481</v>
      </c>
      <c r="U402" s="80">
        <v>98.611100000000008</v>
      </c>
      <c r="V402" s="80">
        <v>0</v>
      </c>
      <c r="W402" s="80">
        <v>0</v>
      </c>
      <c r="X402" s="78">
        <f t="shared" si="65"/>
        <v>68.807867592592586</v>
      </c>
      <c r="Y402" s="83">
        <f t="shared" si="66"/>
        <v>80.211005012757312</v>
      </c>
      <c r="Z402" s="84">
        <v>8.6666666666666661</v>
      </c>
      <c r="AA402" s="84">
        <v>33.333333333333336</v>
      </c>
      <c r="AB402" s="84">
        <v>0</v>
      </c>
      <c r="AC402" s="84">
        <v>68</v>
      </c>
      <c r="AD402" s="84">
        <v>13.333333333333334</v>
      </c>
      <c r="AE402" s="72">
        <f t="shared" si="67"/>
        <v>23.666666666666664</v>
      </c>
      <c r="AF402" s="85">
        <v>26.315789473684209</v>
      </c>
      <c r="AG402" s="85">
        <v>68.75</v>
      </c>
      <c r="AH402" s="85">
        <v>58.82352941176471</v>
      </c>
      <c r="AI402" s="85">
        <v>55.140186915887845</v>
      </c>
      <c r="AJ402" s="86">
        <v>52.257376450334192</v>
      </c>
      <c r="AK402" s="87">
        <v>41.666666666666671</v>
      </c>
      <c r="AL402" s="72">
        <f t="shared" si="68"/>
        <v>41.666666666666671</v>
      </c>
      <c r="AM402" s="88">
        <v>34.89085594231134</v>
      </c>
      <c r="AN402" s="89">
        <f t="shared" si="69"/>
        <v>58.249059493531128</v>
      </c>
    </row>
    <row r="403" spans="1:40" ht="15" hidden="1" customHeight="1" x14ac:dyDescent="0.3">
      <c r="A403" s="90">
        <v>19824</v>
      </c>
      <c r="B403" s="91" t="s">
        <v>640</v>
      </c>
      <c r="C403" s="91" t="s">
        <v>681</v>
      </c>
      <c r="D403" s="92">
        <v>6</v>
      </c>
      <c r="E403" s="70">
        <v>47.424019547893813</v>
      </c>
      <c r="F403" s="71">
        <v>73.547008547008545</v>
      </c>
      <c r="G403" s="72">
        <f t="shared" si="60"/>
        <v>56.131682547598722</v>
      </c>
      <c r="H403" s="73">
        <v>56.472000000000001</v>
      </c>
      <c r="I403" s="74">
        <f t="shared" si="61"/>
        <v>56.472000000000001</v>
      </c>
      <c r="J403" s="75">
        <f t="shared" si="62"/>
        <v>56.267809528559241</v>
      </c>
      <c r="K403" s="76">
        <v>100</v>
      </c>
      <c r="L403" s="77">
        <v>100</v>
      </c>
      <c r="M403" s="78">
        <f t="shared" si="63"/>
        <v>100</v>
      </c>
      <c r="N403" s="79">
        <v>85.873015873015873</v>
      </c>
      <c r="O403" s="80">
        <v>99.570000000000007</v>
      </c>
      <c r="P403" s="81">
        <v>99.55476402493322</v>
      </c>
      <c r="Q403" s="82" t="s">
        <v>37</v>
      </c>
      <c r="R403" s="72">
        <f t="shared" si="64"/>
        <v>94.939885428504297</v>
      </c>
      <c r="S403" s="76">
        <v>91.111111111111114</v>
      </c>
      <c r="T403" s="80">
        <v>60.228174603174608</v>
      </c>
      <c r="U403" s="80">
        <v>100</v>
      </c>
      <c r="V403" s="80">
        <v>0</v>
      </c>
      <c r="W403" s="80">
        <v>25</v>
      </c>
      <c r="X403" s="78">
        <f t="shared" si="65"/>
        <v>65.959821428571431</v>
      </c>
      <c r="Y403" s="83">
        <f t="shared" si="66"/>
        <v>87.487906194264241</v>
      </c>
      <c r="Z403" s="84">
        <v>45.517241379310349</v>
      </c>
      <c r="AA403" s="84">
        <v>63.888888888888893</v>
      </c>
      <c r="AB403" s="84">
        <v>40</v>
      </c>
      <c r="AC403" s="84">
        <v>69.599999999999994</v>
      </c>
      <c r="AD403" s="84">
        <v>31.764705882352938</v>
      </c>
      <c r="AE403" s="72">
        <f t="shared" si="67"/>
        <v>49.86435936443543</v>
      </c>
      <c r="AF403" s="85">
        <v>52.631578947368418</v>
      </c>
      <c r="AG403" s="85">
        <v>6.25</v>
      </c>
      <c r="AH403" s="85">
        <v>5.8823529411764701</v>
      </c>
      <c r="AI403" s="85">
        <v>60.747663551401864</v>
      </c>
      <c r="AJ403" s="86">
        <v>31.377898859986686</v>
      </c>
      <c r="AK403" s="87">
        <v>45</v>
      </c>
      <c r="AL403" s="72">
        <f t="shared" si="68"/>
        <v>45</v>
      </c>
      <c r="AM403" s="88">
        <v>43.96176469036201</v>
      </c>
      <c r="AN403" s="89">
        <f t="shared" si="69"/>
        <v>68.186044409952572</v>
      </c>
    </row>
    <row r="404" spans="1:40" ht="15" hidden="1" customHeight="1" x14ac:dyDescent="0.3">
      <c r="A404" s="90">
        <v>19845</v>
      </c>
      <c r="B404" s="91" t="s">
        <v>640</v>
      </c>
      <c r="C404" s="91" t="s">
        <v>682</v>
      </c>
      <c r="D404" s="92">
        <v>6</v>
      </c>
      <c r="E404" s="70">
        <v>59.2966517753269</v>
      </c>
      <c r="F404" s="71">
        <v>90.227920227920237</v>
      </c>
      <c r="G404" s="72">
        <f t="shared" si="60"/>
        <v>69.607074592858012</v>
      </c>
      <c r="H404" s="73">
        <v>17.036000000000001</v>
      </c>
      <c r="I404" s="74">
        <f t="shared" si="61"/>
        <v>17.036000000000001</v>
      </c>
      <c r="J404" s="75">
        <f t="shared" si="62"/>
        <v>48.578644755714805</v>
      </c>
      <c r="K404" s="76">
        <v>49.838187702265365</v>
      </c>
      <c r="L404" s="77">
        <v>100</v>
      </c>
      <c r="M404" s="78">
        <f t="shared" si="63"/>
        <v>60.985257101761952</v>
      </c>
      <c r="N404" s="79">
        <v>97.142857142857139</v>
      </c>
      <c r="O404" s="80">
        <v>99.01</v>
      </c>
      <c r="P404" s="81">
        <v>95.426903429822431</v>
      </c>
      <c r="Q404" s="82" t="s">
        <v>37</v>
      </c>
      <c r="R404" s="72">
        <f t="shared" si="64"/>
        <v>97.132507740773889</v>
      </c>
      <c r="S404" s="76">
        <v>100</v>
      </c>
      <c r="T404" s="80">
        <v>85.416666666666657</v>
      </c>
      <c r="U404" s="80">
        <v>92.592583333333323</v>
      </c>
      <c r="V404" s="80">
        <v>0</v>
      </c>
      <c r="W404" s="80">
        <v>15</v>
      </c>
      <c r="X404" s="78">
        <f t="shared" si="65"/>
        <v>71.377312499999988</v>
      </c>
      <c r="Y404" s="83">
        <f t="shared" si="66"/>
        <v>75.877835033681947</v>
      </c>
      <c r="Z404" s="84">
        <v>5.6321839080459766</v>
      </c>
      <c r="AA404" s="84">
        <v>11.111111111111112</v>
      </c>
      <c r="AB404" s="84">
        <v>0</v>
      </c>
      <c r="AC404" s="84">
        <v>64</v>
      </c>
      <c r="AD404" s="84">
        <v>5.5555555555555554</v>
      </c>
      <c r="AE404" s="72">
        <f t="shared" si="67"/>
        <v>16.533045977011493</v>
      </c>
      <c r="AF404" s="85">
        <v>63.157894736842103</v>
      </c>
      <c r="AG404" s="85">
        <v>75</v>
      </c>
      <c r="AH404" s="85">
        <v>58.82352941176471</v>
      </c>
      <c r="AI404" s="85">
        <v>17.75700934579439</v>
      </c>
      <c r="AJ404" s="86">
        <v>53.684608373600305</v>
      </c>
      <c r="AK404" s="87">
        <v>25</v>
      </c>
      <c r="AL404" s="72">
        <f t="shared" si="68"/>
        <v>25</v>
      </c>
      <c r="AM404" s="88">
        <v>28.133520087366211</v>
      </c>
      <c r="AN404" s="89">
        <f t="shared" si="69"/>
        <v>56.094702494193797</v>
      </c>
    </row>
    <row r="405" spans="1:40" ht="15" hidden="1" customHeight="1" x14ac:dyDescent="0.3">
      <c r="A405" s="90">
        <v>20001</v>
      </c>
      <c r="B405" s="91" t="s">
        <v>683</v>
      </c>
      <c r="C405" s="91" t="s">
        <v>684</v>
      </c>
      <c r="D405" s="92">
        <v>3</v>
      </c>
      <c r="E405" s="70">
        <v>47.120975829293464</v>
      </c>
      <c r="F405" s="71">
        <v>78.450854700854705</v>
      </c>
      <c r="G405" s="72">
        <f t="shared" si="60"/>
        <v>57.56426878648054</v>
      </c>
      <c r="H405" s="73">
        <v>20.38</v>
      </c>
      <c r="I405" s="74">
        <f t="shared" si="61"/>
        <v>20.38</v>
      </c>
      <c r="J405" s="75">
        <f t="shared" si="62"/>
        <v>42.690561271888321</v>
      </c>
      <c r="K405" s="76">
        <v>95.121951219512198</v>
      </c>
      <c r="L405" s="77">
        <v>100</v>
      </c>
      <c r="M405" s="78">
        <f t="shared" si="63"/>
        <v>96.205962059620589</v>
      </c>
      <c r="N405" s="79">
        <v>83.650793650793659</v>
      </c>
      <c r="O405" s="80">
        <v>98.63</v>
      </c>
      <c r="P405" s="81">
        <v>95.315529027650243</v>
      </c>
      <c r="Q405" s="82">
        <v>100</v>
      </c>
      <c r="R405" s="72">
        <f t="shared" si="64"/>
        <v>94.399080669610981</v>
      </c>
      <c r="S405" s="76">
        <v>92.222222222222214</v>
      </c>
      <c r="T405" s="80">
        <v>82.129629629629619</v>
      </c>
      <c r="U405" s="80">
        <v>100</v>
      </c>
      <c r="V405" s="80">
        <v>0</v>
      </c>
      <c r="W405" s="80">
        <v>25</v>
      </c>
      <c r="X405" s="78">
        <f t="shared" si="65"/>
        <v>71.712962962962962</v>
      </c>
      <c r="Y405" s="83">
        <f t="shared" si="66"/>
        <v>87.790000303887084</v>
      </c>
      <c r="Z405" s="84">
        <v>98.666666666666671</v>
      </c>
      <c r="AA405" s="84">
        <v>66.666666666666671</v>
      </c>
      <c r="AB405" s="84">
        <v>100</v>
      </c>
      <c r="AC405" s="84">
        <v>65.600000000000009</v>
      </c>
      <c r="AD405" s="84">
        <v>71.09375</v>
      </c>
      <c r="AE405" s="72">
        <f t="shared" si="67"/>
        <v>81.546744791666669</v>
      </c>
      <c r="AF405" s="85">
        <v>52.631578947368418</v>
      </c>
      <c r="AG405" s="85">
        <v>75</v>
      </c>
      <c r="AH405" s="85">
        <v>47.058823529411761</v>
      </c>
      <c r="AI405" s="85">
        <v>48.598130841121495</v>
      </c>
      <c r="AJ405" s="86">
        <v>55.82213332947542</v>
      </c>
      <c r="AK405" s="87">
        <v>51.666666666666671</v>
      </c>
      <c r="AL405" s="72">
        <f t="shared" si="68"/>
        <v>51.666666666666671</v>
      </c>
      <c r="AM405" s="88">
        <v>68.710832776749015</v>
      </c>
      <c r="AN405" s="89">
        <f t="shared" si="69"/>
        <v>73.04636223934591</v>
      </c>
    </row>
    <row r="406" spans="1:40" ht="15" hidden="1" customHeight="1" x14ac:dyDescent="0.3">
      <c r="A406" s="90">
        <v>20011</v>
      </c>
      <c r="B406" s="91" t="s">
        <v>683</v>
      </c>
      <c r="C406" s="91" t="s">
        <v>685</v>
      </c>
      <c r="D406" s="92">
        <v>4</v>
      </c>
      <c r="E406" s="70">
        <v>36.063725921831249</v>
      </c>
      <c r="F406" s="71">
        <v>75.248270248270259</v>
      </c>
      <c r="G406" s="72">
        <f t="shared" si="60"/>
        <v>49.125240697310915</v>
      </c>
      <c r="H406" s="73">
        <v>16.02</v>
      </c>
      <c r="I406" s="74">
        <f t="shared" si="61"/>
        <v>16.02</v>
      </c>
      <c r="J406" s="75">
        <f t="shared" si="62"/>
        <v>35.88314441838655</v>
      </c>
      <c r="K406" s="76">
        <v>94.179894179894191</v>
      </c>
      <c r="L406" s="77">
        <v>100</v>
      </c>
      <c r="M406" s="78">
        <f t="shared" si="63"/>
        <v>95.473251028806601</v>
      </c>
      <c r="N406" s="79">
        <v>100</v>
      </c>
      <c r="O406" s="80">
        <v>98.82</v>
      </c>
      <c r="P406" s="81">
        <v>95.777851490309445</v>
      </c>
      <c r="Q406" s="82">
        <v>100</v>
      </c>
      <c r="R406" s="72">
        <f t="shared" si="64"/>
        <v>98.649462872577359</v>
      </c>
      <c r="S406" s="76">
        <v>86.805555555555543</v>
      </c>
      <c r="T406" s="80">
        <v>65.472222222222229</v>
      </c>
      <c r="U406" s="80">
        <v>81.481466666666662</v>
      </c>
      <c r="V406" s="80">
        <v>0</v>
      </c>
      <c r="W406" s="80">
        <v>25</v>
      </c>
      <c r="X406" s="78">
        <f t="shared" si="65"/>
        <v>61.564811111111112</v>
      </c>
      <c r="Y406" s="83">
        <f t="shared" si="66"/>
        <v>85.638938045150681</v>
      </c>
      <c r="Z406" s="84">
        <v>5.7471264367816088</v>
      </c>
      <c r="AA406" s="84">
        <v>11.111111111111112</v>
      </c>
      <c r="AB406" s="84">
        <v>60</v>
      </c>
      <c r="AC406" s="84">
        <v>49.6</v>
      </c>
      <c r="AD406" s="84">
        <v>13.953488372093023</v>
      </c>
      <c r="AE406" s="72">
        <f t="shared" si="67"/>
        <v>26.686394012296176</v>
      </c>
      <c r="AF406" s="85">
        <v>68.421052631578945</v>
      </c>
      <c r="AG406" s="85">
        <v>75</v>
      </c>
      <c r="AH406" s="85">
        <v>64.705882352941174</v>
      </c>
      <c r="AI406" s="85">
        <v>48.598130841121495</v>
      </c>
      <c r="AJ406" s="86">
        <v>64.181266456410398</v>
      </c>
      <c r="AK406" s="87">
        <v>45</v>
      </c>
      <c r="AL406" s="72">
        <f t="shared" si="68"/>
        <v>45</v>
      </c>
      <c r="AM406" s="88">
        <v>40.347747861600737</v>
      </c>
      <c r="AN406" s="89">
        <f t="shared" si="69"/>
        <v>62.10042226473287</v>
      </c>
    </row>
    <row r="407" spans="1:40" ht="15" hidden="1" customHeight="1" x14ac:dyDescent="0.3">
      <c r="A407" s="90">
        <v>20013</v>
      </c>
      <c r="B407" s="91" t="s">
        <v>683</v>
      </c>
      <c r="C407" s="91" t="s">
        <v>686</v>
      </c>
      <c r="D407" s="92">
        <v>4</v>
      </c>
      <c r="E407" s="70">
        <v>33.195191948641934</v>
      </c>
      <c r="F407" s="71">
        <v>60.816544566544572</v>
      </c>
      <c r="G407" s="72">
        <f t="shared" si="60"/>
        <v>42.402309487942816</v>
      </c>
      <c r="H407" s="73">
        <v>36.949999999999996</v>
      </c>
      <c r="I407" s="74">
        <f t="shared" si="61"/>
        <v>36.949999999999996</v>
      </c>
      <c r="J407" s="75">
        <f t="shared" si="62"/>
        <v>40.221385692765686</v>
      </c>
      <c r="K407" s="76">
        <v>97.606382978723403</v>
      </c>
      <c r="L407" s="77">
        <v>100</v>
      </c>
      <c r="M407" s="78">
        <f t="shared" si="63"/>
        <v>98.138297872340416</v>
      </c>
      <c r="N407" s="79">
        <v>100</v>
      </c>
      <c r="O407" s="80">
        <v>98.94</v>
      </c>
      <c r="P407" s="81">
        <v>88.035389933790356</v>
      </c>
      <c r="Q407" s="82">
        <v>100</v>
      </c>
      <c r="R407" s="72">
        <f t="shared" si="64"/>
        <v>96.743847483447581</v>
      </c>
      <c r="S407" s="76">
        <v>92.5</v>
      </c>
      <c r="T407" s="80">
        <v>80.19939526847422</v>
      </c>
      <c r="U407" s="80">
        <v>100</v>
      </c>
      <c r="V407" s="80">
        <v>0</v>
      </c>
      <c r="W407" s="80">
        <v>25</v>
      </c>
      <c r="X407" s="78">
        <f t="shared" si="65"/>
        <v>71.299848817118558</v>
      </c>
      <c r="Y407" s="83">
        <f t="shared" si="66"/>
        <v>89.103770050223716</v>
      </c>
      <c r="Z407" s="84">
        <v>82.988505747126439</v>
      </c>
      <c r="AA407" s="84">
        <v>33.333333333333336</v>
      </c>
      <c r="AB407" s="84">
        <v>0</v>
      </c>
      <c r="AC407" s="84">
        <v>69.599999999999994</v>
      </c>
      <c r="AD407" s="84">
        <v>72.727272727272734</v>
      </c>
      <c r="AE407" s="72">
        <f t="shared" si="67"/>
        <v>53.683490073145251</v>
      </c>
      <c r="AF407" s="85">
        <v>68.421052631578945</v>
      </c>
      <c r="AG407" s="85">
        <v>75</v>
      </c>
      <c r="AH407" s="85">
        <v>70.588235294117652</v>
      </c>
      <c r="AI407" s="85">
        <v>54.205607476635507</v>
      </c>
      <c r="AJ407" s="86">
        <v>67.053723850583026</v>
      </c>
      <c r="AK407" s="87">
        <v>45</v>
      </c>
      <c r="AL407" s="72">
        <f t="shared" si="68"/>
        <v>45</v>
      </c>
      <c r="AM407" s="88">
        <v>55.512187732499605</v>
      </c>
      <c r="AN407" s="89">
        <f t="shared" si="69"/>
        <v>69.249818483414884</v>
      </c>
    </row>
    <row r="408" spans="1:40" ht="15" hidden="1" customHeight="1" x14ac:dyDescent="0.3">
      <c r="A408" s="90">
        <v>20032</v>
      </c>
      <c r="B408" s="91" t="s">
        <v>683</v>
      </c>
      <c r="C408" s="91" t="s">
        <v>687</v>
      </c>
      <c r="D408" s="92">
        <v>6</v>
      </c>
      <c r="E408" s="70">
        <v>52.131916078419863</v>
      </c>
      <c r="F408" s="71">
        <v>73.724053724053718</v>
      </c>
      <c r="G408" s="72">
        <f t="shared" si="60"/>
        <v>59.329295293631148</v>
      </c>
      <c r="H408" s="73">
        <v>0</v>
      </c>
      <c r="I408" s="74">
        <f t="shared" si="61"/>
        <v>0</v>
      </c>
      <c r="J408" s="75">
        <f t="shared" si="62"/>
        <v>35.597577176178689</v>
      </c>
      <c r="K408" s="76">
        <v>99.259259259259252</v>
      </c>
      <c r="L408" s="77">
        <v>100</v>
      </c>
      <c r="M408" s="78">
        <f t="shared" si="63"/>
        <v>99.423868312757207</v>
      </c>
      <c r="N408" s="79">
        <v>100</v>
      </c>
      <c r="O408" s="80">
        <v>98.61</v>
      </c>
      <c r="P408" s="81">
        <v>91.50812867519889</v>
      </c>
      <c r="Q408" s="82">
        <v>100</v>
      </c>
      <c r="R408" s="72">
        <f t="shared" si="64"/>
        <v>97.529532168799733</v>
      </c>
      <c r="S408" s="76">
        <v>96.527777777777786</v>
      </c>
      <c r="T408" s="80">
        <v>91.708333333333343</v>
      </c>
      <c r="U408" s="80">
        <v>98.14813333333332</v>
      </c>
      <c r="V408" s="80">
        <v>0</v>
      </c>
      <c r="W408" s="80">
        <v>0</v>
      </c>
      <c r="X408" s="78">
        <f t="shared" si="65"/>
        <v>71.596061111111112</v>
      </c>
      <c r="Y408" s="83">
        <f t="shared" si="66"/>
        <v>89.912782442164058</v>
      </c>
      <c r="Z408" s="84">
        <v>61.862068965517238</v>
      </c>
      <c r="AA408" s="84">
        <v>33.333333333333336</v>
      </c>
      <c r="AB408" s="84">
        <v>20</v>
      </c>
      <c r="AC408" s="84">
        <v>27.200000000000003</v>
      </c>
      <c r="AD408" s="84">
        <v>18.181818181818183</v>
      </c>
      <c r="AE408" s="72">
        <f t="shared" si="67"/>
        <v>33.974608150470218</v>
      </c>
      <c r="AF408" s="85">
        <v>57.894736842105267</v>
      </c>
      <c r="AG408" s="85">
        <v>81.25</v>
      </c>
      <c r="AH408" s="85">
        <v>58.82352941176471</v>
      </c>
      <c r="AI408" s="85">
        <v>28.971962616822427</v>
      </c>
      <c r="AJ408" s="86">
        <v>56.735057217673095</v>
      </c>
      <c r="AK408" s="87">
        <v>31.666666666666664</v>
      </c>
      <c r="AL408" s="72">
        <f t="shared" si="68"/>
        <v>31.666666666666664</v>
      </c>
      <c r="AM408" s="88">
        <v>39.582472938296945</v>
      </c>
      <c r="AN408" s="89">
        <f t="shared" si="69"/>
        <v>63.950648537806856</v>
      </c>
    </row>
    <row r="409" spans="1:40" ht="15" hidden="1" customHeight="1" x14ac:dyDescent="0.3">
      <c r="A409" s="90">
        <v>20045</v>
      </c>
      <c r="B409" s="91" t="s">
        <v>683</v>
      </c>
      <c r="C409" s="91" t="s">
        <v>688</v>
      </c>
      <c r="D409" s="92">
        <v>6</v>
      </c>
      <c r="E409" s="70">
        <v>68.267904509283824</v>
      </c>
      <c r="F409" s="71">
        <v>97.302604802604819</v>
      </c>
      <c r="G409" s="72">
        <f t="shared" si="60"/>
        <v>77.946137940390827</v>
      </c>
      <c r="H409" s="73">
        <v>0</v>
      </c>
      <c r="I409" s="74">
        <f t="shared" si="61"/>
        <v>0</v>
      </c>
      <c r="J409" s="75">
        <f t="shared" si="62"/>
        <v>46.767682764234493</v>
      </c>
      <c r="K409" s="76">
        <v>99.065420560747668</v>
      </c>
      <c r="L409" s="77">
        <v>100</v>
      </c>
      <c r="M409" s="78">
        <f t="shared" si="63"/>
        <v>99.273104880581513</v>
      </c>
      <c r="N409" s="79">
        <v>85.873015873015873</v>
      </c>
      <c r="O409" s="80">
        <v>97.97</v>
      </c>
      <c r="P409" s="81">
        <v>96.616477753341229</v>
      </c>
      <c r="Q409" s="82">
        <v>100</v>
      </c>
      <c r="R409" s="72">
        <f t="shared" si="64"/>
        <v>95.114873406589282</v>
      </c>
      <c r="S409" s="76">
        <v>98.472222222222214</v>
      </c>
      <c r="T409" s="77">
        <v>79.941161797573443</v>
      </c>
      <c r="U409" s="80">
        <v>100</v>
      </c>
      <c r="V409" s="80">
        <v>82.558139534883722</v>
      </c>
      <c r="W409" s="80">
        <v>0</v>
      </c>
      <c r="X409" s="78">
        <f t="shared" si="65"/>
        <v>79.923113446809381</v>
      </c>
      <c r="Y409" s="83">
        <f t="shared" si="66"/>
        <v>91.750473550096913</v>
      </c>
      <c r="Z409" s="84">
        <v>99.885057471264375</v>
      </c>
      <c r="AA409" s="84">
        <v>79.166666666666671</v>
      </c>
      <c r="AB409" s="84">
        <v>80</v>
      </c>
      <c r="AC409" s="84">
        <v>81.599999999999994</v>
      </c>
      <c r="AD409" s="84">
        <v>96.428571428571431</v>
      </c>
      <c r="AE409" s="72">
        <f t="shared" si="67"/>
        <v>88.195371510673226</v>
      </c>
      <c r="AF409" s="85">
        <v>63.157894736842103</v>
      </c>
      <c r="AG409" s="85">
        <v>81.25</v>
      </c>
      <c r="AH409" s="85">
        <v>64.705882352941174</v>
      </c>
      <c r="AI409" s="85">
        <v>63.551401869158873</v>
      </c>
      <c r="AJ409" s="86">
        <v>68.166294739735548</v>
      </c>
      <c r="AK409" s="87">
        <v>61.666666666666671</v>
      </c>
      <c r="AL409" s="72">
        <f t="shared" si="68"/>
        <v>61.666666666666671</v>
      </c>
      <c r="AM409" s="88">
        <v>77.548543402955204</v>
      </c>
      <c r="AN409" s="89">
        <f t="shared" si="69"/>
        <v>78.493336348781909</v>
      </c>
    </row>
    <row r="410" spans="1:40" ht="15" hidden="1" customHeight="1" x14ac:dyDescent="0.3">
      <c r="A410" s="90">
        <v>20060</v>
      </c>
      <c r="B410" s="91" t="s">
        <v>683</v>
      </c>
      <c r="C410" s="91" t="s">
        <v>689</v>
      </c>
      <c r="D410" s="92">
        <v>6</v>
      </c>
      <c r="E410" s="70">
        <v>68.958629996742516</v>
      </c>
      <c r="F410" s="71">
        <v>87.287851037851041</v>
      </c>
      <c r="G410" s="72">
        <f t="shared" si="60"/>
        <v>75.068370343778682</v>
      </c>
      <c r="H410" s="73">
        <v>68.330000000000013</v>
      </c>
      <c r="I410" s="74">
        <f t="shared" si="61"/>
        <v>68.330000000000013</v>
      </c>
      <c r="J410" s="75">
        <f t="shared" si="62"/>
        <v>72.373022206267223</v>
      </c>
      <c r="K410" s="76">
        <v>42.035398230088497</v>
      </c>
      <c r="L410" s="77">
        <v>100</v>
      </c>
      <c r="M410" s="78">
        <f t="shared" si="63"/>
        <v>54.916420845624387</v>
      </c>
      <c r="N410" s="79">
        <v>78.571428571428569</v>
      </c>
      <c r="O410" s="80">
        <v>96.35</v>
      </c>
      <c r="P410" s="81">
        <v>94.198981183075162</v>
      </c>
      <c r="Q410" s="82">
        <v>100</v>
      </c>
      <c r="R410" s="72">
        <f t="shared" si="64"/>
        <v>92.280102438625931</v>
      </c>
      <c r="S410" s="76">
        <v>100</v>
      </c>
      <c r="T410" s="80">
        <v>63.940972222222229</v>
      </c>
      <c r="U410" s="80">
        <v>96.296283333333335</v>
      </c>
      <c r="V410" s="80">
        <v>0</v>
      </c>
      <c r="W410" s="80">
        <v>0</v>
      </c>
      <c r="X410" s="78">
        <f t="shared" si="65"/>
        <v>65.059313888888894</v>
      </c>
      <c r="Y410" s="83">
        <f t="shared" si="66"/>
        <v>70.11852472922952</v>
      </c>
      <c r="Z410" s="84">
        <v>61.517241379310349</v>
      </c>
      <c r="AA410" s="84">
        <v>11.111111111111112</v>
      </c>
      <c r="AB410" s="84">
        <v>80</v>
      </c>
      <c r="AC410" s="84">
        <v>44.800000000000004</v>
      </c>
      <c r="AD410" s="84">
        <v>5.5555555555555554</v>
      </c>
      <c r="AE410" s="72">
        <f t="shared" si="67"/>
        <v>41.904310344827579</v>
      </c>
      <c r="AF410" s="85">
        <v>21.052631578947366</v>
      </c>
      <c r="AG410" s="85">
        <v>56.25</v>
      </c>
      <c r="AH410" s="85">
        <v>47.058823529411761</v>
      </c>
      <c r="AI410" s="85">
        <v>47.663551401869157</v>
      </c>
      <c r="AJ410" s="86">
        <v>43.006251627557077</v>
      </c>
      <c r="AK410" s="87">
        <v>41.666666666666671</v>
      </c>
      <c r="AL410" s="72">
        <f t="shared" si="68"/>
        <v>41.666666666666671</v>
      </c>
      <c r="AM410" s="88">
        <v>42.150632617923264</v>
      </c>
      <c r="AN410" s="89">
        <f t="shared" si="69"/>
        <v>62.179056591245185</v>
      </c>
    </row>
    <row r="411" spans="1:40" ht="15" hidden="1" customHeight="1" x14ac:dyDescent="0.3">
      <c r="A411" s="90">
        <v>20175</v>
      </c>
      <c r="B411" s="91" t="s">
        <v>683</v>
      </c>
      <c r="C411" s="91" t="s">
        <v>690</v>
      </c>
      <c r="D411" s="92">
        <v>6</v>
      </c>
      <c r="E411" s="70">
        <v>37.662209236619404</v>
      </c>
      <c r="F411" s="71">
        <v>66.907814407814413</v>
      </c>
      <c r="G411" s="72">
        <f t="shared" si="60"/>
        <v>47.410744293684402</v>
      </c>
      <c r="H411" s="73">
        <v>0</v>
      </c>
      <c r="I411" s="74">
        <f t="shared" si="61"/>
        <v>0</v>
      </c>
      <c r="J411" s="75">
        <f t="shared" si="62"/>
        <v>28.44644657621064</v>
      </c>
      <c r="K411" s="76">
        <v>55.696202531645575</v>
      </c>
      <c r="L411" s="77">
        <v>100</v>
      </c>
      <c r="M411" s="78">
        <f t="shared" si="63"/>
        <v>65.541490857946556</v>
      </c>
      <c r="N411" s="79">
        <v>97.777777777777771</v>
      </c>
      <c r="O411" s="80">
        <v>98.19</v>
      </c>
      <c r="P411" s="81">
        <v>91.125125674070006</v>
      </c>
      <c r="Q411" s="82">
        <v>100</v>
      </c>
      <c r="R411" s="72">
        <f t="shared" si="64"/>
        <v>96.773225862961937</v>
      </c>
      <c r="S411" s="76">
        <v>82.361111111111114</v>
      </c>
      <c r="T411" s="80">
        <v>87.444444444444457</v>
      </c>
      <c r="U411" s="80">
        <v>98.14813333333332</v>
      </c>
      <c r="V411" s="80">
        <v>0</v>
      </c>
      <c r="W411" s="80">
        <v>25</v>
      </c>
      <c r="X411" s="78">
        <f t="shared" si="65"/>
        <v>70.113422222222226</v>
      </c>
      <c r="Y411" s="83">
        <f t="shared" si="66"/>
        <v>76.998664096119697</v>
      </c>
      <c r="Z411" s="84">
        <v>46.942528735632187</v>
      </c>
      <c r="AA411" s="84">
        <v>22.222222222222225</v>
      </c>
      <c r="AB411" s="84">
        <v>0</v>
      </c>
      <c r="AC411" s="84">
        <v>36.799999999999997</v>
      </c>
      <c r="AD411" s="84">
        <v>66.666666666666657</v>
      </c>
      <c r="AE411" s="72">
        <f t="shared" si="67"/>
        <v>35.302298850574708</v>
      </c>
      <c r="AF411" s="85">
        <v>26.315789473684209</v>
      </c>
      <c r="AG411" s="85">
        <v>6.25</v>
      </c>
      <c r="AH411" s="85">
        <v>5.8823529411764701</v>
      </c>
      <c r="AI411" s="85">
        <v>35.514018691588781</v>
      </c>
      <c r="AJ411" s="86">
        <v>18.490540276612364</v>
      </c>
      <c r="AK411" s="87">
        <v>20</v>
      </c>
      <c r="AL411" s="72">
        <f t="shared" si="68"/>
        <v>20</v>
      </c>
      <c r="AM411" s="88">
        <v>27.758703460736477</v>
      </c>
      <c r="AN411" s="89">
        <f t="shared" si="69"/>
        <v>52.51623240152292</v>
      </c>
    </row>
    <row r="412" spans="1:40" ht="15" hidden="1" customHeight="1" x14ac:dyDescent="0.3">
      <c r="A412" s="90">
        <v>20178</v>
      </c>
      <c r="B412" s="91" t="s">
        <v>683</v>
      </c>
      <c r="C412" s="91" t="s">
        <v>691</v>
      </c>
      <c r="D412" s="92">
        <v>6</v>
      </c>
      <c r="E412" s="70">
        <v>40.20928149285681</v>
      </c>
      <c r="F412" s="71">
        <v>84.016076516076524</v>
      </c>
      <c r="G412" s="72">
        <f t="shared" si="60"/>
        <v>54.811546500596712</v>
      </c>
      <c r="H412" s="73">
        <v>0</v>
      </c>
      <c r="I412" s="74">
        <f t="shared" si="61"/>
        <v>0</v>
      </c>
      <c r="J412" s="75">
        <f t="shared" si="62"/>
        <v>32.886927900358025</v>
      </c>
      <c r="K412" s="76">
        <v>98.469387755102048</v>
      </c>
      <c r="L412" s="77">
        <v>100</v>
      </c>
      <c r="M412" s="78">
        <f t="shared" si="63"/>
        <v>98.809523809523824</v>
      </c>
      <c r="N412" s="79">
        <v>81.674876847290633</v>
      </c>
      <c r="O412" s="80">
        <v>98.62</v>
      </c>
      <c r="P412" s="81">
        <v>93.812348341871115</v>
      </c>
      <c r="Q412" s="82" t="s">
        <v>37</v>
      </c>
      <c r="R412" s="72">
        <f t="shared" si="64"/>
        <v>91.311969391139513</v>
      </c>
      <c r="S412" s="76">
        <v>83.75</v>
      </c>
      <c r="T412" s="80">
        <v>71.52673350041772</v>
      </c>
      <c r="U412" s="80">
        <v>98.14813333333332</v>
      </c>
      <c r="V412" s="80">
        <v>0</v>
      </c>
      <c r="W412" s="80">
        <v>25</v>
      </c>
      <c r="X412" s="78">
        <f t="shared" si="65"/>
        <v>66.481216708437756</v>
      </c>
      <c r="Y412" s="83">
        <f t="shared" si="66"/>
        <v>86.065248123293316</v>
      </c>
      <c r="Z412" s="84">
        <v>16.114942528735632</v>
      </c>
      <c r="AA412" s="84">
        <v>33.333333333333336</v>
      </c>
      <c r="AB412" s="84">
        <v>0</v>
      </c>
      <c r="AC412" s="84">
        <v>37.6</v>
      </c>
      <c r="AD412" s="84">
        <v>43.333333333333336</v>
      </c>
      <c r="AE412" s="72">
        <f t="shared" si="67"/>
        <v>25.453735632183907</v>
      </c>
      <c r="AF412" s="85">
        <v>68.421052631578945</v>
      </c>
      <c r="AG412" s="85">
        <v>75</v>
      </c>
      <c r="AH412" s="85">
        <v>70.588235294117652</v>
      </c>
      <c r="AI412" s="85">
        <v>46.728971962616825</v>
      </c>
      <c r="AJ412" s="86">
        <v>65.184564972078363</v>
      </c>
      <c r="AK412" s="87">
        <v>48.333333333333336</v>
      </c>
      <c r="AL412" s="72">
        <f t="shared" si="68"/>
        <v>48.333333333333336</v>
      </c>
      <c r="AM412" s="88">
        <v>40.624542996385642</v>
      </c>
      <c r="AN412" s="89">
        <f t="shared" si="69"/>
        <v>61.797372540633958</v>
      </c>
    </row>
    <row r="413" spans="1:40" ht="15" hidden="1" customHeight="1" x14ac:dyDescent="0.3">
      <c r="A413" s="90">
        <v>20228</v>
      </c>
      <c r="B413" s="91" t="s">
        <v>683</v>
      </c>
      <c r="C413" s="91" t="s">
        <v>692</v>
      </c>
      <c r="D413" s="92">
        <v>6</v>
      </c>
      <c r="E413" s="70">
        <v>25.728734246155405</v>
      </c>
      <c r="F413" s="71">
        <v>0</v>
      </c>
      <c r="G413" s="72">
        <f t="shared" si="60"/>
        <v>17.152489497436935</v>
      </c>
      <c r="H413" s="73">
        <v>0</v>
      </c>
      <c r="I413" s="74">
        <f t="shared" si="61"/>
        <v>0</v>
      </c>
      <c r="J413" s="75">
        <f t="shared" si="62"/>
        <v>10.29149369846216</v>
      </c>
      <c r="K413" s="76">
        <v>94.444444444444443</v>
      </c>
      <c r="L413" s="77">
        <v>100</v>
      </c>
      <c r="M413" s="78">
        <f t="shared" si="63"/>
        <v>95.679012345679013</v>
      </c>
      <c r="N413" s="79">
        <v>97.777777777777771</v>
      </c>
      <c r="O413" s="80">
        <v>98.039999999999992</v>
      </c>
      <c r="P413" s="81">
        <v>94.335561345870616</v>
      </c>
      <c r="Q413" s="82" t="s">
        <v>37</v>
      </c>
      <c r="R413" s="72">
        <f t="shared" si="64"/>
        <v>96.657331095565354</v>
      </c>
      <c r="S413" s="76">
        <v>96.666666666666671</v>
      </c>
      <c r="T413" s="80">
        <v>79.7048611111111</v>
      </c>
      <c r="U413" s="80">
        <v>98.611100000000008</v>
      </c>
      <c r="V413" s="80">
        <v>0</v>
      </c>
      <c r="W413" s="80">
        <v>0</v>
      </c>
      <c r="X413" s="78">
        <f t="shared" si="65"/>
        <v>68.745656944444448</v>
      </c>
      <c r="Y413" s="83">
        <f t="shared" si="66"/>
        <v>87.373400617247583</v>
      </c>
      <c r="Z413" s="84">
        <v>45.425287356321839</v>
      </c>
      <c r="AA413" s="84">
        <v>22.222222222222225</v>
      </c>
      <c r="AB413" s="84">
        <v>100</v>
      </c>
      <c r="AC413" s="84">
        <v>88</v>
      </c>
      <c r="AD413" s="84">
        <v>55.813953488372093</v>
      </c>
      <c r="AE413" s="72">
        <f t="shared" si="67"/>
        <v>61.23810478481689</v>
      </c>
      <c r="AF413" s="85">
        <v>78.94736842105263</v>
      </c>
      <c r="AG413" s="85">
        <v>81.25</v>
      </c>
      <c r="AH413" s="85">
        <v>76.470588235294116</v>
      </c>
      <c r="AI413" s="85">
        <v>59.813084112149525</v>
      </c>
      <c r="AJ413" s="86">
        <v>74.120260192124064</v>
      </c>
      <c r="AK413" s="87">
        <v>56.666666666666664</v>
      </c>
      <c r="AL413" s="72">
        <f t="shared" si="68"/>
        <v>56.666666666666664</v>
      </c>
      <c r="AM413" s="88">
        <v>63.759058603135422</v>
      </c>
      <c r="AN413" s="89">
        <f t="shared" si="69"/>
        <v>64.872716629256843</v>
      </c>
    </row>
    <row r="414" spans="1:40" ht="15" hidden="1" customHeight="1" x14ac:dyDescent="0.3">
      <c r="A414" s="90">
        <v>20238</v>
      </c>
      <c r="B414" s="91" t="s">
        <v>683</v>
      </c>
      <c r="C414" s="91" t="s">
        <v>693</v>
      </c>
      <c r="D414" s="92">
        <v>6</v>
      </c>
      <c r="E414" s="70">
        <v>55.17793489027607</v>
      </c>
      <c r="F414" s="71">
        <v>86.244912494912498</v>
      </c>
      <c r="G414" s="72">
        <f t="shared" si="60"/>
        <v>65.533594091821541</v>
      </c>
      <c r="H414" s="73">
        <v>80.176000000000002</v>
      </c>
      <c r="I414" s="74">
        <f t="shared" si="61"/>
        <v>80.176000000000002</v>
      </c>
      <c r="J414" s="75">
        <f t="shared" si="62"/>
        <v>71.39055645509292</v>
      </c>
      <c r="K414" s="76">
        <v>68.273092369477922</v>
      </c>
      <c r="L414" s="77">
        <v>100</v>
      </c>
      <c r="M414" s="78">
        <f t="shared" si="63"/>
        <v>75.323516287371717</v>
      </c>
      <c r="N414" s="79">
        <v>86.50793650793652</v>
      </c>
      <c r="O414" s="80">
        <v>97.65</v>
      </c>
      <c r="P414" s="81">
        <v>93.577287066246058</v>
      </c>
      <c r="Q414" s="82">
        <v>100</v>
      </c>
      <c r="R414" s="72">
        <f t="shared" si="64"/>
        <v>94.433805893545653</v>
      </c>
      <c r="S414" s="76">
        <v>82.916666666666657</v>
      </c>
      <c r="T414" s="80">
        <v>74.81481481481481</v>
      </c>
      <c r="U414" s="80">
        <v>70.833316666666676</v>
      </c>
      <c r="V414" s="80">
        <v>0</v>
      </c>
      <c r="W414" s="80">
        <v>0</v>
      </c>
      <c r="X414" s="78">
        <f t="shared" si="65"/>
        <v>57.141199537037039</v>
      </c>
      <c r="Y414" s="83">
        <f t="shared" si="66"/>
        <v>75.620467601240279</v>
      </c>
      <c r="Z414" s="84">
        <v>63.241379310344826</v>
      </c>
      <c r="AA414" s="84">
        <v>66.666666666666671</v>
      </c>
      <c r="AB414" s="84">
        <v>80</v>
      </c>
      <c r="AC414" s="84">
        <v>36</v>
      </c>
      <c r="AD414" s="84">
        <v>54.945054945054949</v>
      </c>
      <c r="AE414" s="72">
        <f t="shared" si="67"/>
        <v>60.362542629784009</v>
      </c>
      <c r="AF414" s="85">
        <v>47.368421052631575</v>
      </c>
      <c r="AG414" s="85">
        <v>62.5</v>
      </c>
      <c r="AH414" s="85">
        <v>52.941176470588239</v>
      </c>
      <c r="AI414" s="85">
        <v>40.186915887850468</v>
      </c>
      <c r="AJ414" s="86">
        <v>50.749128352767571</v>
      </c>
      <c r="AK414" s="87">
        <v>36.666666666666664</v>
      </c>
      <c r="AL414" s="72">
        <f t="shared" si="68"/>
        <v>36.666666666666664</v>
      </c>
      <c r="AM414" s="88">
        <v>53.059790296622829</v>
      </c>
      <c r="AN414" s="89">
        <f t="shared" si="69"/>
        <v>68.006282180625576</v>
      </c>
    </row>
    <row r="415" spans="1:40" ht="15" hidden="1" customHeight="1" x14ac:dyDescent="0.3">
      <c r="A415" s="90">
        <v>20250</v>
      </c>
      <c r="B415" s="91" t="s">
        <v>683</v>
      </c>
      <c r="C415" s="91" t="s">
        <v>694</v>
      </c>
      <c r="D415" s="92">
        <v>6</v>
      </c>
      <c r="E415" s="70">
        <v>82.362088909275855</v>
      </c>
      <c r="F415" s="71">
        <v>91.463675213675216</v>
      </c>
      <c r="G415" s="72">
        <f t="shared" si="60"/>
        <v>85.395951010742294</v>
      </c>
      <c r="H415" s="73">
        <v>0</v>
      </c>
      <c r="I415" s="74">
        <f t="shared" si="61"/>
        <v>0</v>
      </c>
      <c r="J415" s="75">
        <f t="shared" si="62"/>
        <v>51.237570606445374</v>
      </c>
      <c r="K415" s="76">
        <v>21.468926553672318</v>
      </c>
      <c r="L415" s="77">
        <v>100</v>
      </c>
      <c r="M415" s="78">
        <f t="shared" si="63"/>
        <v>38.920276208411806</v>
      </c>
      <c r="N415" s="79">
        <v>81.904761904761912</v>
      </c>
      <c r="O415" s="80">
        <v>98.3</v>
      </c>
      <c r="P415" s="81">
        <v>98.037586958778945</v>
      </c>
      <c r="Q415" s="82">
        <v>100</v>
      </c>
      <c r="R415" s="72">
        <f t="shared" si="64"/>
        <v>94.560587215885221</v>
      </c>
      <c r="S415" s="76">
        <v>96.388888888888886</v>
      </c>
      <c r="T415" s="80">
        <v>74.027116402116405</v>
      </c>
      <c r="U415" s="80">
        <v>81.018500000000003</v>
      </c>
      <c r="V415" s="80">
        <v>0</v>
      </c>
      <c r="W415" s="80">
        <v>0</v>
      </c>
      <c r="X415" s="78">
        <f t="shared" si="65"/>
        <v>62.85862632275132</v>
      </c>
      <c r="Y415" s="83">
        <f t="shared" si="66"/>
        <v>64.385447767391952</v>
      </c>
      <c r="Z415" s="84">
        <v>15.333333333333334</v>
      </c>
      <c r="AA415" s="84">
        <v>53.472222222222229</v>
      </c>
      <c r="AB415" s="84">
        <v>0</v>
      </c>
      <c r="AC415" s="84">
        <v>0</v>
      </c>
      <c r="AD415" s="84">
        <v>27.380952380952383</v>
      </c>
      <c r="AE415" s="72">
        <f t="shared" si="67"/>
        <v>18.993303571428573</v>
      </c>
      <c r="AF415" s="85">
        <v>0</v>
      </c>
      <c r="AG415" s="85">
        <v>6.25</v>
      </c>
      <c r="AH415" s="85">
        <v>5.8823529411764701</v>
      </c>
      <c r="AI415" s="85">
        <v>0.93457943925233633</v>
      </c>
      <c r="AJ415" s="86">
        <v>3.266733095107202</v>
      </c>
      <c r="AK415" s="87">
        <v>38.333333333333336</v>
      </c>
      <c r="AL415" s="72">
        <f t="shared" si="68"/>
        <v>38.333333333333336</v>
      </c>
      <c r="AM415" s="88">
        <v>18.667557396790492</v>
      </c>
      <c r="AN415" s="89">
        <f t="shared" si="69"/>
        <v>48.040505224022198</v>
      </c>
    </row>
    <row r="416" spans="1:40" ht="15" hidden="1" customHeight="1" x14ac:dyDescent="0.3">
      <c r="A416" s="90">
        <v>20295</v>
      </c>
      <c r="B416" s="91" t="s">
        <v>683</v>
      </c>
      <c r="C416" s="91" t="s">
        <v>695</v>
      </c>
      <c r="D416" s="92">
        <v>6</v>
      </c>
      <c r="E416" s="70">
        <v>51.569683398476684</v>
      </c>
      <c r="F416" s="71">
        <v>66.69464794464794</v>
      </c>
      <c r="G416" s="72">
        <f t="shared" si="60"/>
        <v>56.611338247200436</v>
      </c>
      <c r="H416" s="73">
        <v>15.560000000000002</v>
      </c>
      <c r="I416" s="74">
        <f t="shared" si="61"/>
        <v>15.560000000000002</v>
      </c>
      <c r="J416" s="75">
        <f t="shared" si="62"/>
        <v>40.190802948320261</v>
      </c>
      <c r="K416" s="76">
        <v>33.333333333333336</v>
      </c>
      <c r="L416" s="77">
        <v>0</v>
      </c>
      <c r="M416" s="78">
        <f t="shared" si="63"/>
        <v>25.925925925925927</v>
      </c>
      <c r="N416" s="79">
        <v>100</v>
      </c>
      <c r="O416" s="80">
        <v>98.74</v>
      </c>
      <c r="P416" s="81">
        <v>99.803921568627459</v>
      </c>
      <c r="Q416" s="82">
        <v>100</v>
      </c>
      <c r="R416" s="72">
        <f t="shared" si="64"/>
        <v>99.635980392156867</v>
      </c>
      <c r="S416" s="76">
        <v>94.583333333333329</v>
      </c>
      <c r="T416" s="80">
        <v>81.270833333333343</v>
      </c>
      <c r="U416" s="80">
        <v>83.796283333333335</v>
      </c>
      <c r="V416" s="80">
        <v>0</v>
      </c>
      <c r="W416" s="80">
        <v>25</v>
      </c>
      <c r="X416" s="78">
        <f t="shared" si="65"/>
        <v>68.037612500000009</v>
      </c>
      <c r="Y416" s="83">
        <f t="shared" si="66"/>
        <v>62.988883058823532</v>
      </c>
      <c r="Z416" s="84">
        <v>51.03448275862069</v>
      </c>
      <c r="AA416" s="84">
        <v>33.333333333333336</v>
      </c>
      <c r="AB416" s="84">
        <v>0</v>
      </c>
      <c r="AC416" s="84">
        <v>44</v>
      </c>
      <c r="AD416" s="84">
        <v>60.465116279069761</v>
      </c>
      <c r="AE416" s="72">
        <f t="shared" si="67"/>
        <v>38.59582999198075</v>
      </c>
      <c r="AF416" s="85">
        <v>42.105263157894733</v>
      </c>
      <c r="AG416" s="85">
        <v>43.75</v>
      </c>
      <c r="AH416" s="85">
        <v>47.058823529411761</v>
      </c>
      <c r="AI416" s="85">
        <v>26.168224299065418</v>
      </c>
      <c r="AJ416" s="86">
        <v>39.770577746592984</v>
      </c>
      <c r="AK416" s="87">
        <v>33.333333333333329</v>
      </c>
      <c r="AL416" s="72">
        <f t="shared" si="68"/>
        <v>33.333333333333329</v>
      </c>
      <c r="AM416" s="88">
        <v>37.856596728147863</v>
      </c>
      <c r="AN416" s="89">
        <f t="shared" si="69"/>
        <v>50.889581137520175</v>
      </c>
    </row>
    <row r="417" spans="1:40" ht="15" hidden="1" customHeight="1" x14ac:dyDescent="0.3">
      <c r="A417" s="90">
        <v>20310</v>
      </c>
      <c r="B417" s="91" t="s">
        <v>683</v>
      </c>
      <c r="C417" s="91" t="s">
        <v>696</v>
      </c>
      <c r="D417" s="92">
        <v>6</v>
      </c>
      <c r="E417" s="70">
        <v>68.276215801170423</v>
      </c>
      <c r="F417" s="71">
        <v>87.800162800162781</v>
      </c>
      <c r="G417" s="72">
        <f t="shared" si="60"/>
        <v>74.784198134167866</v>
      </c>
      <c r="H417" s="73">
        <v>75.760000000000005</v>
      </c>
      <c r="I417" s="74">
        <f t="shared" si="61"/>
        <v>75.760000000000005</v>
      </c>
      <c r="J417" s="75">
        <f t="shared" si="62"/>
        <v>75.174518880500727</v>
      </c>
      <c r="K417" s="76">
        <v>20.75471698113207</v>
      </c>
      <c r="L417" s="77">
        <v>100</v>
      </c>
      <c r="M417" s="78">
        <f t="shared" si="63"/>
        <v>38.364779874213831</v>
      </c>
      <c r="N417" s="79">
        <v>92.063492063492063</v>
      </c>
      <c r="O417" s="80">
        <v>99.350000000000009</v>
      </c>
      <c r="P417" s="81">
        <v>95.539419087136935</v>
      </c>
      <c r="Q417" s="82">
        <v>100</v>
      </c>
      <c r="R417" s="72">
        <f t="shared" si="64"/>
        <v>96.738227787657252</v>
      </c>
      <c r="S417" s="76">
        <v>95.833333333333343</v>
      </c>
      <c r="T417" s="80">
        <v>95.59375</v>
      </c>
      <c r="U417" s="80">
        <v>100</v>
      </c>
      <c r="V417" s="80">
        <v>0</v>
      </c>
      <c r="W417" s="80">
        <v>0</v>
      </c>
      <c r="X417" s="78">
        <f t="shared" si="65"/>
        <v>72.856770833333343</v>
      </c>
      <c r="Y417" s="83">
        <f t="shared" si="66"/>
        <v>68.081720313433962</v>
      </c>
      <c r="Z417" s="84">
        <v>64.367816091954026</v>
      </c>
      <c r="AA417" s="84">
        <v>27.777777777777782</v>
      </c>
      <c r="AB417" s="84">
        <v>0</v>
      </c>
      <c r="AC417" s="84">
        <v>50.4</v>
      </c>
      <c r="AD417" s="84">
        <v>44.186046511627907</v>
      </c>
      <c r="AE417" s="72">
        <f t="shared" si="67"/>
        <v>39.035171077252073</v>
      </c>
      <c r="AF417" s="85">
        <v>36.84210526315789</v>
      </c>
      <c r="AG417" s="85">
        <v>50</v>
      </c>
      <c r="AH417" s="85">
        <v>47.058823529411761</v>
      </c>
      <c r="AI417" s="85">
        <v>31.775700934579437</v>
      </c>
      <c r="AJ417" s="86">
        <v>41.419157431787276</v>
      </c>
      <c r="AK417" s="87">
        <v>40</v>
      </c>
      <c r="AL417" s="72">
        <f t="shared" si="68"/>
        <v>40</v>
      </c>
      <c r="AM417" s="88">
        <v>39.863866556344377</v>
      </c>
      <c r="AN417" s="89">
        <f t="shared" si="69"/>
        <v>61.03492389972044</v>
      </c>
    </row>
    <row r="418" spans="1:40" ht="15" hidden="1" customHeight="1" x14ac:dyDescent="0.3">
      <c r="A418" s="90">
        <v>20383</v>
      </c>
      <c r="B418" s="91" t="s">
        <v>683</v>
      </c>
      <c r="C418" s="91" t="s">
        <v>697</v>
      </c>
      <c r="D418" s="92">
        <v>6</v>
      </c>
      <c r="E418" s="70">
        <v>61.215115042247525</v>
      </c>
      <c r="F418" s="71">
        <v>78.76424501424502</v>
      </c>
      <c r="G418" s="72">
        <f t="shared" si="60"/>
        <v>67.064825032913348</v>
      </c>
      <c r="H418" s="73">
        <v>21.16</v>
      </c>
      <c r="I418" s="74">
        <f t="shared" si="61"/>
        <v>21.16</v>
      </c>
      <c r="J418" s="75">
        <f t="shared" si="62"/>
        <v>48.702895019748006</v>
      </c>
      <c r="K418" s="76">
        <v>13.903743315508022</v>
      </c>
      <c r="L418" s="77">
        <v>100</v>
      </c>
      <c r="M418" s="78">
        <f t="shared" si="63"/>
        <v>33.036244800950683</v>
      </c>
      <c r="N418" s="79">
        <v>100</v>
      </c>
      <c r="O418" s="80">
        <v>97.580000000000013</v>
      </c>
      <c r="P418" s="81">
        <v>98.630519843487988</v>
      </c>
      <c r="Q418" s="82">
        <v>100</v>
      </c>
      <c r="R418" s="72">
        <f t="shared" si="64"/>
        <v>99.052629960871997</v>
      </c>
      <c r="S418" s="76">
        <v>97.222222222222214</v>
      </c>
      <c r="T418" s="80">
        <v>73.900462962962962</v>
      </c>
      <c r="U418" s="80">
        <v>100</v>
      </c>
      <c r="V418" s="80">
        <v>0</v>
      </c>
      <c r="W418" s="80">
        <v>15</v>
      </c>
      <c r="X418" s="78">
        <f t="shared" si="65"/>
        <v>69.655671296296291</v>
      </c>
      <c r="Y418" s="83">
        <f t="shared" si="66"/>
        <v>65.879704530636104</v>
      </c>
      <c r="Z418" s="84">
        <v>90.574712643678154</v>
      </c>
      <c r="AA418" s="84">
        <v>81.25</v>
      </c>
      <c r="AB418" s="84">
        <v>0</v>
      </c>
      <c r="AC418" s="84">
        <v>73.599999999999994</v>
      </c>
      <c r="AD418" s="84">
        <v>30</v>
      </c>
      <c r="AE418" s="72">
        <f t="shared" si="67"/>
        <v>57.303053160919532</v>
      </c>
      <c r="AF418" s="85">
        <v>89.473684210526315</v>
      </c>
      <c r="AG418" s="85">
        <v>75</v>
      </c>
      <c r="AH418" s="85">
        <v>64.705882352941174</v>
      </c>
      <c r="AI418" s="85">
        <v>46.728971962616825</v>
      </c>
      <c r="AJ418" s="86">
        <v>68.977134631521068</v>
      </c>
      <c r="AK418" s="87">
        <v>56.666666666666664</v>
      </c>
      <c r="AL418" s="72">
        <f t="shared" si="68"/>
        <v>56.666666666666664</v>
      </c>
      <c r="AM418" s="88">
        <v>60.288864254229374</v>
      </c>
      <c r="AN418" s="89">
        <f t="shared" si="69"/>
        <v>60.767090545536469</v>
      </c>
    </row>
    <row r="419" spans="1:40" ht="15" hidden="1" customHeight="1" x14ac:dyDescent="0.3">
      <c r="A419" s="90">
        <v>20400</v>
      </c>
      <c r="B419" s="91" t="s">
        <v>683</v>
      </c>
      <c r="C419" s="91" t="s">
        <v>698</v>
      </c>
      <c r="D419" s="92">
        <v>5</v>
      </c>
      <c r="E419" s="70">
        <v>64.240384223408228</v>
      </c>
      <c r="F419" s="71">
        <v>73.072853072853079</v>
      </c>
      <c r="G419" s="72">
        <f t="shared" si="60"/>
        <v>67.184540506556516</v>
      </c>
      <c r="H419" s="73">
        <v>50.218000000000004</v>
      </c>
      <c r="I419" s="74">
        <f t="shared" si="61"/>
        <v>50.218000000000004</v>
      </c>
      <c r="J419" s="75">
        <f t="shared" si="62"/>
        <v>60.397924303933912</v>
      </c>
      <c r="K419" s="76">
        <v>98.879551820728295</v>
      </c>
      <c r="L419" s="77">
        <v>100</v>
      </c>
      <c r="M419" s="78">
        <f t="shared" si="63"/>
        <v>99.128540305010887</v>
      </c>
      <c r="N419" s="79">
        <v>95.555555555555557</v>
      </c>
      <c r="O419" s="80">
        <v>98.57</v>
      </c>
      <c r="P419" s="81">
        <v>93.066533266633314</v>
      </c>
      <c r="Q419" s="82">
        <v>100</v>
      </c>
      <c r="R419" s="72">
        <f t="shared" si="64"/>
        <v>96.798022205547213</v>
      </c>
      <c r="S419" s="76">
        <v>94.166666666666671</v>
      </c>
      <c r="T419" s="80">
        <v>87.55388824138825</v>
      </c>
      <c r="U419" s="80">
        <v>100</v>
      </c>
      <c r="V419" s="80">
        <v>0</v>
      </c>
      <c r="W419" s="80">
        <v>0</v>
      </c>
      <c r="X419" s="78">
        <f t="shared" si="65"/>
        <v>70.430138727013727</v>
      </c>
      <c r="Y419" s="83">
        <f t="shared" si="66"/>
        <v>89.199286008223424</v>
      </c>
      <c r="Z419" s="84">
        <v>96.758620689655174</v>
      </c>
      <c r="AA419" s="84">
        <v>83.333333333333329</v>
      </c>
      <c r="AB419" s="84">
        <v>100</v>
      </c>
      <c r="AC419" s="84">
        <v>83.2</v>
      </c>
      <c r="AD419" s="84">
        <v>62.650602409638559</v>
      </c>
      <c r="AE419" s="72">
        <f t="shared" si="67"/>
        <v>85.91164312422103</v>
      </c>
      <c r="AF419" s="85">
        <v>73.68421052631578</v>
      </c>
      <c r="AG419" s="85">
        <v>75</v>
      </c>
      <c r="AH419" s="85">
        <v>58.82352941176471</v>
      </c>
      <c r="AI419" s="85">
        <v>64.485981308411212</v>
      </c>
      <c r="AJ419" s="86">
        <v>67.998430311622926</v>
      </c>
      <c r="AK419" s="87">
        <v>71.666666666666671</v>
      </c>
      <c r="AL419" s="72">
        <f t="shared" si="68"/>
        <v>71.666666666666671</v>
      </c>
      <c r="AM419" s="88">
        <v>78.285791082684</v>
      </c>
      <c r="AN419" s="89">
        <f t="shared" si="69"/>
        <v>80.164965189703693</v>
      </c>
    </row>
    <row r="420" spans="1:40" ht="15" hidden="1" customHeight="1" x14ac:dyDescent="0.3">
      <c r="A420" s="90">
        <v>20443</v>
      </c>
      <c r="B420" s="91" t="s">
        <v>683</v>
      </c>
      <c r="C420" s="91" t="s">
        <v>699</v>
      </c>
      <c r="D420" s="92">
        <v>6</v>
      </c>
      <c r="E420" s="70">
        <v>39.59612596879316</v>
      </c>
      <c r="F420" s="71">
        <v>67.351953601953596</v>
      </c>
      <c r="G420" s="72">
        <f t="shared" si="60"/>
        <v>48.848068513179967</v>
      </c>
      <c r="H420" s="73">
        <v>32.536000000000001</v>
      </c>
      <c r="I420" s="74">
        <f t="shared" si="61"/>
        <v>32.536000000000001</v>
      </c>
      <c r="J420" s="75">
        <f t="shared" si="62"/>
        <v>42.323241107907982</v>
      </c>
      <c r="K420" s="76">
        <v>97.080291970802918</v>
      </c>
      <c r="L420" s="77">
        <v>100</v>
      </c>
      <c r="M420" s="78">
        <f t="shared" si="63"/>
        <v>97.729115977291173</v>
      </c>
      <c r="N420" s="79">
        <v>70</v>
      </c>
      <c r="O420" s="80">
        <v>97.85</v>
      </c>
      <c r="P420" s="81">
        <v>91.528295493053207</v>
      </c>
      <c r="Q420" s="82">
        <v>100</v>
      </c>
      <c r="R420" s="72">
        <f t="shared" si="64"/>
        <v>89.8445738732633</v>
      </c>
      <c r="S420" s="76">
        <v>84.722222222222214</v>
      </c>
      <c r="T420" s="80">
        <v>75.902777777777786</v>
      </c>
      <c r="U420" s="80">
        <v>100</v>
      </c>
      <c r="V420" s="80">
        <v>81.325301204819283</v>
      </c>
      <c r="W420" s="80">
        <v>0</v>
      </c>
      <c r="X420" s="78">
        <f t="shared" si="65"/>
        <v>75.321912650602414</v>
      </c>
      <c r="Y420" s="83">
        <f t="shared" si="66"/>
        <v>88.035757439461861</v>
      </c>
      <c r="Z420" s="84">
        <v>42.597701149425284</v>
      </c>
      <c r="AA420" s="84">
        <v>11.111111111111112</v>
      </c>
      <c r="AB420" s="84">
        <v>80</v>
      </c>
      <c r="AC420" s="84">
        <v>79.2</v>
      </c>
      <c r="AD420" s="84">
        <v>5.3191489361702127</v>
      </c>
      <c r="AE420" s="72">
        <f t="shared" si="67"/>
        <v>43.580099046221576</v>
      </c>
      <c r="AF420" s="85">
        <v>68.421052631578945</v>
      </c>
      <c r="AG420" s="85">
        <v>81.25</v>
      </c>
      <c r="AH420" s="85">
        <v>47.058823529411761</v>
      </c>
      <c r="AI420" s="85">
        <v>59.813084112149525</v>
      </c>
      <c r="AJ420" s="86">
        <v>64.13574006828506</v>
      </c>
      <c r="AK420" s="87">
        <v>48.333333333333336</v>
      </c>
      <c r="AL420" s="72">
        <f t="shared" si="68"/>
        <v>48.333333333333336</v>
      </c>
      <c r="AM420" s="88">
        <v>50.012250176194186</v>
      </c>
      <c r="AN420" s="89">
        <f t="shared" si="69"/>
        <v>67.486201994170784</v>
      </c>
    </row>
    <row r="421" spans="1:40" ht="15" hidden="1" customHeight="1" x14ac:dyDescent="0.3">
      <c r="A421" s="90">
        <v>20517</v>
      </c>
      <c r="B421" s="91" t="s">
        <v>683</v>
      </c>
      <c r="C421" s="91" t="s">
        <v>700</v>
      </c>
      <c r="D421" s="92">
        <v>6</v>
      </c>
      <c r="E421" s="70">
        <v>44.113368163414393</v>
      </c>
      <c r="F421" s="71">
        <v>58.072853072853079</v>
      </c>
      <c r="G421" s="72">
        <f t="shared" si="60"/>
        <v>48.766529799893952</v>
      </c>
      <c r="H421" s="73">
        <v>0</v>
      </c>
      <c r="I421" s="74">
        <f t="shared" si="61"/>
        <v>0</v>
      </c>
      <c r="J421" s="75">
        <f t="shared" si="62"/>
        <v>29.259917879936371</v>
      </c>
      <c r="K421" s="76">
        <v>6.6225165562913908</v>
      </c>
      <c r="L421" s="77">
        <v>100</v>
      </c>
      <c r="M421" s="78">
        <f t="shared" si="63"/>
        <v>27.373068432671083</v>
      </c>
      <c r="N421" s="79">
        <v>82.222222222222229</v>
      </c>
      <c r="O421" s="80">
        <v>98.83</v>
      </c>
      <c r="P421" s="81">
        <v>95.761926817971286</v>
      </c>
      <c r="Q421" s="82">
        <v>100</v>
      </c>
      <c r="R421" s="72">
        <f t="shared" si="64"/>
        <v>94.203537260048378</v>
      </c>
      <c r="S421" s="76">
        <v>88.888888888888886</v>
      </c>
      <c r="T421" s="80">
        <v>80.737847222222214</v>
      </c>
      <c r="U421" s="80">
        <v>100</v>
      </c>
      <c r="V421" s="80">
        <v>0</v>
      </c>
      <c r="W421" s="80">
        <v>0</v>
      </c>
      <c r="X421" s="78">
        <f t="shared" si="65"/>
        <v>67.406684027777771</v>
      </c>
      <c r="Y421" s="83">
        <f t="shared" si="66"/>
        <v>61.569575447865958</v>
      </c>
      <c r="Z421" s="84">
        <v>3.7241379310344827</v>
      </c>
      <c r="AA421" s="84">
        <v>11.111111111111112</v>
      </c>
      <c r="AB421" s="84">
        <v>0</v>
      </c>
      <c r="AC421" s="84">
        <v>47.199999999999996</v>
      </c>
      <c r="AD421" s="84">
        <v>5.8139534883720927</v>
      </c>
      <c r="AE421" s="72">
        <f t="shared" si="67"/>
        <v>12.954484095161721</v>
      </c>
      <c r="AF421" s="85">
        <v>52.631578947368418</v>
      </c>
      <c r="AG421" s="85">
        <v>81.25</v>
      </c>
      <c r="AH421" s="85">
        <v>58.82352941176471</v>
      </c>
      <c r="AI421" s="85">
        <v>41.121495327102799</v>
      </c>
      <c r="AJ421" s="86">
        <v>58.456650921558982</v>
      </c>
      <c r="AK421" s="87">
        <v>38.333333333333336</v>
      </c>
      <c r="AL421" s="72">
        <f t="shared" si="68"/>
        <v>38.333333333333336</v>
      </c>
      <c r="AM421" s="88">
        <v>30.164165096501982</v>
      </c>
      <c r="AN421" s="89">
        <f t="shared" si="69"/>
        <v>45.686020828870852</v>
      </c>
    </row>
    <row r="422" spans="1:40" ht="15" hidden="1" customHeight="1" x14ac:dyDescent="0.3">
      <c r="A422" s="90">
        <v>20550</v>
      </c>
      <c r="B422" s="91" t="s">
        <v>683</v>
      </c>
      <c r="C422" s="91" t="s">
        <v>701</v>
      </c>
      <c r="D422" s="92">
        <v>6</v>
      </c>
      <c r="E422" s="70">
        <v>64.849562566894676</v>
      </c>
      <c r="F422" s="71">
        <v>84.752238502238498</v>
      </c>
      <c r="G422" s="72">
        <f t="shared" si="60"/>
        <v>71.48378787867594</v>
      </c>
      <c r="H422" s="73">
        <v>60.550000000000004</v>
      </c>
      <c r="I422" s="74">
        <f t="shared" si="61"/>
        <v>60.550000000000004</v>
      </c>
      <c r="J422" s="75">
        <f t="shared" si="62"/>
        <v>67.110272727205569</v>
      </c>
      <c r="K422" s="76">
        <v>21.857923497267763</v>
      </c>
      <c r="L422" s="77">
        <v>100</v>
      </c>
      <c r="M422" s="78">
        <f t="shared" si="63"/>
        <v>39.22282938676382</v>
      </c>
      <c r="N422" s="79">
        <v>88.095238095238102</v>
      </c>
      <c r="O422" s="80">
        <v>97.68</v>
      </c>
      <c r="P422" s="81">
        <v>95.303923561699534</v>
      </c>
      <c r="Q422" s="82">
        <v>100</v>
      </c>
      <c r="R422" s="72">
        <f t="shared" si="64"/>
        <v>95.269790414234407</v>
      </c>
      <c r="S422" s="76">
        <v>95.833333333333343</v>
      </c>
      <c r="T422" s="80">
        <v>87.604166666666657</v>
      </c>
      <c r="U422" s="80">
        <v>100</v>
      </c>
      <c r="V422" s="80">
        <v>0</v>
      </c>
      <c r="W422" s="80">
        <v>0</v>
      </c>
      <c r="X422" s="78">
        <f t="shared" si="65"/>
        <v>70.859375</v>
      </c>
      <c r="Y422" s="83">
        <f t="shared" si="66"/>
        <v>67.281551511789985</v>
      </c>
      <c r="Z422" s="84">
        <v>10.459770114942529</v>
      </c>
      <c r="AA422" s="84">
        <v>22.222222222222225</v>
      </c>
      <c r="AB422" s="84">
        <v>0</v>
      </c>
      <c r="AC422" s="84">
        <v>48.8</v>
      </c>
      <c r="AD422" s="84">
        <v>63.157894736842103</v>
      </c>
      <c r="AE422" s="72">
        <f t="shared" si="67"/>
        <v>27.773714458560192</v>
      </c>
      <c r="AF422" s="85">
        <v>73.68421052631578</v>
      </c>
      <c r="AG422" s="85">
        <v>75</v>
      </c>
      <c r="AH422" s="85">
        <v>70.588235294117652</v>
      </c>
      <c r="AI422" s="85">
        <v>40.186915887850468</v>
      </c>
      <c r="AJ422" s="86">
        <v>64.864840427070973</v>
      </c>
      <c r="AK422" s="87">
        <v>38.333333333333336</v>
      </c>
      <c r="AL422" s="72">
        <f t="shared" si="68"/>
        <v>38.333333333333336</v>
      </c>
      <c r="AM422" s="88">
        <v>39.776605158451034</v>
      </c>
      <c r="AN422" s="89">
        <f t="shared" si="69"/>
        <v>58.995811848871412</v>
      </c>
    </row>
    <row r="423" spans="1:40" ht="15" hidden="1" customHeight="1" x14ac:dyDescent="0.3">
      <c r="A423" s="90">
        <v>20570</v>
      </c>
      <c r="B423" s="91" t="s">
        <v>683</v>
      </c>
      <c r="C423" s="91" t="s">
        <v>702</v>
      </c>
      <c r="D423" s="92">
        <v>6</v>
      </c>
      <c r="E423" s="70">
        <v>73.947406333008843</v>
      </c>
      <c r="F423" s="71">
        <v>73.945868945868938</v>
      </c>
      <c r="G423" s="72">
        <f t="shared" si="60"/>
        <v>73.94689387062887</v>
      </c>
      <c r="H423" s="73">
        <v>20.481999999999999</v>
      </c>
      <c r="I423" s="74">
        <f t="shared" si="61"/>
        <v>20.481999999999999</v>
      </c>
      <c r="J423" s="75">
        <f t="shared" si="62"/>
        <v>52.560936322377316</v>
      </c>
      <c r="K423" s="76">
        <v>96.491228070175438</v>
      </c>
      <c r="L423" s="77">
        <v>100</v>
      </c>
      <c r="M423" s="78">
        <f t="shared" si="63"/>
        <v>97.270955165692015</v>
      </c>
      <c r="N423" s="79">
        <v>98.888888888888886</v>
      </c>
      <c r="O423" s="80">
        <v>97.07</v>
      </c>
      <c r="P423" s="81">
        <v>93.730122671512945</v>
      </c>
      <c r="Q423" s="82" t="s">
        <v>37</v>
      </c>
      <c r="R423" s="72">
        <f t="shared" si="64"/>
        <v>96.502651976058857</v>
      </c>
      <c r="S423" s="76">
        <v>100</v>
      </c>
      <c r="T423" s="80">
        <v>73.981481481481481</v>
      </c>
      <c r="U423" s="80">
        <v>100</v>
      </c>
      <c r="V423" s="80">
        <v>87.145748987854262</v>
      </c>
      <c r="W423" s="80">
        <v>0</v>
      </c>
      <c r="X423" s="78">
        <f t="shared" si="65"/>
        <v>79.388588993852153</v>
      </c>
      <c r="Y423" s="83">
        <f t="shared" si="66"/>
        <v>91.30274097002065</v>
      </c>
      <c r="Z423" s="84">
        <v>13.908045977011495</v>
      </c>
      <c r="AA423" s="84">
        <v>69.444444444444443</v>
      </c>
      <c r="AB423" s="84">
        <v>0</v>
      </c>
      <c r="AC423" s="84">
        <v>48</v>
      </c>
      <c r="AD423" s="84">
        <v>21.978021978021978</v>
      </c>
      <c r="AE423" s="72">
        <f t="shared" si="67"/>
        <v>29.618723948465327</v>
      </c>
      <c r="AF423" s="85">
        <v>21.052631578947366</v>
      </c>
      <c r="AG423" s="85">
        <v>25</v>
      </c>
      <c r="AH423" s="85">
        <v>17.647058823529413</v>
      </c>
      <c r="AI423" s="85">
        <v>41.121495327102799</v>
      </c>
      <c r="AJ423" s="86">
        <v>26.205296432394896</v>
      </c>
      <c r="AK423" s="87">
        <v>43.333333333333336</v>
      </c>
      <c r="AL423" s="72">
        <f t="shared" si="68"/>
        <v>43.333333333333336</v>
      </c>
      <c r="AM423" s="88">
        <v>31.451398487820146</v>
      </c>
      <c r="AN423" s="89">
        <f t="shared" si="69"/>
        <v>65.59897729583183</v>
      </c>
    </row>
    <row r="424" spans="1:40" ht="15" hidden="1" customHeight="1" x14ac:dyDescent="0.3">
      <c r="A424" s="90">
        <v>20614</v>
      </c>
      <c r="B424" s="91" t="s">
        <v>683</v>
      </c>
      <c r="C424" s="91" t="s">
        <v>703</v>
      </c>
      <c r="D424" s="92">
        <v>6</v>
      </c>
      <c r="E424" s="70">
        <v>59.905335287821671</v>
      </c>
      <c r="F424" s="71">
        <v>66.714997964997977</v>
      </c>
      <c r="G424" s="72">
        <f t="shared" si="60"/>
        <v>62.175222846880438</v>
      </c>
      <c r="H424" s="73">
        <v>7.1739999999999995</v>
      </c>
      <c r="I424" s="74">
        <f t="shared" si="61"/>
        <v>7.1739999999999995</v>
      </c>
      <c r="J424" s="75">
        <f t="shared" si="62"/>
        <v>40.174733708128258</v>
      </c>
      <c r="K424" s="76">
        <v>19.024390243902435</v>
      </c>
      <c r="L424" s="77">
        <v>100</v>
      </c>
      <c r="M424" s="78">
        <f t="shared" si="63"/>
        <v>37.018970189701889</v>
      </c>
      <c r="N424" s="79">
        <v>100</v>
      </c>
      <c r="O424" s="80">
        <v>98.67</v>
      </c>
      <c r="P424" s="81">
        <v>95.50107758620689</v>
      </c>
      <c r="Q424" s="82">
        <v>100</v>
      </c>
      <c r="R424" s="72">
        <f t="shared" si="64"/>
        <v>98.542769396551734</v>
      </c>
      <c r="S424" s="76">
        <v>92.777777777777771</v>
      </c>
      <c r="T424" s="80">
        <v>74.625631313131308</v>
      </c>
      <c r="U424" s="80">
        <v>100</v>
      </c>
      <c r="V424" s="80">
        <v>0</v>
      </c>
      <c r="W424" s="80">
        <v>0</v>
      </c>
      <c r="X424" s="78">
        <f t="shared" si="65"/>
        <v>66.850852272727266</v>
      </c>
      <c r="Y424" s="83">
        <f t="shared" si="66"/>
        <v>66.252788202461957</v>
      </c>
      <c r="Z424" s="84">
        <v>64.712643678160916</v>
      </c>
      <c r="AA424" s="84">
        <v>27.777777777777782</v>
      </c>
      <c r="AB424" s="84">
        <v>100</v>
      </c>
      <c r="AC424" s="84">
        <v>65.600000000000009</v>
      </c>
      <c r="AD424" s="84">
        <v>10.344827586206897</v>
      </c>
      <c r="AE424" s="72">
        <f t="shared" si="67"/>
        <v>54.376149425287352</v>
      </c>
      <c r="AF424" s="85">
        <v>73.68421052631578</v>
      </c>
      <c r="AG424" s="85">
        <v>62.5</v>
      </c>
      <c r="AH424" s="85">
        <v>58.82352941176471</v>
      </c>
      <c r="AI424" s="85">
        <v>36.44859813084112</v>
      </c>
      <c r="AJ424" s="86">
        <v>57.864084517230395</v>
      </c>
      <c r="AK424" s="87">
        <v>50</v>
      </c>
      <c r="AL424" s="72">
        <f t="shared" si="68"/>
        <v>50</v>
      </c>
      <c r="AM424" s="88">
        <v>54.431035564748029</v>
      </c>
      <c r="AN424" s="89">
        <f t="shared" si="69"/>
        <v>57.49065151228104</v>
      </c>
    </row>
    <row r="425" spans="1:40" ht="15" hidden="1" customHeight="1" x14ac:dyDescent="0.3">
      <c r="A425" s="90">
        <v>20621</v>
      </c>
      <c r="B425" s="91" t="s">
        <v>683</v>
      </c>
      <c r="C425" s="91" t="s">
        <v>704</v>
      </c>
      <c r="D425" s="92">
        <v>6</v>
      </c>
      <c r="E425" s="70">
        <v>29.220654421198876</v>
      </c>
      <c r="F425" s="71">
        <v>81.323260073260073</v>
      </c>
      <c r="G425" s="72">
        <f t="shared" si="60"/>
        <v>46.588189638552606</v>
      </c>
      <c r="H425" s="73">
        <v>0</v>
      </c>
      <c r="I425" s="74">
        <f t="shared" si="61"/>
        <v>0</v>
      </c>
      <c r="J425" s="75">
        <f t="shared" si="62"/>
        <v>27.952913783131564</v>
      </c>
      <c r="K425" s="76">
        <v>35.638297872340431</v>
      </c>
      <c r="L425" s="77">
        <v>100</v>
      </c>
      <c r="M425" s="78">
        <f t="shared" si="63"/>
        <v>49.94089834515367</v>
      </c>
      <c r="N425" s="79">
        <v>98.888888888888886</v>
      </c>
      <c r="O425" s="80">
        <v>97.429999999999993</v>
      </c>
      <c r="P425" s="81">
        <v>90.778015703069244</v>
      </c>
      <c r="Q425" s="82">
        <v>100</v>
      </c>
      <c r="R425" s="72">
        <f t="shared" si="64"/>
        <v>96.774226147989523</v>
      </c>
      <c r="S425" s="76">
        <v>98.611111111111114</v>
      </c>
      <c r="T425" s="80">
        <v>75.946180555555557</v>
      </c>
      <c r="U425" s="80">
        <v>95.833333333333329</v>
      </c>
      <c r="V425" s="80">
        <v>0</v>
      </c>
      <c r="W425" s="80">
        <v>25</v>
      </c>
      <c r="X425" s="78">
        <f t="shared" si="65"/>
        <v>70.72265625</v>
      </c>
      <c r="Y425" s="83">
        <f t="shared" si="66"/>
        <v>71.577725771611966</v>
      </c>
      <c r="Z425" s="84">
        <v>85.517241379310349</v>
      </c>
      <c r="AA425" s="84">
        <v>61.111111111111114</v>
      </c>
      <c r="AB425" s="84">
        <v>100</v>
      </c>
      <c r="AC425" s="84">
        <v>56.000000000000007</v>
      </c>
      <c r="AD425" s="84">
        <v>7.8651685393258424</v>
      </c>
      <c r="AE425" s="72">
        <f t="shared" si="67"/>
        <v>63.56236277928452</v>
      </c>
      <c r="AF425" s="85">
        <v>78.94736842105263</v>
      </c>
      <c r="AG425" s="85">
        <v>75</v>
      </c>
      <c r="AH425" s="85">
        <v>70.588235294117652</v>
      </c>
      <c r="AI425" s="85">
        <v>56.074766355140184</v>
      </c>
      <c r="AJ425" s="86">
        <v>70.152592517577617</v>
      </c>
      <c r="AK425" s="87">
        <v>40</v>
      </c>
      <c r="AL425" s="72">
        <f t="shared" si="68"/>
        <v>40</v>
      </c>
      <c r="AM425" s="88">
        <v>60.607284820305772</v>
      </c>
      <c r="AN425" s="89">
        <f t="shared" si="69"/>
        <v>59.561631088524024</v>
      </c>
    </row>
    <row r="426" spans="1:40" ht="15" hidden="1" customHeight="1" x14ac:dyDescent="0.3">
      <c r="A426" s="90">
        <v>20710</v>
      </c>
      <c r="B426" s="91" t="s">
        <v>683</v>
      </c>
      <c r="C426" s="91" t="s">
        <v>705</v>
      </c>
      <c r="D426" s="92">
        <v>6</v>
      </c>
      <c r="E426" s="70">
        <v>0</v>
      </c>
      <c r="F426" s="71">
        <v>83.04843304843304</v>
      </c>
      <c r="G426" s="72">
        <f t="shared" si="60"/>
        <v>27.682811016144345</v>
      </c>
      <c r="H426" s="73">
        <v>17.026</v>
      </c>
      <c r="I426" s="74">
        <f t="shared" si="61"/>
        <v>17.026</v>
      </c>
      <c r="J426" s="75">
        <f t="shared" si="62"/>
        <v>23.420086609686606</v>
      </c>
      <c r="K426" s="76">
        <v>0</v>
      </c>
      <c r="L426" s="77">
        <v>100</v>
      </c>
      <c r="M426" s="78">
        <f t="shared" si="63"/>
        <v>22.222222222222221</v>
      </c>
      <c r="N426" s="79">
        <v>85.000000000000014</v>
      </c>
      <c r="O426" s="80">
        <v>99.26</v>
      </c>
      <c r="P426" s="81">
        <v>99.195131527287003</v>
      </c>
      <c r="Q426" s="82">
        <v>100</v>
      </c>
      <c r="R426" s="72">
        <f t="shared" si="64"/>
        <v>95.863782881821749</v>
      </c>
      <c r="S426" s="76">
        <v>99.305555555555543</v>
      </c>
      <c r="T426" s="80">
        <v>72.348958333333314</v>
      </c>
      <c r="U426" s="80">
        <v>98.611100000000008</v>
      </c>
      <c r="V426" s="80">
        <v>0</v>
      </c>
      <c r="W426" s="80">
        <v>15</v>
      </c>
      <c r="X426" s="78">
        <f t="shared" si="65"/>
        <v>69.44140347222222</v>
      </c>
      <c r="Y426" s="83">
        <f t="shared" si="66"/>
        <v>60.897659633294069</v>
      </c>
      <c r="Z426" s="84">
        <v>18.045977011494251</v>
      </c>
      <c r="AA426" s="84">
        <v>66.666666666666671</v>
      </c>
      <c r="AB426" s="84">
        <v>0</v>
      </c>
      <c r="AC426" s="84">
        <v>80</v>
      </c>
      <c r="AD426" s="84">
        <v>9.1954022988505741</v>
      </c>
      <c r="AE426" s="72">
        <f t="shared" si="67"/>
        <v>33.735632183908045</v>
      </c>
      <c r="AF426" s="85">
        <v>52.631578947368418</v>
      </c>
      <c r="AG426" s="85">
        <v>75</v>
      </c>
      <c r="AH426" s="85">
        <v>52.941176470588239</v>
      </c>
      <c r="AI426" s="85">
        <v>0.93457943925233633</v>
      </c>
      <c r="AJ426" s="86">
        <v>45.376833714302244</v>
      </c>
      <c r="AK426" s="87">
        <v>50</v>
      </c>
      <c r="AL426" s="72">
        <f t="shared" si="68"/>
        <v>50</v>
      </c>
      <c r="AM426" s="88">
        <v>40.092826155231556</v>
      </c>
      <c r="AN426" s="89">
        <f t="shared" si="69"/>
        <v>47.160694985153818</v>
      </c>
    </row>
    <row r="427" spans="1:40" ht="15" hidden="1" customHeight="1" x14ac:dyDescent="0.3">
      <c r="A427" s="90">
        <v>20750</v>
      </c>
      <c r="B427" s="91" t="s">
        <v>683</v>
      </c>
      <c r="C427" s="91" t="s">
        <v>706</v>
      </c>
      <c r="D427" s="92">
        <v>6</v>
      </c>
      <c r="E427" s="70">
        <v>35.477946248183891</v>
      </c>
      <c r="F427" s="71">
        <v>76.459605209605215</v>
      </c>
      <c r="G427" s="72">
        <f t="shared" si="60"/>
        <v>49.138499235324332</v>
      </c>
      <c r="H427" s="73">
        <v>0</v>
      </c>
      <c r="I427" s="74">
        <f t="shared" si="61"/>
        <v>0</v>
      </c>
      <c r="J427" s="75">
        <f t="shared" si="62"/>
        <v>29.483099541194598</v>
      </c>
      <c r="K427" s="76">
        <v>75.789473684210535</v>
      </c>
      <c r="L427" s="77">
        <v>100</v>
      </c>
      <c r="M427" s="78">
        <f t="shared" si="63"/>
        <v>81.169590643274859</v>
      </c>
      <c r="N427" s="79">
        <v>68.888888888888886</v>
      </c>
      <c r="O427" s="80">
        <v>98.19</v>
      </c>
      <c r="P427" s="81">
        <v>90.406468531468533</v>
      </c>
      <c r="Q427" s="82">
        <v>100</v>
      </c>
      <c r="R427" s="72">
        <f t="shared" si="64"/>
        <v>89.371339355089361</v>
      </c>
      <c r="S427" s="76">
        <v>97.916666666666657</v>
      </c>
      <c r="T427" s="80">
        <v>65.291666666666657</v>
      </c>
      <c r="U427" s="80">
        <v>98.14813333333332</v>
      </c>
      <c r="V427" s="80">
        <v>0</v>
      </c>
      <c r="W427" s="80">
        <v>15</v>
      </c>
      <c r="X427" s="78">
        <f t="shared" si="65"/>
        <v>67.214116666666655</v>
      </c>
      <c r="Y427" s="83">
        <f t="shared" si="66"/>
        <v>79.328398558540869</v>
      </c>
      <c r="Z427" s="84">
        <v>99.655172413793096</v>
      </c>
      <c r="AA427" s="84">
        <v>79.861111111111114</v>
      </c>
      <c r="AB427" s="84">
        <v>100</v>
      </c>
      <c r="AC427" s="84">
        <v>75.2</v>
      </c>
      <c r="AD427" s="84">
        <v>58.064516129032263</v>
      </c>
      <c r="AE427" s="72">
        <f t="shared" si="67"/>
        <v>83.624848210975159</v>
      </c>
      <c r="AF427" s="85">
        <v>63.157894736842103</v>
      </c>
      <c r="AG427" s="85">
        <v>87.5</v>
      </c>
      <c r="AH427" s="85">
        <v>58.82352941176471</v>
      </c>
      <c r="AI427" s="85">
        <v>47.663551401869157</v>
      </c>
      <c r="AJ427" s="86">
        <v>64.286243887618994</v>
      </c>
      <c r="AK427" s="87">
        <v>68.333333333333329</v>
      </c>
      <c r="AL427" s="72">
        <f t="shared" si="68"/>
        <v>68.333333333333329</v>
      </c>
      <c r="AM427" s="88">
        <v>75.409584082551817</v>
      </c>
      <c r="AN427" s="89">
        <f t="shared" si="69"/>
        <v>68.183694412274889</v>
      </c>
    </row>
    <row r="428" spans="1:40" ht="15" hidden="1" customHeight="1" x14ac:dyDescent="0.3">
      <c r="A428" s="90">
        <v>20770</v>
      </c>
      <c r="B428" s="91" t="s">
        <v>683</v>
      </c>
      <c r="C428" s="91" t="s">
        <v>707</v>
      </c>
      <c r="D428" s="92">
        <v>6</v>
      </c>
      <c r="E428" s="70">
        <v>39.40116149188848</v>
      </c>
      <c r="F428" s="71">
        <v>73.269230769230759</v>
      </c>
      <c r="G428" s="72">
        <f t="shared" si="60"/>
        <v>50.69051791766924</v>
      </c>
      <c r="H428" s="73">
        <v>27.44</v>
      </c>
      <c r="I428" s="74">
        <f t="shared" si="61"/>
        <v>27.44</v>
      </c>
      <c r="J428" s="75">
        <f t="shared" si="62"/>
        <v>41.390310750601543</v>
      </c>
      <c r="K428" s="76">
        <v>20.207253886010367</v>
      </c>
      <c r="L428" s="77">
        <v>0</v>
      </c>
      <c r="M428" s="78">
        <f t="shared" si="63"/>
        <v>15.716753022452508</v>
      </c>
      <c r="N428" s="79">
        <v>96.666666666666671</v>
      </c>
      <c r="O428" s="80">
        <v>98.49</v>
      </c>
      <c r="P428" s="81">
        <v>98.833270605946552</v>
      </c>
      <c r="Q428" s="82">
        <v>100</v>
      </c>
      <c r="R428" s="72">
        <f t="shared" si="64"/>
        <v>98.497484318153312</v>
      </c>
      <c r="S428" s="76">
        <v>92.083333333333343</v>
      </c>
      <c r="T428" s="80">
        <v>72.692625661375658</v>
      </c>
      <c r="U428" s="80">
        <v>96.759233333333327</v>
      </c>
      <c r="V428" s="80">
        <v>0</v>
      </c>
      <c r="W428" s="80">
        <v>15</v>
      </c>
      <c r="X428" s="78">
        <f t="shared" si="65"/>
        <v>67.258798082010586</v>
      </c>
      <c r="Y428" s="83">
        <f t="shared" si="66"/>
        <v>58.700041456135352</v>
      </c>
      <c r="Z428" s="84">
        <v>9.0804597701149419</v>
      </c>
      <c r="AA428" s="84">
        <v>36.111111111111114</v>
      </c>
      <c r="AB428" s="84">
        <v>0</v>
      </c>
      <c r="AC428" s="84">
        <v>19.2</v>
      </c>
      <c r="AD428" s="84">
        <v>19.101123595505616</v>
      </c>
      <c r="AE428" s="72">
        <f t="shared" si="67"/>
        <v>16.222408950019371</v>
      </c>
      <c r="AF428" s="85">
        <v>68.421052631578945</v>
      </c>
      <c r="AG428" s="85">
        <v>75</v>
      </c>
      <c r="AH428" s="85">
        <v>52.941176470588239</v>
      </c>
      <c r="AI428" s="85">
        <v>0.93457943925233633</v>
      </c>
      <c r="AJ428" s="86">
        <v>49.324202135354881</v>
      </c>
      <c r="AK428" s="87">
        <v>30</v>
      </c>
      <c r="AL428" s="72">
        <f t="shared" si="68"/>
        <v>30</v>
      </c>
      <c r="AM428" s="88">
        <v>27.805072009438298</v>
      </c>
      <c r="AN428" s="89">
        <f t="shared" si="69"/>
        <v>45.969604481019473</v>
      </c>
    </row>
    <row r="429" spans="1:40" ht="15" hidden="1" customHeight="1" x14ac:dyDescent="0.3">
      <c r="A429" s="90">
        <v>20787</v>
      </c>
      <c r="B429" s="91" t="s">
        <v>683</v>
      </c>
      <c r="C429" s="91" t="s">
        <v>708</v>
      </c>
      <c r="D429" s="92">
        <v>6</v>
      </c>
      <c r="E429" s="70">
        <v>34.516493488362819</v>
      </c>
      <c r="F429" s="71">
        <v>89.83007733007733</v>
      </c>
      <c r="G429" s="72">
        <f t="shared" si="60"/>
        <v>52.954354768934323</v>
      </c>
      <c r="H429" s="73">
        <v>34.183999999999997</v>
      </c>
      <c r="I429" s="74">
        <f t="shared" si="61"/>
        <v>34.183999999999997</v>
      </c>
      <c r="J429" s="75">
        <f t="shared" si="62"/>
        <v>45.446212861360593</v>
      </c>
      <c r="K429" s="76">
        <v>79.338842975206617</v>
      </c>
      <c r="L429" s="77">
        <v>100</v>
      </c>
      <c r="M429" s="78">
        <f t="shared" si="63"/>
        <v>83.93021120293848</v>
      </c>
      <c r="N429" s="79">
        <v>100</v>
      </c>
      <c r="O429" s="80">
        <v>98.460000000000008</v>
      </c>
      <c r="P429" s="81">
        <v>93.798627002288328</v>
      </c>
      <c r="Q429" s="82">
        <v>100</v>
      </c>
      <c r="R429" s="72">
        <f t="shared" si="64"/>
        <v>98.064656750572084</v>
      </c>
      <c r="S429" s="76">
        <v>79.861111111111114</v>
      </c>
      <c r="T429" s="80">
        <v>75.259259259259267</v>
      </c>
      <c r="U429" s="80">
        <v>100</v>
      </c>
      <c r="V429" s="80">
        <v>0</v>
      </c>
      <c r="W429" s="80">
        <v>0</v>
      </c>
      <c r="X429" s="78">
        <f t="shared" si="65"/>
        <v>63.780092592592595</v>
      </c>
      <c r="Y429" s="83">
        <f t="shared" si="66"/>
        <v>82.005195822870547</v>
      </c>
      <c r="Z429" s="84">
        <v>50.390804597701141</v>
      </c>
      <c r="AA429" s="84">
        <v>41.666666666666664</v>
      </c>
      <c r="AB429" s="84">
        <v>0</v>
      </c>
      <c r="AC429" s="84">
        <v>67.2</v>
      </c>
      <c r="AD429" s="84">
        <v>5.5555555555555554</v>
      </c>
      <c r="AE429" s="72">
        <f t="shared" si="67"/>
        <v>34.051867816091949</v>
      </c>
      <c r="AF429" s="85">
        <v>31.578947368421051</v>
      </c>
      <c r="AG429" s="85">
        <v>75</v>
      </c>
      <c r="AH429" s="85">
        <v>41.17647058823529</v>
      </c>
      <c r="AI429" s="85">
        <v>39.252336448598129</v>
      </c>
      <c r="AJ429" s="86">
        <v>46.751938601313618</v>
      </c>
      <c r="AK429" s="87">
        <v>50</v>
      </c>
      <c r="AL429" s="72">
        <f t="shared" si="68"/>
        <v>50</v>
      </c>
      <c r="AM429" s="88">
        <v>40.628179795599337</v>
      </c>
      <c r="AN429" s="89">
        <f t="shared" si="69"/>
        <v>62.280294422387193</v>
      </c>
    </row>
    <row r="430" spans="1:40" ht="15" hidden="1" customHeight="1" x14ac:dyDescent="0.3">
      <c r="A430" s="90">
        <v>23001</v>
      </c>
      <c r="B430" s="91" t="s">
        <v>709</v>
      </c>
      <c r="C430" s="91" t="s">
        <v>710</v>
      </c>
      <c r="D430" s="92">
        <v>2</v>
      </c>
      <c r="E430" s="70">
        <v>77.0165749253771</v>
      </c>
      <c r="F430" s="71">
        <v>75.972222222222214</v>
      </c>
      <c r="G430" s="72">
        <f t="shared" si="60"/>
        <v>76.668457357658809</v>
      </c>
      <c r="H430" s="73">
        <v>0</v>
      </c>
      <c r="I430" s="74">
        <f t="shared" si="61"/>
        <v>0</v>
      </c>
      <c r="J430" s="75">
        <f t="shared" si="62"/>
        <v>46.001074414595287</v>
      </c>
      <c r="K430" s="76">
        <v>75.533980582524279</v>
      </c>
      <c r="L430" s="77">
        <v>100</v>
      </c>
      <c r="M430" s="78">
        <f t="shared" si="63"/>
        <v>80.970873786407765</v>
      </c>
      <c r="N430" s="79">
        <v>66.031746031746025</v>
      </c>
      <c r="O430" s="80">
        <v>99.38000000000001</v>
      </c>
      <c r="P430" s="81">
        <v>97.125984664925483</v>
      </c>
      <c r="Q430" s="82" t="s">
        <v>37</v>
      </c>
      <c r="R430" s="72">
        <f t="shared" si="64"/>
        <v>87.457881538328706</v>
      </c>
      <c r="S430" s="76">
        <v>100</v>
      </c>
      <c r="T430" s="80">
        <v>81.263302080091293</v>
      </c>
      <c r="U430" s="80">
        <v>100</v>
      </c>
      <c r="V430" s="80">
        <v>0</v>
      </c>
      <c r="W430" s="80">
        <v>50</v>
      </c>
      <c r="X430" s="78">
        <f t="shared" si="65"/>
        <v>76.565825520022827</v>
      </c>
      <c r="Y430" s="83">
        <f t="shared" si="66"/>
        <v>81.637100821779285</v>
      </c>
      <c r="Z430" s="84">
        <v>90.735632183908038</v>
      </c>
      <c r="AA430" s="84">
        <v>47.916666666666664</v>
      </c>
      <c r="AB430" s="84">
        <v>80</v>
      </c>
      <c r="AC430" s="84">
        <v>61.6</v>
      </c>
      <c r="AD430" s="84">
        <v>61.29032258064516</v>
      </c>
      <c r="AE430" s="72">
        <f t="shared" si="67"/>
        <v>69.710218529847964</v>
      </c>
      <c r="AF430" s="85">
        <v>63.157894736842103</v>
      </c>
      <c r="AG430" s="85">
        <v>75</v>
      </c>
      <c r="AH430" s="85">
        <v>58.82352941176471</v>
      </c>
      <c r="AI430" s="85">
        <v>54.205607476635507</v>
      </c>
      <c r="AJ430" s="86">
        <v>62.796757906310589</v>
      </c>
      <c r="AK430" s="87">
        <v>58.333333333333336</v>
      </c>
      <c r="AL430" s="72">
        <f t="shared" si="68"/>
        <v>58.333333333333336</v>
      </c>
      <c r="AM430" s="88">
        <v>65.591251990935078</v>
      </c>
      <c r="AN430" s="89">
        <f t="shared" si="69"/>
        <v>69.696140891089215</v>
      </c>
    </row>
    <row r="431" spans="1:40" ht="15" hidden="1" customHeight="1" x14ac:dyDescent="0.3">
      <c r="A431" s="90">
        <v>23068</v>
      </c>
      <c r="B431" s="91" t="s">
        <v>709</v>
      </c>
      <c r="C431" s="91" t="s">
        <v>711</v>
      </c>
      <c r="D431" s="92">
        <v>6</v>
      </c>
      <c r="E431" s="70">
        <v>52.604658604872633</v>
      </c>
      <c r="F431" s="71">
        <v>89.996438746438741</v>
      </c>
      <c r="G431" s="72">
        <f t="shared" si="60"/>
        <v>65.068585318727997</v>
      </c>
      <c r="H431" s="73">
        <v>-1.7000000000000002</v>
      </c>
      <c r="I431" s="74">
        <f t="shared" si="61"/>
        <v>-1.7000000000000002</v>
      </c>
      <c r="J431" s="75">
        <f t="shared" si="62"/>
        <v>38.3611511912368</v>
      </c>
      <c r="K431" s="76">
        <v>95.555555555555557</v>
      </c>
      <c r="L431" s="77">
        <v>100</v>
      </c>
      <c r="M431" s="78">
        <f t="shared" si="63"/>
        <v>96.543209876543216</v>
      </c>
      <c r="N431" s="79">
        <v>97.777777777777771</v>
      </c>
      <c r="O431" s="80">
        <v>99.259999999999991</v>
      </c>
      <c r="P431" s="81">
        <v>99.948475740661223</v>
      </c>
      <c r="Q431" s="82" t="s">
        <v>37</v>
      </c>
      <c r="R431" s="72">
        <f t="shared" si="64"/>
        <v>98.933545703329997</v>
      </c>
      <c r="S431" s="76">
        <v>98.611111111111114</v>
      </c>
      <c r="T431" s="80">
        <v>83.141966829466838</v>
      </c>
      <c r="U431" s="80">
        <v>100</v>
      </c>
      <c r="V431" s="80">
        <v>0</v>
      </c>
      <c r="W431" s="80">
        <v>0</v>
      </c>
      <c r="X431" s="78">
        <f t="shared" si="65"/>
        <v>70.438269485144488</v>
      </c>
      <c r="Y431" s="83">
        <f t="shared" si="66"/>
        <v>88.954536415867381</v>
      </c>
      <c r="Z431" s="84">
        <v>82.321839080459768</v>
      </c>
      <c r="AA431" s="84">
        <v>11.111111111111112</v>
      </c>
      <c r="AB431" s="84">
        <v>60</v>
      </c>
      <c r="AC431" s="84">
        <v>52.800000000000004</v>
      </c>
      <c r="AD431" s="84">
        <v>38.636363636363633</v>
      </c>
      <c r="AE431" s="72">
        <f t="shared" si="67"/>
        <v>51.058111285266449</v>
      </c>
      <c r="AF431" s="85">
        <v>57.894736842105267</v>
      </c>
      <c r="AG431" s="85">
        <v>25</v>
      </c>
      <c r="AH431" s="85">
        <v>70.588235294117652</v>
      </c>
      <c r="AI431" s="85">
        <v>53.271028037383175</v>
      </c>
      <c r="AJ431" s="86">
        <v>51.688500043401518</v>
      </c>
      <c r="AK431" s="87">
        <v>50</v>
      </c>
      <c r="AL431" s="72">
        <f t="shared" si="68"/>
        <v>50</v>
      </c>
      <c r="AM431" s="88">
        <v>51.014592697049174</v>
      </c>
      <c r="AN431" s="89">
        <f t="shared" si="69"/>
        <v>67.453876255295796</v>
      </c>
    </row>
    <row r="432" spans="1:40" ht="15" hidden="1" customHeight="1" x14ac:dyDescent="0.3">
      <c r="A432" s="90">
        <v>23079</v>
      </c>
      <c r="B432" s="91" t="s">
        <v>709</v>
      </c>
      <c r="C432" s="91" t="s">
        <v>712</v>
      </c>
      <c r="D432" s="92">
        <v>6</v>
      </c>
      <c r="E432" s="70">
        <v>64.19237056532026</v>
      </c>
      <c r="F432" s="71">
        <v>92.742165242165257</v>
      </c>
      <c r="G432" s="72">
        <f t="shared" si="60"/>
        <v>73.708968790935259</v>
      </c>
      <c r="H432" s="73">
        <v>26.44</v>
      </c>
      <c r="I432" s="74">
        <f t="shared" si="61"/>
        <v>26.44</v>
      </c>
      <c r="J432" s="75">
        <f t="shared" si="62"/>
        <v>54.801381274561152</v>
      </c>
      <c r="K432" s="76">
        <v>96.932515337423311</v>
      </c>
      <c r="L432" s="77">
        <v>0</v>
      </c>
      <c r="M432" s="78">
        <f t="shared" si="63"/>
        <v>75.391956373551466</v>
      </c>
      <c r="N432" s="79">
        <v>83.650793650793659</v>
      </c>
      <c r="O432" s="80">
        <v>98.710000000000008</v>
      </c>
      <c r="P432" s="81">
        <v>96.901408450704224</v>
      </c>
      <c r="Q432" s="82">
        <v>100</v>
      </c>
      <c r="R432" s="72">
        <f t="shared" si="64"/>
        <v>94.815550525374476</v>
      </c>
      <c r="S432" s="76">
        <v>88.75</v>
      </c>
      <c r="T432" s="80">
        <v>83.631944444444457</v>
      </c>
      <c r="U432" s="80">
        <v>100</v>
      </c>
      <c r="V432" s="80">
        <v>0</v>
      </c>
      <c r="W432" s="80">
        <v>15</v>
      </c>
      <c r="X432" s="78">
        <f t="shared" si="65"/>
        <v>69.970486111111114</v>
      </c>
      <c r="Y432" s="83">
        <f t="shared" si="66"/>
        <v>79.872636018153912</v>
      </c>
      <c r="Z432" s="84">
        <v>50.505747126436781</v>
      </c>
      <c r="AA432" s="84">
        <v>75.694444444444443</v>
      </c>
      <c r="AB432" s="84">
        <v>0</v>
      </c>
      <c r="AC432" s="84">
        <v>31.2</v>
      </c>
      <c r="AD432" s="84">
        <v>28.40909090909091</v>
      </c>
      <c r="AE432" s="72">
        <f t="shared" si="67"/>
        <v>37.995849660397077</v>
      </c>
      <c r="AF432" s="85">
        <v>78.94736842105263</v>
      </c>
      <c r="AG432" s="85">
        <v>81.25</v>
      </c>
      <c r="AH432" s="85">
        <v>70.588235294117652</v>
      </c>
      <c r="AI432" s="85">
        <v>26.168224299065418</v>
      </c>
      <c r="AJ432" s="86">
        <v>64.238457003558921</v>
      </c>
      <c r="AK432" s="87">
        <v>30</v>
      </c>
      <c r="AL432" s="72">
        <f t="shared" si="68"/>
        <v>30</v>
      </c>
      <c r="AM432" s="88">
        <v>43.394708353160823</v>
      </c>
      <c r="AN432" s="89">
        <f t="shared" si="69"/>
        <v>63.915006769937435</v>
      </c>
    </row>
    <row r="433" spans="1:40" ht="15" hidden="1" customHeight="1" x14ac:dyDescent="0.3">
      <c r="A433" s="90">
        <v>23090</v>
      </c>
      <c r="B433" s="91" t="s">
        <v>709</v>
      </c>
      <c r="C433" s="91" t="s">
        <v>713</v>
      </c>
      <c r="D433" s="92">
        <v>6</v>
      </c>
      <c r="E433" s="70">
        <v>36.746101183342226</v>
      </c>
      <c r="F433" s="71">
        <v>92.881054131054128</v>
      </c>
      <c r="G433" s="72">
        <f t="shared" si="60"/>
        <v>55.457752165912858</v>
      </c>
      <c r="H433" s="73">
        <v>16.173999999999999</v>
      </c>
      <c r="I433" s="74">
        <f t="shared" si="61"/>
        <v>16.173999999999999</v>
      </c>
      <c r="J433" s="75">
        <f t="shared" si="62"/>
        <v>39.744251299547713</v>
      </c>
      <c r="K433" s="76">
        <v>35.483870967741936</v>
      </c>
      <c r="L433" s="77">
        <v>0</v>
      </c>
      <c r="M433" s="78">
        <f t="shared" si="63"/>
        <v>27.598566308243729</v>
      </c>
      <c r="N433" s="79">
        <v>100</v>
      </c>
      <c r="O433" s="80">
        <v>98.77000000000001</v>
      </c>
      <c r="P433" s="81">
        <v>99.50351675630948</v>
      </c>
      <c r="Q433" s="82" t="s">
        <v>37</v>
      </c>
      <c r="R433" s="72">
        <f t="shared" si="64"/>
        <v>99.362365269445604</v>
      </c>
      <c r="S433" s="76">
        <v>98.611111111111114</v>
      </c>
      <c r="T433" s="80">
        <v>87.961309523809533</v>
      </c>
      <c r="U433" s="80">
        <v>97.222216666666668</v>
      </c>
      <c r="V433" s="80">
        <v>0</v>
      </c>
      <c r="W433" s="80">
        <v>0</v>
      </c>
      <c r="X433" s="78">
        <f t="shared" si="65"/>
        <v>70.948659325396832</v>
      </c>
      <c r="Y433" s="83">
        <f t="shared" si="66"/>
        <v>64.435011741317325</v>
      </c>
      <c r="Z433" s="84">
        <v>8.7816091954022983</v>
      </c>
      <c r="AA433" s="84">
        <v>22.222222222222225</v>
      </c>
      <c r="AB433" s="84">
        <v>60</v>
      </c>
      <c r="AC433" s="84">
        <v>22.400000000000002</v>
      </c>
      <c r="AD433" s="84">
        <v>6.666666666666667</v>
      </c>
      <c r="AE433" s="72">
        <f t="shared" si="67"/>
        <v>23.062068965517241</v>
      </c>
      <c r="AF433" s="85">
        <v>22.222222222222221</v>
      </c>
      <c r="AG433" s="85">
        <v>75</v>
      </c>
      <c r="AH433" s="85">
        <v>58.82352941176471</v>
      </c>
      <c r="AI433" s="85">
        <v>0.93457943925233633</v>
      </c>
      <c r="AJ433" s="86">
        <v>39.245082768309814</v>
      </c>
      <c r="AK433" s="87">
        <v>40</v>
      </c>
      <c r="AL433" s="72">
        <f t="shared" si="68"/>
        <v>40</v>
      </c>
      <c r="AM433" s="88">
        <v>30.765125519825148</v>
      </c>
      <c r="AN433" s="89">
        <f t="shared" si="69"/>
        <v>49.395893786515749</v>
      </c>
    </row>
    <row r="434" spans="1:40" ht="15" hidden="1" customHeight="1" x14ac:dyDescent="0.3">
      <c r="A434" s="90">
        <v>23162</v>
      </c>
      <c r="B434" s="91" t="s">
        <v>709</v>
      </c>
      <c r="C434" s="91" t="s">
        <v>714</v>
      </c>
      <c r="D434" s="92">
        <v>6</v>
      </c>
      <c r="E434" s="70">
        <v>50.518707245567498</v>
      </c>
      <c r="F434" s="71">
        <v>72.058913308913304</v>
      </c>
      <c r="G434" s="72">
        <f t="shared" si="60"/>
        <v>57.698775933349431</v>
      </c>
      <c r="H434" s="73">
        <v>19.432000000000002</v>
      </c>
      <c r="I434" s="74">
        <f t="shared" si="61"/>
        <v>19.432000000000002</v>
      </c>
      <c r="J434" s="75">
        <f t="shared" si="62"/>
        <v>42.392065560009662</v>
      </c>
      <c r="K434" s="76">
        <v>97.5</v>
      </c>
      <c r="L434" s="77">
        <v>100</v>
      </c>
      <c r="M434" s="78">
        <f t="shared" si="63"/>
        <v>98.055555555555543</v>
      </c>
      <c r="N434" s="79">
        <v>96.666666666666671</v>
      </c>
      <c r="O434" s="80">
        <v>99.21</v>
      </c>
      <c r="P434" s="81">
        <v>99.960429621254946</v>
      </c>
      <c r="Q434" s="82">
        <v>100</v>
      </c>
      <c r="R434" s="72">
        <f t="shared" si="64"/>
        <v>98.959274071980403</v>
      </c>
      <c r="S434" s="76">
        <v>69.027777777777771</v>
      </c>
      <c r="T434" s="80">
        <v>79.103899572649567</v>
      </c>
      <c r="U434" s="80">
        <v>100</v>
      </c>
      <c r="V434" s="80">
        <v>0</v>
      </c>
      <c r="W434" s="80">
        <v>0</v>
      </c>
      <c r="X434" s="78">
        <f t="shared" si="65"/>
        <v>62.032919337606835</v>
      </c>
      <c r="Y434" s="83">
        <f t="shared" si="66"/>
        <v>86.81750189106792</v>
      </c>
      <c r="Z434" s="84">
        <v>8.6666666666666661</v>
      </c>
      <c r="AA434" s="84">
        <v>36.111111111111114</v>
      </c>
      <c r="AB434" s="84">
        <v>0</v>
      </c>
      <c r="AC434" s="84">
        <v>40</v>
      </c>
      <c r="AD434" s="84">
        <v>5.5555555555555554</v>
      </c>
      <c r="AE434" s="72">
        <f t="shared" si="67"/>
        <v>17.479166666666668</v>
      </c>
      <c r="AF434" s="85">
        <v>47.368421052631575</v>
      </c>
      <c r="AG434" s="85">
        <v>75</v>
      </c>
      <c r="AH434" s="85">
        <v>52.941176470588239</v>
      </c>
      <c r="AI434" s="85">
        <v>35.514018691588781</v>
      </c>
      <c r="AJ434" s="86">
        <v>52.705904053702149</v>
      </c>
      <c r="AK434" s="87">
        <v>28.333333333333332</v>
      </c>
      <c r="AL434" s="72">
        <f t="shared" si="68"/>
        <v>28.333333333333332</v>
      </c>
      <c r="AM434" s="88">
        <v>29.043796636542798</v>
      </c>
      <c r="AN434" s="89">
        <f t="shared" si="69"/>
        <v>60.600303048498731</v>
      </c>
    </row>
    <row r="435" spans="1:40" ht="15" hidden="1" customHeight="1" x14ac:dyDescent="0.3">
      <c r="A435" s="90">
        <v>23168</v>
      </c>
      <c r="B435" s="91" t="s">
        <v>709</v>
      </c>
      <c r="C435" s="91" t="s">
        <v>715</v>
      </c>
      <c r="D435" s="92">
        <v>5</v>
      </c>
      <c r="E435" s="70">
        <v>70.792460167986647</v>
      </c>
      <c r="F435" s="71">
        <v>0</v>
      </c>
      <c r="G435" s="72">
        <f t="shared" si="60"/>
        <v>47.194973445324429</v>
      </c>
      <c r="H435" s="73">
        <v>4.75</v>
      </c>
      <c r="I435" s="74">
        <f t="shared" si="61"/>
        <v>4.75</v>
      </c>
      <c r="J435" s="75">
        <f t="shared" si="62"/>
        <v>30.216984067194655</v>
      </c>
      <c r="K435" s="76">
        <v>97.660818713450297</v>
      </c>
      <c r="L435" s="77">
        <v>100</v>
      </c>
      <c r="M435" s="78">
        <f t="shared" si="63"/>
        <v>98.180636777128001</v>
      </c>
      <c r="N435" s="79">
        <v>89.206349206349216</v>
      </c>
      <c r="O435" s="80">
        <v>98.13</v>
      </c>
      <c r="P435" s="81">
        <v>99.93188010899182</v>
      </c>
      <c r="Q435" s="82" t="s">
        <v>37</v>
      </c>
      <c r="R435" s="72">
        <f t="shared" si="64"/>
        <v>95.696228890672984</v>
      </c>
      <c r="S435" s="76">
        <v>76.805555555555557</v>
      </c>
      <c r="T435" s="80">
        <v>80.900440705128204</v>
      </c>
      <c r="U435" s="80">
        <v>100</v>
      </c>
      <c r="V435" s="80">
        <v>0</v>
      </c>
      <c r="W435" s="80">
        <v>0</v>
      </c>
      <c r="X435" s="78">
        <f t="shared" si="65"/>
        <v>64.426499065170944</v>
      </c>
      <c r="Y435" s="83">
        <f t="shared" si="66"/>
        <v>86.584302185636147</v>
      </c>
      <c r="Z435" s="84">
        <v>42.114942528735632</v>
      </c>
      <c r="AA435" s="84">
        <v>11.111111111111112</v>
      </c>
      <c r="AB435" s="84">
        <v>20</v>
      </c>
      <c r="AC435" s="84">
        <v>78.400000000000006</v>
      </c>
      <c r="AD435" s="84">
        <v>52.577319587628871</v>
      </c>
      <c r="AE435" s="72">
        <f t="shared" si="67"/>
        <v>40.920316388197655</v>
      </c>
      <c r="AF435" s="85">
        <v>84.210526315789465</v>
      </c>
      <c r="AG435" s="85">
        <v>75</v>
      </c>
      <c r="AH435" s="85">
        <v>64.705882352941174</v>
      </c>
      <c r="AI435" s="85">
        <v>45.794392523364486</v>
      </c>
      <c r="AJ435" s="86">
        <v>67.42770029802378</v>
      </c>
      <c r="AK435" s="87">
        <v>41.666666666666671</v>
      </c>
      <c r="AL435" s="72">
        <f t="shared" si="68"/>
        <v>41.666666666666671</v>
      </c>
      <c r="AM435" s="88">
        <v>48.138222153178425</v>
      </c>
      <c r="AN435" s="89">
        <f t="shared" si="69"/>
        <v>63.777014552210531</v>
      </c>
    </row>
    <row r="436" spans="1:40" ht="15" hidden="1" customHeight="1" x14ac:dyDescent="0.3">
      <c r="A436" s="90">
        <v>23182</v>
      </c>
      <c r="B436" s="91" t="s">
        <v>709</v>
      </c>
      <c r="C436" s="91" t="s">
        <v>716</v>
      </c>
      <c r="D436" s="92">
        <v>6</v>
      </c>
      <c r="E436" s="70">
        <v>68.428522917573687</v>
      </c>
      <c r="F436" s="71">
        <v>87.904456654456652</v>
      </c>
      <c r="G436" s="72">
        <f t="shared" si="60"/>
        <v>74.920500829868004</v>
      </c>
      <c r="H436" s="73">
        <v>26.439999999999998</v>
      </c>
      <c r="I436" s="74">
        <f t="shared" si="61"/>
        <v>26.439999999999998</v>
      </c>
      <c r="J436" s="75">
        <f t="shared" si="62"/>
        <v>55.528300497920803</v>
      </c>
      <c r="K436" s="76">
        <v>69.148936170212764</v>
      </c>
      <c r="L436" s="77">
        <v>100</v>
      </c>
      <c r="M436" s="78">
        <f t="shared" si="63"/>
        <v>76.004728132387697</v>
      </c>
      <c r="N436" s="79">
        <v>96.666666666666671</v>
      </c>
      <c r="O436" s="80">
        <v>99.12</v>
      </c>
      <c r="P436" s="81">
        <v>95.220551627999612</v>
      </c>
      <c r="Q436" s="82">
        <v>100</v>
      </c>
      <c r="R436" s="72">
        <f t="shared" si="64"/>
        <v>97.751804573666575</v>
      </c>
      <c r="S436" s="76">
        <v>98.472222222222214</v>
      </c>
      <c r="T436" s="80">
        <v>84.384504769921449</v>
      </c>
      <c r="U436" s="80">
        <v>100</v>
      </c>
      <c r="V436" s="80">
        <v>0</v>
      </c>
      <c r="W436" s="80">
        <v>0</v>
      </c>
      <c r="X436" s="78">
        <f t="shared" si="65"/>
        <v>70.714181748035912</v>
      </c>
      <c r="Y436" s="83">
        <f t="shared" si="66"/>
        <v>81.270817750604365</v>
      </c>
      <c r="Z436" s="84">
        <v>47.839080459770116</v>
      </c>
      <c r="AA436" s="84">
        <v>91.666666666666671</v>
      </c>
      <c r="AB436" s="84">
        <v>0</v>
      </c>
      <c r="AC436" s="84">
        <v>69.599999999999994</v>
      </c>
      <c r="AD436" s="84">
        <v>5.5555555555555554</v>
      </c>
      <c r="AE436" s="72">
        <f t="shared" si="67"/>
        <v>43.238936781609191</v>
      </c>
      <c r="AF436" s="85">
        <v>89.473684210526315</v>
      </c>
      <c r="AG436" s="85">
        <v>75</v>
      </c>
      <c r="AH436" s="85">
        <v>58.82352941176471</v>
      </c>
      <c r="AI436" s="85">
        <v>60.747663551401864</v>
      </c>
      <c r="AJ436" s="86">
        <v>71.01121929342321</v>
      </c>
      <c r="AK436" s="87">
        <v>43.333333333333336</v>
      </c>
      <c r="AL436" s="72">
        <f t="shared" si="68"/>
        <v>43.333333333333336</v>
      </c>
      <c r="AM436" s="88">
        <v>50.663758095104427</v>
      </c>
      <c r="AN436" s="89">
        <f t="shared" si="69"/>
        <v>66.940196403417673</v>
      </c>
    </row>
    <row r="437" spans="1:40" ht="15" hidden="1" customHeight="1" x14ac:dyDescent="0.3">
      <c r="A437" s="90">
        <v>23189</v>
      </c>
      <c r="B437" s="91" t="s">
        <v>709</v>
      </c>
      <c r="C437" s="91" t="s">
        <v>717</v>
      </c>
      <c r="D437" s="92">
        <v>6</v>
      </c>
      <c r="E437" s="70">
        <v>75.188364127625505</v>
      </c>
      <c r="F437" s="71">
        <v>81.559829059829042</v>
      </c>
      <c r="G437" s="72">
        <f t="shared" si="60"/>
        <v>77.31218577169335</v>
      </c>
      <c r="H437" s="73">
        <v>0</v>
      </c>
      <c r="I437" s="74">
        <f t="shared" si="61"/>
        <v>0</v>
      </c>
      <c r="J437" s="75">
        <f t="shared" si="62"/>
        <v>46.387311463016012</v>
      </c>
      <c r="K437" s="76">
        <v>97.701149425287355</v>
      </c>
      <c r="L437" s="77">
        <v>100</v>
      </c>
      <c r="M437" s="78">
        <f t="shared" si="63"/>
        <v>98.212005108556838</v>
      </c>
      <c r="N437" s="79">
        <v>100</v>
      </c>
      <c r="O437" s="80">
        <v>98.919999999999987</v>
      </c>
      <c r="P437" s="81">
        <v>99.773308957952466</v>
      </c>
      <c r="Q437" s="82" t="s">
        <v>37</v>
      </c>
      <c r="R437" s="72">
        <f t="shared" si="64"/>
        <v>99.502208546617908</v>
      </c>
      <c r="S437" s="76">
        <v>54.166666666666664</v>
      </c>
      <c r="T437" s="80">
        <v>76.415742821992836</v>
      </c>
      <c r="U437" s="80">
        <v>90.277766666666665</v>
      </c>
      <c r="V437" s="80">
        <v>0</v>
      </c>
      <c r="W437" s="80">
        <v>15</v>
      </c>
      <c r="X437" s="78">
        <f t="shared" si="65"/>
        <v>57.090044038831536</v>
      </c>
      <c r="Y437" s="83">
        <f t="shared" si="66"/>
        <v>85.465842666424265</v>
      </c>
      <c r="Z437" s="84">
        <v>40.551724137931039</v>
      </c>
      <c r="AA437" s="84">
        <v>61.111111111111114</v>
      </c>
      <c r="AB437" s="84">
        <v>60</v>
      </c>
      <c r="AC437" s="84">
        <v>78.400000000000006</v>
      </c>
      <c r="AD437" s="84">
        <v>5.5555555555555554</v>
      </c>
      <c r="AE437" s="72">
        <f t="shared" si="67"/>
        <v>48.587931034482757</v>
      </c>
      <c r="AF437" s="85">
        <v>89.473684210526315</v>
      </c>
      <c r="AG437" s="85">
        <v>81.25</v>
      </c>
      <c r="AH437" s="85">
        <v>58.82352941176471</v>
      </c>
      <c r="AI437" s="85">
        <v>54.205607476635507</v>
      </c>
      <c r="AJ437" s="86">
        <v>70.938205274731629</v>
      </c>
      <c r="AK437" s="87">
        <v>65</v>
      </c>
      <c r="AL437" s="72">
        <f t="shared" si="68"/>
        <v>65</v>
      </c>
      <c r="AM437" s="88">
        <v>57.830417958319238</v>
      </c>
      <c r="AN437" s="89">
        <f t="shared" si="69"/>
        <v>69.359509013311111</v>
      </c>
    </row>
    <row r="438" spans="1:40" ht="15" hidden="1" customHeight="1" x14ac:dyDescent="0.3">
      <c r="A438" s="90">
        <v>23300</v>
      </c>
      <c r="B438" s="91" t="s">
        <v>709</v>
      </c>
      <c r="C438" s="91" t="s">
        <v>718</v>
      </c>
      <c r="D438" s="92">
        <v>6</v>
      </c>
      <c r="E438" s="70">
        <v>44.359334820460383</v>
      </c>
      <c r="F438" s="71">
        <v>80.343406593406584</v>
      </c>
      <c r="G438" s="72">
        <f t="shared" si="60"/>
        <v>56.35402541144245</v>
      </c>
      <c r="H438" s="73">
        <v>6.11</v>
      </c>
      <c r="I438" s="74">
        <f t="shared" si="61"/>
        <v>6.11</v>
      </c>
      <c r="J438" s="75">
        <f t="shared" si="62"/>
        <v>36.256415246865473</v>
      </c>
      <c r="K438" s="76">
        <v>84.146341463414629</v>
      </c>
      <c r="L438" s="77">
        <v>100</v>
      </c>
      <c r="M438" s="78">
        <f t="shared" si="63"/>
        <v>87.669376693766935</v>
      </c>
      <c r="N438" s="79">
        <v>63.809523809523817</v>
      </c>
      <c r="O438" s="80">
        <v>99.919999999999987</v>
      </c>
      <c r="P438" s="81">
        <v>99.026835741669132</v>
      </c>
      <c r="Q438" s="82">
        <v>100</v>
      </c>
      <c r="R438" s="72">
        <f t="shared" si="64"/>
        <v>90.689089887798232</v>
      </c>
      <c r="S438" s="76">
        <v>91.111111111111114</v>
      </c>
      <c r="T438" s="80">
        <v>67.158950617283949</v>
      </c>
      <c r="U438" s="80">
        <v>100</v>
      </c>
      <c r="V438" s="80">
        <v>83.991228070175438</v>
      </c>
      <c r="W438" s="80">
        <v>0</v>
      </c>
      <c r="X438" s="78">
        <f t="shared" si="65"/>
        <v>75.06641894087069</v>
      </c>
      <c r="Y438" s="83">
        <f t="shared" si="66"/>
        <v>84.60273843493016</v>
      </c>
      <c r="Z438" s="84">
        <v>94.482758620689651</v>
      </c>
      <c r="AA438" s="84">
        <v>88.8888888888889</v>
      </c>
      <c r="AB438" s="84">
        <v>0</v>
      </c>
      <c r="AC438" s="84">
        <v>36.799999999999997</v>
      </c>
      <c r="AD438" s="84">
        <v>7.8651685393258424</v>
      </c>
      <c r="AE438" s="72">
        <f t="shared" si="67"/>
        <v>48.66207542296268</v>
      </c>
      <c r="AF438" s="85">
        <v>63.157894736842103</v>
      </c>
      <c r="AG438" s="85">
        <v>68.75</v>
      </c>
      <c r="AH438" s="85">
        <v>35.294117647058826</v>
      </c>
      <c r="AI438" s="85">
        <v>48.598130841121495</v>
      </c>
      <c r="AJ438" s="86">
        <v>53.950035806255606</v>
      </c>
      <c r="AK438" s="87">
        <v>35</v>
      </c>
      <c r="AL438" s="72">
        <f t="shared" si="68"/>
        <v>35</v>
      </c>
      <c r="AM438" s="88">
        <v>47.339783107248259</v>
      </c>
      <c r="AN438" s="89">
        <f t="shared" si="69"/>
        <v>63.754587199012647</v>
      </c>
    </row>
    <row r="439" spans="1:40" ht="15" hidden="1" customHeight="1" x14ac:dyDescent="0.3">
      <c r="A439" s="90">
        <v>23350</v>
      </c>
      <c r="B439" s="91" t="s">
        <v>709</v>
      </c>
      <c r="C439" s="91" t="s">
        <v>719</v>
      </c>
      <c r="D439" s="92">
        <v>6</v>
      </c>
      <c r="E439" s="70">
        <v>69.565282569819772</v>
      </c>
      <c r="F439" s="71">
        <v>82.785409035409046</v>
      </c>
      <c r="G439" s="72">
        <f t="shared" si="60"/>
        <v>73.971991391682849</v>
      </c>
      <c r="H439" s="73">
        <v>46.57</v>
      </c>
      <c r="I439" s="74">
        <f t="shared" si="61"/>
        <v>46.57</v>
      </c>
      <c r="J439" s="75">
        <f t="shared" si="62"/>
        <v>63.011194835009711</v>
      </c>
      <c r="K439" s="76">
        <v>29.93630573248408</v>
      </c>
      <c r="L439" s="77">
        <v>100</v>
      </c>
      <c r="M439" s="78">
        <f t="shared" si="63"/>
        <v>45.506015569709838</v>
      </c>
      <c r="N439" s="79">
        <v>93.846153846153854</v>
      </c>
      <c r="O439" s="80">
        <v>98.360000000000014</v>
      </c>
      <c r="P439" s="81">
        <v>99.67407407407407</v>
      </c>
      <c r="Q439" s="82" t="s">
        <v>37</v>
      </c>
      <c r="R439" s="72">
        <f t="shared" si="64"/>
        <v>97.232600925925937</v>
      </c>
      <c r="S439" s="76">
        <v>91.388888888888886</v>
      </c>
      <c r="T439" s="80">
        <v>83.736111111111114</v>
      </c>
      <c r="U439" s="80">
        <v>100</v>
      </c>
      <c r="V439" s="80">
        <v>0</v>
      </c>
      <c r="W439" s="80">
        <v>0</v>
      </c>
      <c r="X439" s="78">
        <f t="shared" si="65"/>
        <v>68.78125</v>
      </c>
      <c r="Y439" s="83">
        <f t="shared" si="66"/>
        <v>69.506597901391842</v>
      </c>
      <c r="Z439" s="84">
        <v>42.344827586206897</v>
      </c>
      <c r="AA439" s="84">
        <v>11.111111111111112</v>
      </c>
      <c r="AB439" s="84">
        <v>0</v>
      </c>
      <c r="AC439" s="84">
        <v>68.8</v>
      </c>
      <c r="AD439" s="84">
        <v>16.666666666666664</v>
      </c>
      <c r="AE439" s="72">
        <f t="shared" si="67"/>
        <v>28.694540229885057</v>
      </c>
      <c r="AF439" s="85">
        <v>26.315789473684209</v>
      </c>
      <c r="AG439" s="85">
        <v>75</v>
      </c>
      <c r="AH439" s="85">
        <v>41.17647058823529</v>
      </c>
      <c r="AI439" s="85">
        <v>66.355140186915889</v>
      </c>
      <c r="AJ439" s="86">
        <v>52.211850062208846</v>
      </c>
      <c r="AK439" s="87">
        <v>50</v>
      </c>
      <c r="AL439" s="72">
        <f t="shared" si="68"/>
        <v>50</v>
      </c>
      <c r="AM439" s="88">
        <v>39.226914805861057</v>
      </c>
      <c r="AN439" s="89">
        <f t="shared" si="69"/>
        <v>59.123612359456182</v>
      </c>
    </row>
    <row r="440" spans="1:40" ht="15" hidden="1" customHeight="1" x14ac:dyDescent="0.3">
      <c r="A440" s="90">
        <v>23417</v>
      </c>
      <c r="B440" s="91" t="s">
        <v>709</v>
      </c>
      <c r="C440" s="91" t="s">
        <v>720</v>
      </c>
      <c r="D440" s="92">
        <v>6</v>
      </c>
      <c r="E440" s="70">
        <v>68.57794851851115</v>
      </c>
      <c r="F440" s="71">
        <v>78.374033374033374</v>
      </c>
      <c r="G440" s="72">
        <f t="shared" si="60"/>
        <v>71.843310137018548</v>
      </c>
      <c r="H440" s="73">
        <v>27.44</v>
      </c>
      <c r="I440" s="74">
        <f t="shared" si="61"/>
        <v>27.44</v>
      </c>
      <c r="J440" s="75">
        <f t="shared" si="62"/>
        <v>54.081986082211124</v>
      </c>
      <c r="K440" s="76">
        <v>75.824175824175825</v>
      </c>
      <c r="L440" s="77">
        <v>100</v>
      </c>
      <c r="M440" s="78">
        <f t="shared" si="63"/>
        <v>81.196581196581207</v>
      </c>
      <c r="N440" s="79">
        <v>80.793650793650812</v>
      </c>
      <c r="O440" s="80">
        <v>99.910000000000011</v>
      </c>
      <c r="P440" s="81">
        <v>98.258258258258252</v>
      </c>
      <c r="Q440" s="82">
        <v>100</v>
      </c>
      <c r="R440" s="72">
        <f t="shared" si="64"/>
        <v>94.740477262977265</v>
      </c>
      <c r="S440" s="76">
        <v>98.472222222222214</v>
      </c>
      <c r="T440" s="80">
        <v>75.43981481481481</v>
      </c>
      <c r="U440" s="80">
        <v>16.666666666666668</v>
      </c>
      <c r="V440" s="80">
        <v>0</v>
      </c>
      <c r="W440" s="80">
        <v>0</v>
      </c>
      <c r="X440" s="78">
        <f t="shared" si="65"/>
        <v>47.644675925925917</v>
      </c>
      <c r="Y440" s="83">
        <f t="shared" si="66"/>
        <v>74.794018251218247</v>
      </c>
      <c r="Z440" s="84">
        <v>49.931034482758626</v>
      </c>
      <c r="AA440" s="84">
        <v>22.222222222222225</v>
      </c>
      <c r="AB440" s="84">
        <v>0</v>
      </c>
      <c r="AC440" s="84">
        <v>0</v>
      </c>
      <c r="AD440" s="84">
        <v>72.268907563025209</v>
      </c>
      <c r="AE440" s="72">
        <f t="shared" si="67"/>
        <v>30.199845455423549</v>
      </c>
      <c r="AF440" s="85">
        <v>0</v>
      </c>
      <c r="AG440" s="85">
        <v>6.25</v>
      </c>
      <c r="AH440" s="85">
        <v>5.8823529411764701</v>
      </c>
      <c r="AI440" s="85">
        <v>0.93457943925233633</v>
      </c>
      <c r="AJ440" s="86">
        <v>3.266733095107202</v>
      </c>
      <c r="AK440" s="87">
        <v>0</v>
      </c>
      <c r="AL440" s="72">
        <f t="shared" si="68"/>
        <v>0</v>
      </c>
      <c r="AM440" s="88">
        <v>16.977713068254481</v>
      </c>
      <c r="AN440" s="89">
        <f t="shared" si="69"/>
        <v>53.306720262527691</v>
      </c>
    </row>
    <row r="441" spans="1:40" ht="15" hidden="1" customHeight="1" x14ac:dyDescent="0.3">
      <c r="A441" s="90">
        <v>23419</v>
      </c>
      <c r="B441" s="91" t="s">
        <v>709</v>
      </c>
      <c r="C441" s="91" t="s">
        <v>721</v>
      </c>
      <c r="D441" s="92">
        <v>6</v>
      </c>
      <c r="E441" s="70">
        <v>86.114035087719287</v>
      </c>
      <c r="F441" s="71">
        <v>82.237484737484735</v>
      </c>
      <c r="G441" s="72">
        <f t="shared" si="60"/>
        <v>84.821851637641103</v>
      </c>
      <c r="H441" s="73">
        <v>28.32</v>
      </c>
      <c r="I441" s="74">
        <f t="shared" si="61"/>
        <v>28.32</v>
      </c>
      <c r="J441" s="75">
        <f t="shared" si="62"/>
        <v>62.221110982584662</v>
      </c>
      <c r="K441" s="76">
        <v>75.409836065573771</v>
      </c>
      <c r="L441" s="77">
        <v>100</v>
      </c>
      <c r="M441" s="78">
        <f t="shared" si="63"/>
        <v>80.874316939890718</v>
      </c>
      <c r="N441" s="79">
        <v>95.555555555555557</v>
      </c>
      <c r="O441" s="80">
        <v>97.75</v>
      </c>
      <c r="P441" s="81">
        <v>99.715909090909093</v>
      </c>
      <c r="Q441" s="82" t="s">
        <v>37</v>
      </c>
      <c r="R441" s="72">
        <f t="shared" si="64"/>
        <v>97.612775410353549</v>
      </c>
      <c r="S441" s="76">
        <v>85.694444444444443</v>
      </c>
      <c r="T441" s="80">
        <v>83.37720134350036</v>
      </c>
      <c r="U441" s="80">
        <v>100</v>
      </c>
      <c r="V441" s="80">
        <v>0</v>
      </c>
      <c r="W441" s="80">
        <v>15</v>
      </c>
      <c r="X441" s="78">
        <f t="shared" si="65"/>
        <v>69.142911446986204</v>
      </c>
      <c r="Y441" s="83">
        <f t="shared" si="66"/>
        <v>82.476573892709382</v>
      </c>
      <c r="Z441" s="84">
        <v>91.632183908045974</v>
      </c>
      <c r="AA441" s="84">
        <v>33.333333333333336</v>
      </c>
      <c r="AB441" s="84">
        <v>100</v>
      </c>
      <c r="AC441" s="84">
        <v>70.399999999999991</v>
      </c>
      <c r="AD441" s="84">
        <v>43.18181818181818</v>
      </c>
      <c r="AE441" s="72">
        <f t="shared" si="67"/>
        <v>69.204636886102406</v>
      </c>
      <c r="AF441" s="85">
        <v>57.894736842105267</v>
      </c>
      <c r="AG441" s="85">
        <v>75</v>
      </c>
      <c r="AH441" s="85">
        <v>64.705882352941174</v>
      </c>
      <c r="AI441" s="85">
        <v>57.009345794392516</v>
      </c>
      <c r="AJ441" s="86">
        <v>63.652491247359734</v>
      </c>
      <c r="AK441" s="87">
        <v>45</v>
      </c>
      <c r="AL441" s="72">
        <f t="shared" si="68"/>
        <v>45</v>
      </c>
      <c r="AM441" s="88">
        <v>62.88313733855054</v>
      </c>
      <c r="AN441" s="89">
        <f t="shared" si="69"/>
        <v>72.547450344436783</v>
      </c>
    </row>
    <row r="442" spans="1:40" ht="15" hidden="1" customHeight="1" x14ac:dyDescent="0.3">
      <c r="A442" s="90">
        <v>23464</v>
      </c>
      <c r="B442" s="91" t="s">
        <v>709</v>
      </c>
      <c r="C442" s="91" t="s">
        <v>722</v>
      </c>
      <c r="D442" s="92">
        <v>6</v>
      </c>
      <c r="E442" s="70">
        <v>52.618945297531404</v>
      </c>
      <c r="F442" s="71">
        <v>82.891229141229132</v>
      </c>
      <c r="G442" s="72">
        <f t="shared" si="60"/>
        <v>62.709706578763978</v>
      </c>
      <c r="H442" s="73">
        <v>22.76</v>
      </c>
      <c r="I442" s="74">
        <f t="shared" si="61"/>
        <v>22.76</v>
      </c>
      <c r="J442" s="75">
        <f t="shared" si="62"/>
        <v>46.729823947258382</v>
      </c>
      <c r="K442" s="76">
        <v>99.193548387096769</v>
      </c>
      <c r="L442" s="77">
        <v>100</v>
      </c>
      <c r="M442" s="78">
        <f t="shared" si="63"/>
        <v>99.372759856630807</v>
      </c>
      <c r="N442" s="79">
        <v>85.873015873015873</v>
      </c>
      <c r="O442" s="80">
        <v>99.74</v>
      </c>
      <c r="P442" s="81">
        <v>88.917929952953472</v>
      </c>
      <c r="Q442" s="82">
        <v>100</v>
      </c>
      <c r="R442" s="72">
        <f t="shared" si="64"/>
        <v>93.632736456492324</v>
      </c>
      <c r="S442" s="76">
        <v>97.222222222222214</v>
      </c>
      <c r="T442" s="80">
        <v>73.880621693121697</v>
      </c>
      <c r="U442" s="80">
        <v>98.14813333333332</v>
      </c>
      <c r="V442" s="80">
        <v>0</v>
      </c>
      <c r="W442" s="80">
        <v>25</v>
      </c>
      <c r="X442" s="78">
        <f t="shared" si="65"/>
        <v>70.437744312169301</v>
      </c>
      <c r="Y442" s="83">
        <f t="shared" si="66"/>
        <v>88.276747394358807</v>
      </c>
      <c r="Z442" s="84">
        <v>13.126436781609195</v>
      </c>
      <c r="AA442" s="84">
        <v>22.222222222222225</v>
      </c>
      <c r="AB442" s="84">
        <v>0</v>
      </c>
      <c r="AC442" s="84">
        <v>44.800000000000004</v>
      </c>
      <c r="AD442" s="84">
        <v>98.850574712643677</v>
      </c>
      <c r="AE442" s="72">
        <f t="shared" si="67"/>
        <v>34.382758620689657</v>
      </c>
      <c r="AF442" s="85">
        <v>73.68421052631578</v>
      </c>
      <c r="AG442" s="85">
        <v>75</v>
      </c>
      <c r="AH442" s="85">
        <v>58.82352941176471</v>
      </c>
      <c r="AI442" s="85">
        <v>17.75700934579439</v>
      </c>
      <c r="AJ442" s="86">
        <v>56.316187320968716</v>
      </c>
      <c r="AK442" s="87">
        <v>25</v>
      </c>
      <c r="AL442" s="72">
        <f t="shared" si="68"/>
        <v>25</v>
      </c>
      <c r="AM442" s="88">
        <v>38.355121216626145</v>
      </c>
      <c r="AN442" s="89">
        <f t="shared" si="69"/>
        <v>64.990874851618926</v>
      </c>
    </row>
    <row r="443" spans="1:40" ht="15" hidden="1" customHeight="1" x14ac:dyDescent="0.3">
      <c r="A443" s="90">
        <v>23466</v>
      </c>
      <c r="B443" s="91" t="s">
        <v>709</v>
      </c>
      <c r="C443" s="91" t="s">
        <v>723</v>
      </c>
      <c r="D443" s="92">
        <v>5</v>
      </c>
      <c r="E443" s="70">
        <v>71.72398098368889</v>
      </c>
      <c r="F443" s="71">
        <v>85.247252747252759</v>
      </c>
      <c r="G443" s="72">
        <f t="shared" si="60"/>
        <v>76.23173823821017</v>
      </c>
      <c r="H443" s="73">
        <v>43.933999999999997</v>
      </c>
      <c r="I443" s="74">
        <f t="shared" si="61"/>
        <v>43.933999999999997</v>
      </c>
      <c r="J443" s="75">
        <f t="shared" si="62"/>
        <v>63.312642942926097</v>
      </c>
      <c r="K443" s="76">
        <v>73.544973544973544</v>
      </c>
      <c r="L443" s="77">
        <v>100</v>
      </c>
      <c r="M443" s="78">
        <f t="shared" si="63"/>
        <v>79.423868312757207</v>
      </c>
      <c r="N443" s="79">
        <v>97.777777777777771</v>
      </c>
      <c r="O443" s="80">
        <v>98.38</v>
      </c>
      <c r="P443" s="81">
        <v>95.341896285242228</v>
      </c>
      <c r="Q443" s="82" t="s">
        <v>37</v>
      </c>
      <c r="R443" s="72">
        <f t="shared" si="64"/>
        <v>97.105828922243546</v>
      </c>
      <c r="S443" s="76">
        <v>80.138888888888886</v>
      </c>
      <c r="T443" s="80">
        <v>69.944377057161688</v>
      </c>
      <c r="U443" s="80">
        <v>100</v>
      </c>
      <c r="V443" s="80">
        <v>0</v>
      </c>
      <c r="W443" s="80">
        <v>25</v>
      </c>
      <c r="X443" s="78">
        <f t="shared" si="65"/>
        <v>65.645816486512643</v>
      </c>
      <c r="Y443" s="83">
        <f t="shared" si="66"/>
        <v>80.673119123394571</v>
      </c>
      <c r="Z443" s="84">
        <v>85.747126436781613</v>
      </c>
      <c r="AA443" s="84">
        <v>80.555555555555557</v>
      </c>
      <c r="AB443" s="84">
        <v>0</v>
      </c>
      <c r="AC443" s="84">
        <v>80.800000000000011</v>
      </c>
      <c r="AD443" s="84">
        <v>76.923076923076934</v>
      </c>
      <c r="AE443" s="72">
        <f t="shared" si="67"/>
        <v>66.11402519893899</v>
      </c>
      <c r="AF443" s="85">
        <v>84.210526315789465</v>
      </c>
      <c r="AG443" s="85">
        <v>81.25</v>
      </c>
      <c r="AH443" s="85">
        <v>47.058823529411761</v>
      </c>
      <c r="AI443" s="85">
        <v>55.140186915887845</v>
      </c>
      <c r="AJ443" s="86">
        <v>66.914884190272275</v>
      </c>
      <c r="AK443" s="87">
        <v>50</v>
      </c>
      <c r="AL443" s="72">
        <f t="shared" si="68"/>
        <v>50</v>
      </c>
      <c r="AM443" s="88">
        <v>63.104782556840071</v>
      </c>
      <c r="AN443" s="89">
        <f t="shared" si="69"/>
        <v>71.930522917334528</v>
      </c>
    </row>
    <row r="444" spans="1:40" ht="15" hidden="1" customHeight="1" x14ac:dyDescent="0.3">
      <c r="A444" s="90">
        <v>23500</v>
      </c>
      <c r="B444" s="91" t="s">
        <v>709</v>
      </c>
      <c r="C444" s="91" t="s">
        <v>724</v>
      </c>
      <c r="D444" s="92">
        <v>6</v>
      </c>
      <c r="E444" s="70">
        <v>76.103643950474748</v>
      </c>
      <c r="F444" s="71">
        <v>72.687220187220191</v>
      </c>
      <c r="G444" s="72">
        <f t="shared" si="60"/>
        <v>74.964836029389886</v>
      </c>
      <c r="H444" s="73">
        <v>48.01400000000001</v>
      </c>
      <c r="I444" s="74">
        <f t="shared" si="61"/>
        <v>48.01400000000001</v>
      </c>
      <c r="J444" s="75">
        <f t="shared" si="62"/>
        <v>64.184501617633941</v>
      </c>
      <c r="K444" s="76">
        <v>94.475138121546962</v>
      </c>
      <c r="L444" s="77">
        <v>100</v>
      </c>
      <c r="M444" s="78">
        <f t="shared" si="63"/>
        <v>95.702885205647647</v>
      </c>
      <c r="N444" s="79">
        <v>78.571428571428569</v>
      </c>
      <c r="O444" s="80">
        <v>98.579999999999984</v>
      </c>
      <c r="P444" s="81">
        <v>98.307905686546462</v>
      </c>
      <c r="Q444" s="82" t="s">
        <v>37</v>
      </c>
      <c r="R444" s="72">
        <f t="shared" si="64"/>
        <v>91.762390724687918</v>
      </c>
      <c r="S444" s="76">
        <v>98.472222222222214</v>
      </c>
      <c r="T444" s="80">
        <v>83.110179249762581</v>
      </c>
      <c r="U444" s="80">
        <v>100</v>
      </c>
      <c r="V444" s="80">
        <v>0</v>
      </c>
      <c r="W444" s="80">
        <v>0</v>
      </c>
      <c r="X444" s="78">
        <f t="shared" si="65"/>
        <v>70.395600367996195</v>
      </c>
      <c r="Y444" s="83">
        <f t="shared" si="66"/>
        <v>86.34359582369207</v>
      </c>
      <c r="Z444" s="84">
        <v>82.574712643678154</v>
      </c>
      <c r="AA444" s="84">
        <v>33.333333333333336</v>
      </c>
      <c r="AB444" s="84">
        <v>60</v>
      </c>
      <c r="AC444" s="84">
        <v>44</v>
      </c>
      <c r="AD444" s="84">
        <v>16.666666666666664</v>
      </c>
      <c r="AE444" s="72">
        <f t="shared" si="67"/>
        <v>49.518678160919535</v>
      </c>
      <c r="AF444" s="85">
        <v>63.157894736842103</v>
      </c>
      <c r="AG444" s="85">
        <v>62.5</v>
      </c>
      <c r="AH444" s="85">
        <v>52.941176470588239</v>
      </c>
      <c r="AI444" s="85">
        <v>45.794392523364486</v>
      </c>
      <c r="AJ444" s="86">
        <v>56.098365932698705</v>
      </c>
      <c r="AK444" s="87">
        <v>40</v>
      </c>
      <c r="AL444" s="72">
        <f t="shared" si="68"/>
        <v>40</v>
      </c>
      <c r="AM444" s="88">
        <v>49.369525934543404</v>
      </c>
      <c r="AN444" s="89">
        <f t="shared" si="69"/>
        <v>70.819556015735841</v>
      </c>
    </row>
    <row r="445" spans="1:40" ht="15" hidden="1" customHeight="1" x14ac:dyDescent="0.3">
      <c r="A445" s="90">
        <v>23555</v>
      </c>
      <c r="B445" s="91" t="s">
        <v>709</v>
      </c>
      <c r="C445" s="91" t="s">
        <v>725</v>
      </c>
      <c r="D445" s="92">
        <v>6</v>
      </c>
      <c r="E445" s="70">
        <v>78.792702911123996</v>
      </c>
      <c r="F445" s="71">
        <v>72.372812372812376</v>
      </c>
      <c r="G445" s="72">
        <f t="shared" si="60"/>
        <v>76.652739398353447</v>
      </c>
      <c r="H445" s="73">
        <v>49.588000000000001</v>
      </c>
      <c r="I445" s="74">
        <f t="shared" si="61"/>
        <v>49.588000000000001</v>
      </c>
      <c r="J445" s="75">
        <f t="shared" si="62"/>
        <v>65.826843639012068</v>
      </c>
      <c r="K445" s="76">
        <v>84</v>
      </c>
      <c r="L445" s="77">
        <v>100</v>
      </c>
      <c r="M445" s="78">
        <f t="shared" si="63"/>
        <v>87.555555555555543</v>
      </c>
      <c r="N445" s="79">
        <v>98.888888888888886</v>
      </c>
      <c r="O445" s="80">
        <v>99.13000000000001</v>
      </c>
      <c r="P445" s="81">
        <v>99.987089277645083</v>
      </c>
      <c r="Q445" s="82">
        <v>100</v>
      </c>
      <c r="R445" s="72">
        <f t="shared" si="64"/>
        <v>99.501494541633491</v>
      </c>
      <c r="S445" s="76">
        <v>93.194444444444443</v>
      </c>
      <c r="T445" s="80">
        <v>83.120039682539698</v>
      </c>
      <c r="U445" s="80">
        <v>100</v>
      </c>
      <c r="V445" s="80">
        <v>0</v>
      </c>
      <c r="W445" s="80">
        <v>25</v>
      </c>
      <c r="X445" s="78">
        <f t="shared" si="65"/>
        <v>72.203621031746039</v>
      </c>
      <c r="Y445" s="83">
        <f t="shared" si="66"/>
        <v>86.465636983481446</v>
      </c>
      <c r="Z445" s="84">
        <v>36.137931034482754</v>
      </c>
      <c r="AA445" s="84">
        <v>11.111111111111112</v>
      </c>
      <c r="AB445" s="84">
        <v>0</v>
      </c>
      <c r="AC445" s="84">
        <v>38.4</v>
      </c>
      <c r="AD445" s="84">
        <v>100</v>
      </c>
      <c r="AE445" s="72">
        <f t="shared" si="67"/>
        <v>37.067816091954022</v>
      </c>
      <c r="AF445" s="85">
        <v>78.94736842105263</v>
      </c>
      <c r="AG445" s="85">
        <v>75</v>
      </c>
      <c r="AH445" s="85">
        <v>52.941176470588239</v>
      </c>
      <c r="AI445" s="85">
        <v>31.775700934579437</v>
      </c>
      <c r="AJ445" s="86">
        <v>59.666061456555077</v>
      </c>
      <c r="AK445" s="87">
        <v>21.666666666666668</v>
      </c>
      <c r="AL445" s="72">
        <f t="shared" si="68"/>
        <v>21.666666666666668</v>
      </c>
      <c r="AM445" s="88">
        <v>40.013784970790169</v>
      </c>
      <c r="AN445" s="89">
        <f t="shared" si="69"/>
        <v>68.402322710780197</v>
      </c>
    </row>
    <row r="446" spans="1:40" ht="15" hidden="1" customHeight="1" x14ac:dyDescent="0.3">
      <c r="A446" s="90">
        <v>23570</v>
      </c>
      <c r="B446" s="91" t="s">
        <v>709</v>
      </c>
      <c r="C446" s="91" t="s">
        <v>726</v>
      </c>
      <c r="D446" s="92">
        <v>6</v>
      </c>
      <c r="E446" s="70">
        <v>56.584435225996032</v>
      </c>
      <c r="F446" s="71">
        <v>80.046296296296276</v>
      </c>
      <c r="G446" s="72">
        <f t="shared" si="60"/>
        <v>64.40505558276277</v>
      </c>
      <c r="H446" s="73">
        <v>5.86</v>
      </c>
      <c r="I446" s="74">
        <f t="shared" si="61"/>
        <v>5.86</v>
      </c>
      <c r="J446" s="75">
        <f t="shared" si="62"/>
        <v>40.987033349657665</v>
      </c>
      <c r="K446" s="76">
        <v>98.05194805194806</v>
      </c>
      <c r="L446" s="77">
        <v>0</v>
      </c>
      <c r="M446" s="78">
        <f t="shared" si="63"/>
        <v>76.26262626262627</v>
      </c>
      <c r="N446" s="79">
        <v>89.206349206349216</v>
      </c>
      <c r="O446" s="80">
        <v>99.47</v>
      </c>
      <c r="P446" s="81">
        <v>99.234899328859058</v>
      </c>
      <c r="Q446" s="82">
        <v>100</v>
      </c>
      <c r="R446" s="72">
        <f t="shared" si="64"/>
        <v>96.977812133802075</v>
      </c>
      <c r="S446" s="76">
        <v>100</v>
      </c>
      <c r="T446" s="80">
        <v>85.381856515660672</v>
      </c>
      <c r="U446" s="80">
        <v>93.981466666666662</v>
      </c>
      <c r="V446" s="80">
        <v>0</v>
      </c>
      <c r="W446" s="80">
        <v>25</v>
      </c>
      <c r="X446" s="78">
        <f t="shared" si="65"/>
        <v>72.965830795581837</v>
      </c>
      <c r="Y446" s="83">
        <f t="shared" si="66"/>
        <v>81.836511191948304</v>
      </c>
      <c r="Z446" s="84">
        <v>82.137931034482762</v>
      </c>
      <c r="AA446" s="84">
        <v>97.222222222222229</v>
      </c>
      <c r="AB446" s="84">
        <v>80</v>
      </c>
      <c r="AC446" s="84">
        <v>54.400000000000006</v>
      </c>
      <c r="AD446" s="84">
        <v>88.888888888888886</v>
      </c>
      <c r="AE446" s="72">
        <f t="shared" si="67"/>
        <v>80.630316091954029</v>
      </c>
      <c r="AF446" s="85">
        <v>0</v>
      </c>
      <c r="AG446" s="85">
        <v>6.25</v>
      </c>
      <c r="AH446" s="85">
        <v>5.8823529411764701</v>
      </c>
      <c r="AI446" s="85">
        <v>51.401869158878498</v>
      </c>
      <c r="AJ446" s="86">
        <v>15.883555525013742</v>
      </c>
      <c r="AK446" s="87">
        <v>45</v>
      </c>
      <c r="AL446" s="72">
        <f t="shared" si="68"/>
        <v>45</v>
      </c>
      <c r="AM446" s="88">
        <v>56.238450055712484</v>
      </c>
      <c r="AN446" s="89">
        <f t="shared" si="69"/>
        <v>65.987197282619434</v>
      </c>
    </row>
    <row r="447" spans="1:40" ht="15" hidden="1" customHeight="1" x14ac:dyDescent="0.3">
      <c r="A447" s="90">
        <v>23574</v>
      </c>
      <c r="B447" s="91" t="s">
        <v>709</v>
      </c>
      <c r="C447" s="91" t="s">
        <v>727</v>
      </c>
      <c r="D447" s="92">
        <v>6</v>
      </c>
      <c r="E447" s="70">
        <v>40.651459080361931</v>
      </c>
      <c r="F447" s="71">
        <v>87.65415140415142</v>
      </c>
      <c r="G447" s="72">
        <f t="shared" si="60"/>
        <v>56.319023188291759</v>
      </c>
      <c r="H447" s="73">
        <v>8.0500000000000007</v>
      </c>
      <c r="I447" s="74">
        <f t="shared" si="61"/>
        <v>8.0500000000000007</v>
      </c>
      <c r="J447" s="75">
        <f t="shared" si="62"/>
        <v>37.011413912975051</v>
      </c>
      <c r="K447" s="76">
        <v>73.480662983425418</v>
      </c>
      <c r="L447" s="77">
        <v>100</v>
      </c>
      <c r="M447" s="78">
        <f t="shared" si="63"/>
        <v>79.373848987108659</v>
      </c>
      <c r="N447" s="79">
        <v>83.650793650793659</v>
      </c>
      <c r="O447" s="80">
        <v>98.419999999999987</v>
      </c>
      <c r="P447" s="81">
        <v>98.51876234364714</v>
      </c>
      <c r="Q447" s="82">
        <v>100</v>
      </c>
      <c r="R447" s="72">
        <f t="shared" si="64"/>
        <v>95.147388998610197</v>
      </c>
      <c r="S447" s="76">
        <v>93.611111111111128</v>
      </c>
      <c r="T447" s="80">
        <v>91.233856421356435</v>
      </c>
      <c r="U447" s="80">
        <v>94.444433333333336</v>
      </c>
      <c r="V447" s="80">
        <v>0</v>
      </c>
      <c r="W447" s="80">
        <v>0</v>
      </c>
      <c r="X447" s="78">
        <f t="shared" si="65"/>
        <v>69.822350216450218</v>
      </c>
      <c r="Y447" s="83">
        <f t="shared" si="66"/>
        <v>81.364902184178447</v>
      </c>
      <c r="Z447" s="84">
        <v>52.183908045977013</v>
      </c>
      <c r="AA447" s="84">
        <v>33.333333333333336</v>
      </c>
      <c r="AB447" s="84">
        <v>0</v>
      </c>
      <c r="AC447" s="84">
        <v>38.4</v>
      </c>
      <c r="AD447" s="84">
        <v>5.5555555555555554</v>
      </c>
      <c r="AE447" s="72">
        <f t="shared" si="67"/>
        <v>27.537643678160919</v>
      </c>
      <c r="AF447" s="85">
        <v>0</v>
      </c>
      <c r="AG447" s="85">
        <v>6.25</v>
      </c>
      <c r="AH447" s="85">
        <v>5.8823529411764701</v>
      </c>
      <c r="AI447" s="85">
        <v>35.514018691588781</v>
      </c>
      <c r="AJ447" s="86">
        <v>11.911592908191313</v>
      </c>
      <c r="AK447" s="87">
        <v>30</v>
      </c>
      <c r="AL447" s="72">
        <f t="shared" si="68"/>
        <v>30</v>
      </c>
      <c r="AM447" s="88">
        <v>23.86316807053684</v>
      </c>
      <c r="AN447" s="89">
        <f t="shared" si="69"/>
        <v>55.243684295845284</v>
      </c>
    </row>
    <row r="448" spans="1:40" ht="15" hidden="1" customHeight="1" x14ac:dyDescent="0.3">
      <c r="A448" s="90">
        <v>23580</v>
      </c>
      <c r="B448" s="91" t="s">
        <v>709</v>
      </c>
      <c r="C448" s="91" t="s">
        <v>728</v>
      </c>
      <c r="D448" s="92">
        <v>6</v>
      </c>
      <c r="E448" s="70">
        <v>59.091412217546527</v>
      </c>
      <c r="F448" s="71">
        <v>84.865689865689859</v>
      </c>
      <c r="G448" s="72">
        <f t="shared" si="60"/>
        <v>67.682838100260966</v>
      </c>
      <c r="H448" s="73">
        <v>1.78</v>
      </c>
      <c r="I448" s="74">
        <f t="shared" si="61"/>
        <v>1.78</v>
      </c>
      <c r="J448" s="75">
        <f t="shared" si="62"/>
        <v>41.321702860156584</v>
      </c>
      <c r="K448" s="76">
        <v>87.5</v>
      </c>
      <c r="L448" s="77">
        <v>100</v>
      </c>
      <c r="M448" s="78">
        <f t="shared" si="63"/>
        <v>90.277777777777771</v>
      </c>
      <c r="N448" s="79">
        <v>94.444444444444457</v>
      </c>
      <c r="O448" s="80">
        <v>99.34</v>
      </c>
      <c r="P448" s="81">
        <v>98.619847901605482</v>
      </c>
      <c r="Q448" s="82" t="s">
        <v>37</v>
      </c>
      <c r="R448" s="72">
        <f t="shared" si="64"/>
        <v>97.407179887777886</v>
      </c>
      <c r="S448" s="76">
        <v>84.861111111111114</v>
      </c>
      <c r="T448" s="80">
        <v>60.729166666666657</v>
      </c>
      <c r="U448" s="80">
        <v>100</v>
      </c>
      <c r="V448" s="80">
        <v>0</v>
      </c>
      <c r="W448" s="80">
        <v>0</v>
      </c>
      <c r="X448" s="78">
        <f t="shared" si="65"/>
        <v>61.397569444444443</v>
      </c>
      <c r="Y448" s="83">
        <f t="shared" si="66"/>
        <v>83.317519786311152</v>
      </c>
      <c r="Z448" s="84">
        <v>4.1379310344827589</v>
      </c>
      <c r="AA448" s="84">
        <v>33.333333333333336</v>
      </c>
      <c r="AB448" s="84">
        <v>60</v>
      </c>
      <c r="AC448" s="84">
        <v>52.800000000000004</v>
      </c>
      <c r="AD448" s="84">
        <v>5.5555555555555554</v>
      </c>
      <c r="AE448" s="72">
        <f t="shared" si="67"/>
        <v>29.476149425287357</v>
      </c>
      <c r="AF448" s="85">
        <v>57.894736842105267</v>
      </c>
      <c r="AG448" s="85">
        <v>25</v>
      </c>
      <c r="AH448" s="85">
        <v>70.588235294117652</v>
      </c>
      <c r="AI448" s="85">
        <v>53.271028037383175</v>
      </c>
      <c r="AJ448" s="86">
        <v>51.688500043401518</v>
      </c>
      <c r="AK448" s="87">
        <v>48.333333333333336</v>
      </c>
      <c r="AL448" s="72">
        <f t="shared" si="68"/>
        <v>48.333333333333336</v>
      </c>
      <c r="AM448" s="88">
        <v>39.170879705060329</v>
      </c>
      <c r="AN448" s="89">
        <f t="shared" si="69"/>
        <v>61.674364376704986</v>
      </c>
    </row>
    <row r="449" spans="1:40" ht="15" hidden="1" customHeight="1" x14ac:dyDescent="0.3">
      <c r="A449" s="90">
        <v>23586</v>
      </c>
      <c r="B449" s="91" t="s">
        <v>709</v>
      </c>
      <c r="C449" s="91" t="s">
        <v>729</v>
      </c>
      <c r="D449" s="92">
        <v>6</v>
      </c>
      <c r="E449" s="70">
        <v>60.399000179853182</v>
      </c>
      <c r="F449" s="71">
        <v>70.003052503052501</v>
      </c>
      <c r="G449" s="72">
        <f t="shared" si="60"/>
        <v>63.600350954252946</v>
      </c>
      <c r="H449" s="73">
        <v>8.4600000000000009</v>
      </c>
      <c r="I449" s="74">
        <f t="shared" si="61"/>
        <v>8.4600000000000009</v>
      </c>
      <c r="J449" s="75">
        <f t="shared" si="62"/>
        <v>41.544210572551769</v>
      </c>
      <c r="K449" s="76">
        <v>36.666666666666671</v>
      </c>
      <c r="L449" s="77">
        <v>100</v>
      </c>
      <c r="M449" s="78">
        <f t="shared" si="63"/>
        <v>50.740740740740748</v>
      </c>
      <c r="N449" s="79">
        <v>89</v>
      </c>
      <c r="O449" s="80">
        <v>99.179999999999993</v>
      </c>
      <c r="P449" s="81">
        <v>88.875959972073531</v>
      </c>
      <c r="Q449" s="82">
        <v>100</v>
      </c>
      <c r="R449" s="72">
        <f t="shared" si="64"/>
        <v>94.263989993018384</v>
      </c>
      <c r="S449" s="76">
        <v>84.444444444444443</v>
      </c>
      <c r="T449" s="80">
        <v>67.026420049857563</v>
      </c>
      <c r="U449" s="80">
        <v>85.64813333333332</v>
      </c>
      <c r="V449" s="80">
        <v>0</v>
      </c>
      <c r="W449" s="80">
        <v>0</v>
      </c>
      <c r="X449" s="78">
        <f t="shared" si="65"/>
        <v>59.279749456908831</v>
      </c>
      <c r="Y449" s="83">
        <f t="shared" si="66"/>
        <v>67.400663290643379</v>
      </c>
      <c r="Z449" s="84">
        <v>37.172413793103452</v>
      </c>
      <c r="AA449" s="84">
        <v>22.222222222222225</v>
      </c>
      <c r="AB449" s="84">
        <v>0</v>
      </c>
      <c r="AC449" s="84">
        <v>28.000000000000004</v>
      </c>
      <c r="AD449" s="84">
        <v>41.111111111111107</v>
      </c>
      <c r="AE449" s="72">
        <f t="shared" si="67"/>
        <v>26.418103448275861</v>
      </c>
      <c r="AF449" s="85">
        <v>0</v>
      </c>
      <c r="AG449" s="85">
        <v>6.25</v>
      </c>
      <c r="AH449" s="85">
        <v>5.8823529411764701</v>
      </c>
      <c r="AI449" s="85">
        <v>0.93457943925233633</v>
      </c>
      <c r="AJ449" s="86">
        <v>3.266733095107202</v>
      </c>
      <c r="AK449" s="87">
        <v>11.666666666666666</v>
      </c>
      <c r="AL449" s="72">
        <f t="shared" si="68"/>
        <v>11.666666666666666</v>
      </c>
      <c r="AM449" s="88">
        <v>17.294117331109046</v>
      </c>
      <c r="AN449" s="89">
        <f t="shared" si="69"/>
        <v>47.197408959164761</v>
      </c>
    </row>
    <row r="450" spans="1:40" ht="15" hidden="1" customHeight="1" x14ac:dyDescent="0.3">
      <c r="A450" s="90">
        <v>23660</v>
      </c>
      <c r="B450" s="91" t="s">
        <v>709</v>
      </c>
      <c r="C450" s="91" t="s">
        <v>730</v>
      </c>
      <c r="D450" s="92">
        <v>6</v>
      </c>
      <c r="E450" s="70">
        <v>82.09844619969688</v>
      </c>
      <c r="F450" s="71">
        <v>85.418192918192929</v>
      </c>
      <c r="G450" s="72">
        <f t="shared" ref="G450:G513" si="70">(E450*(8/12))+(F450*(4/12))</f>
        <v>83.205028439195559</v>
      </c>
      <c r="H450" s="73">
        <v>20.13</v>
      </c>
      <c r="I450" s="74">
        <f t="shared" ref="I450:I513" si="71">H450</f>
        <v>20.13</v>
      </c>
      <c r="J450" s="75">
        <f t="shared" ref="J450:J513" si="72">(G450*(12/20))+(I450*(8/20))</f>
        <v>57.975017063517335</v>
      </c>
      <c r="K450" s="76">
        <v>96</v>
      </c>
      <c r="L450" s="77">
        <v>100</v>
      </c>
      <c r="M450" s="78">
        <f t="shared" ref="M450:M513" si="73">(K450*(14/18))+(L450*(4/18))</f>
        <v>96.888888888888886</v>
      </c>
      <c r="N450" s="79">
        <v>100</v>
      </c>
      <c r="O450" s="80">
        <v>99.27000000000001</v>
      </c>
      <c r="P450" s="81">
        <v>82.367284937639909</v>
      </c>
      <c r="Q450" s="82">
        <v>100</v>
      </c>
      <c r="R450" s="72">
        <f t="shared" ref="R450:R513" si="74">IF((Q450=("N/A")),((N450*(5.33/16))+(O450*(5.33/16))+(P450*(5.33/16))),((N450*(4/16))+(O450*(4/16))+(P450*(4/16))+(Q450*(4/16))))</f>
        <v>95.409321234409987</v>
      </c>
      <c r="S450" s="76">
        <v>93.333333333333329</v>
      </c>
      <c r="T450" s="80">
        <v>86.322637432012442</v>
      </c>
      <c r="U450" s="80">
        <v>81.481466666666662</v>
      </c>
      <c r="V450" s="80">
        <v>0</v>
      </c>
      <c r="W450" s="80">
        <v>0</v>
      </c>
      <c r="X450" s="78">
        <f t="shared" ref="X450:X513" si="75">(S450*(4/16))+(T450*(4/16))+(U450*(4/16))+(V450*(2/16))+(W450*(2/16))</f>
        <v>65.284359358003115</v>
      </c>
      <c r="Y450" s="83">
        <f t="shared" ref="Y450:Y513" si="76">(M450*(18/50))+(R450*(16/50))+(X450*(16/50))</f>
        <v>86.301977789572192</v>
      </c>
      <c r="Z450" s="84">
        <v>91.862068965517253</v>
      </c>
      <c r="AA450" s="84">
        <v>69.444444444444443</v>
      </c>
      <c r="AB450" s="84">
        <v>80</v>
      </c>
      <c r="AC450" s="84">
        <v>67.2</v>
      </c>
      <c r="AD450" s="84">
        <v>71.875</v>
      </c>
      <c r="AE450" s="72">
        <f t="shared" ref="AE450:AE513" si="77">((Z450*(4/16))+(AA450*(3/16))+(AB450*(3/16))+(AC450*(3/16))+(AD450*(3/16)))</f>
        <v>77.06291307471264</v>
      </c>
      <c r="AF450" s="85">
        <v>57.894736842105267</v>
      </c>
      <c r="AG450" s="85">
        <v>56.25</v>
      </c>
      <c r="AH450" s="85">
        <v>64.705882352941174</v>
      </c>
      <c r="AI450" s="85">
        <v>53.271028037383175</v>
      </c>
      <c r="AJ450" s="86">
        <v>58.030411808107402</v>
      </c>
      <c r="AK450" s="87">
        <v>45</v>
      </c>
      <c r="AL450" s="72">
        <f t="shared" ref="AL450:AL513" si="78">AK450</f>
        <v>45</v>
      </c>
      <c r="AM450" s="88">
        <v>65.574996788675378</v>
      </c>
      <c r="AN450" s="89">
        <f t="shared" ref="AN450:AN513" si="79">(J450*(20/100))+(Y450*(50/100))+(AM450*(30/100))</f>
        <v>74.418491344092175</v>
      </c>
    </row>
    <row r="451" spans="1:40" ht="15" hidden="1" customHeight="1" x14ac:dyDescent="0.3">
      <c r="A451" s="90">
        <v>23670</v>
      </c>
      <c r="B451" s="91" t="s">
        <v>709</v>
      </c>
      <c r="C451" s="91" t="s">
        <v>731</v>
      </c>
      <c r="D451" s="92">
        <v>6</v>
      </c>
      <c r="E451" s="70">
        <v>65.207136660780108</v>
      </c>
      <c r="F451" s="71">
        <v>84.894688644688628</v>
      </c>
      <c r="G451" s="72">
        <f t="shared" si="70"/>
        <v>71.76965398874961</v>
      </c>
      <c r="H451" s="73">
        <v>0</v>
      </c>
      <c r="I451" s="74">
        <f t="shared" si="71"/>
        <v>0</v>
      </c>
      <c r="J451" s="75">
        <f t="shared" si="72"/>
        <v>43.061792393249767</v>
      </c>
      <c r="K451" s="76">
        <v>0</v>
      </c>
      <c r="L451" s="77">
        <v>100</v>
      </c>
      <c r="M451" s="78">
        <f t="shared" si="73"/>
        <v>22.222222222222221</v>
      </c>
      <c r="N451" s="79">
        <v>94.920634920634924</v>
      </c>
      <c r="O451" s="80">
        <v>98.240000000000009</v>
      </c>
      <c r="P451" s="81">
        <v>90.780834072759546</v>
      </c>
      <c r="Q451" s="82">
        <v>100</v>
      </c>
      <c r="R451" s="72">
        <f t="shared" si="74"/>
        <v>95.985367248348624</v>
      </c>
      <c r="S451" s="76">
        <v>95.833333333333343</v>
      </c>
      <c r="T451" s="80">
        <v>64.815104166666671</v>
      </c>
      <c r="U451" s="80">
        <v>79.166666666666671</v>
      </c>
      <c r="V451" s="80">
        <v>0</v>
      </c>
      <c r="W451" s="80">
        <v>0</v>
      </c>
      <c r="X451" s="78">
        <f t="shared" si="75"/>
        <v>59.953776041666671</v>
      </c>
      <c r="Y451" s="83">
        <f t="shared" si="76"/>
        <v>57.900525852804897</v>
      </c>
      <c r="Z451" s="84">
        <v>42.850574712643684</v>
      </c>
      <c r="AA451" s="84">
        <v>33.333333333333336</v>
      </c>
      <c r="AB451" s="84">
        <v>0</v>
      </c>
      <c r="AC451" s="84">
        <v>42.4</v>
      </c>
      <c r="AD451" s="84">
        <v>12.222222222222221</v>
      </c>
      <c r="AE451" s="72">
        <f t="shared" si="77"/>
        <v>27.20431034482759</v>
      </c>
      <c r="AF451" s="85">
        <v>52.631578947368418</v>
      </c>
      <c r="AG451" s="85">
        <v>62.5</v>
      </c>
      <c r="AH451" s="85">
        <v>47.058823529411761</v>
      </c>
      <c r="AI451" s="85">
        <v>45.794392523364486</v>
      </c>
      <c r="AJ451" s="86">
        <v>51.996198750036164</v>
      </c>
      <c r="AK451" s="87">
        <v>31.666666666666664</v>
      </c>
      <c r="AL451" s="72">
        <f t="shared" si="78"/>
        <v>31.666666666666664</v>
      </c>
      <c r="AM451" s="88">
        <v>34.707951850584358</v>
      </c>
      <c r="AN451" s="89">
        <f t="shared" si="79"/>
        <v>47.975006960227709</v>
      </c>
    </row>
    <row r="452" spans="1:40" ht="15" hidden="1" customHeight="1" x14ac:dyDescent="0.3">
      <c r="A452" s="90">
        <v>23672</v>
      </c>
      <c r="B452" s="91" t="s">
        <v>709</v>
      </c>
      <c r="C452" s="91" t="s">
        <v>732</v>
      </c>
      <c r="D452" s="92">
        <v>6</v>
      </c>
      <c r="E452" s="70">
        <v>81.38736928528219</v>
      </c>
      <c r="F452" s="71">
        <v>91.851851851851848</v>
      </c>
      <c r="G452" s="72">
        <f t="shared" si="70"/>
        <v>84.875530140805409</v>
      </c>
      <c r="H452" s="73">
        <v>53.961999999999996</v>
      </c>
      <c r="I452" s="74">
        <f t="shared" si="71"/>
        <v>53.961999999999996</v>
      </c>
      <c r="J452" s="75">
        <f t="shared" si="72"/>
        <v>72.510118084483253</v>
      </c>
      <c r="K452" s="76">
        <v>95.32163742690058</v>
      </c>
      <c r="L452" s="77">
        <v>100</v>
      </c>
      <c r="M452" s="78">
        <f t="shared" si="73"/>
        <v>96.361273554256002</v>
      </c>
      <c r="N452" s="79">
        <v>92.063492063492063</v>
      </c>
      <c r="O452" s="80">
        <v>99.56</v>
      </c>
      <c r="P452" s="81">
        <v>95.460902733630007</v>
      </c>
      <c r="Q452" s="82">
        <v>100</v>
      </c>
      <c r="R452" s="72">
        <f t="shared" si="74"/>
        <v>96.771098699280515</v>
      </c>
      <c r="S452" s="76">
        <v>98.611111111111114</v>
      </c>
      <c r="T452" s="80">
        <v>80.941899240510352</v>
      </c>
      <c r="U452" s="80">
        <v>100</v>
      </c>
      <c r="V452" s="80">
        <v>0</v>
      </c>
      <c r="W452" s="80">
        <v>25</v>
      </c>
      <c r="X452" s="78">
        <f t="shared" si="75"/>
        <v>73.01325258790537</v>
      </c>
      <c r="Y452" s="83">
        <f t="shared" si="76"/>
        <v>89.021050891431656</v>
      </c>
      <c r="Z452" s="84">
        <v>43.494252873563219</v>
      </c>
      <c r="AA452" s="84">
        <v>45.833333333333336</v>
      </c>
      <c r="AB452" s="84">
        <v>0</v>
      </c>
      <c r="AC452" s="84">
        <v>71.2</v>
      </c>
      <c r="AD452" s="84">
        <v>34.444444444444443</v>
      </c>
      <c r="AE452" s="72">
        <f t="shared" si="77"/>
        <v>39.275646551724144</v>
      </c>
      <c r="AF452" s="85">
        <v>31.578947368421051</v>
      </c>
      <c r="AG452" s="85">
        <v>81.25</v>
      </c>
      <c r="AH452" s="85">
        <v>64.705882352941174</v>
      </c>
      <c r="AI452" s="85">
        <v>39.252336448598129</v>
      </c>
      <c r="AJ452" s="86">
        <v>54.196791542490089</v>
      </c>
      <c r="AK452" s="87">
        <v>53.333333333333336</v>
      </c>
      <c r="AL452" s="72">
        <f t="shared" si="78"/>
        <v>53.333333333333336</v>
      </c>
      <c r="AM452" s="88">
        <v>46.066155905583571</v>
      </c>
      <c r="AN452" s="89">
        <f t="shared" si="79"/>
        <v>72.832395834287553</v>
      </c>
    </row>
    <row r="453" spans="1:40" ht="15" hidden="1" customHeight="1" x14ac:dyDescent="0.3">
      <c r="A453" s="90">
        <v>23675</v>
      </c>
      <c r="B453" s="91" t="s">
        <v>709</v>
      </c>
      <c r="C453" s="91" t="s">
        <v>733</v>
      </c>
      <c r="D453" s="92">
        <v>6</v>
      </c>
      <c r="E453" s="70">
        <v>40.39747261778389</v>
      </c>
      <c r="F453" s="71">
        <v>63.285002035002044</v>
      </c>
      <c r="G453" s="72">
        <f t="shared" si="70"/>
        <v>48.026649090189935</v>
      </c>
      <c r="H453" s="73">
        <v>0</v>
      </c>
      <c r="I453" s="74">
        <f t="shared" si="71"/>
        <v>0</v>
      </c>
      <c r="J453" s="75">
        <f t="shared" si="72"/>
        <v>28.815989454113961</v>
      </c>
      <c r="K453" s="76">
        <v>75</v>
      </c>
      <c r="L453" s="77">
        <v>0</v>
      </c>
      <c r="M453" s="78">
        <f t="shared" si="73"/>
        <v>58.333333333333336</v>
      </c>
      <c r="N453" s="79">
        <v>79.682539682539684</v>
      </c>
      <c r="O453" s="80">
        <v>98.89</v>
      </c>
      <c r="P453" s="81">
        <v>99.741968778222173</v>
      </c>
      <c r="Q453" s="82" t="s">
        <v>37</v>
      </c>
      <c r="R453" s="72">
        <f t="shared" si="74"/>
        <v>92.713520630991297</v>
      </c>
      <c r="S453" s="76">
        <v>79.583333333333343</v>
      </c>
      <c r="T453" s="80">
        <v>65.186403508771917</v>
      </c>
      <c r="U453" s="80">
        <v>87.037033333333326</v>
      </c>
      <c r="V453" s="80">
        <v>0</v>
      </c>
      <c r="W453" s="80">
        <v>15</v>
      </c>
      <c r="X453" s="78">
        <f t="shared" si="75"/>
        <v>59.82669254385965</v>
      </c>
      <c r="Y453" s="83">
        <f t="shared" si="76"/>
        <v>69.812868215952307</v>
      </c>
      <c r="Z453" s="84">
        <v>100</v>
      </c>
      <c r="AA453" s="84">
        <v>94.444444444444443</v>
      </c>
      <c r="AB453" s="84">
        <v>0</v>
      </c>
      <c r="AC453" s="84">
        <v>29.599999999999998</v>
      </c>
      <c r="AD453" s="84">
        <v>5.5555555555555554</v>
      </c>
      <c r="AE453" s="72">
        <f t="shared" si="77"/>
        <v>49.29999999999999</v>
      </c>
      <c r="AF453" s="85">
        <v>36.84210526315789</v>
      </c>
      <c r="AG453" s="85">
        <v>12.5</v>
      </c>
      <c r="AH453" s="85">
        <v>5.8823529411764701</v>
      </c>
      <c r="AI453" s="85">
        <v>19.626168224299064</v>
      </c>
      <c r="AJ453" s="86">
        <v>18.712656607158358</v>
      </c>
      <c r="AK453" s="87">
        <v>25</v>
      </c>
      <c r="AL453" s="72">
        <f t="shared" si="78"/>
        <v>25</v>
      </c>
      <c r="AM453" s="88">
        <v>36.283375095242221</v>
      </c>
      <c r="AN453" s="89">
        <f t="shared" si="79"/>
        <v>51.554644527371615</v>
      </c>
    </row>
    <row r="454" spans="1:40" ht="15" hidden="1" customHeight="1" x14ac:dyDescent="0.3">
      <c r="A454" s="90">
        <v>23678</v>
      </c>
      <c r="B454" s="91" t="s">
        <v>709</v>
      </c>
      <c r="C454" s="91" t="s">
        <v>734</v>
      </c>
      <c r="D454" s="92">
        <v>6</v>
      </c>
      <c r="E454" s="70">
        <v>44.612818643877091</v>
      </c>
      <c r="F454" s="71">
        <v>72.494912494912498</v>
      </c>
      <c r="G454" s="72">
        <f t="shared" si="70"/>
        <v>53.906849927555555</v>
      </c>
      <c r="H454" s="73">
        <v>12.79</v>
      </c>
      <c r="I454" s="74">
        <f t="shared" si="71"/>
        <v>12.79</v>
      </c>
      <c r="J454" s="75">
        <f t="shared" si="72"/>
        <v>37.46010995653333</v>
      </c>
      <c r="K454" s="76">
        <v>1.6666666666666718</v>
      </c>
      <c r="L454" s="77">
        <v>100</v>
      </c>
      <c r="M454" s="78">
        <f t="shared" si="73"/>
        <v>23.518518518518523</v>
      </c>
      <c r="N454" s="79">
        <v>64.444444444444443</v>
      </c>
      <c r="O454" s="80">
        <v>98.37</v>
      </c>
      <c r="P454" s="81">
        <v>99.768365320979484</v>
      </c>
      <c r="Q454" s="82" t="s">
        <v>37</v>
      </c>
      <c r="R454" s="72">
        <f t="shared" si="74"/>
        <v>87.472898503106848</v>
      </c>
      <c r="S454" s="76">
        <v>68.75</v>
      </c>
      <c r="T454" s="80">
        <v>82.349537037037024</v>
      </c>
      <c r="U454" s="80">
        <v>33.333333333333336</v>
      </c>
      <c r="V454" s="80">
        <v>0</v>
      </c>
      <c r="W454" s="80">
        <v>0</v>
      </c>
      <c r="X454" s="78">
        <f t="shared" si="75"/>
        <v>46.108217592592588</v>
      </c>
      <c r="Y454" s="83">
        <f t="shared" si="76"/>
        <v>51.212623817290485</v>
      </c>
      <c r="Z454" s="84">
        <v>43.954022988505749</v>
      </c>
      <c r="AA454" s="84">
        <v>22.222222222222225</v>
      </c>
      <c r="AB454" s="84">
        <v>100</v>
      </c>
      <c r="AC454" s="84">
        <v>24.8</v>
      </c>
      <c r="AD454" s="84">
        <v>48.863636363636367</v>
      </c>
      <c r="AE454" s="72">
        <f t="shared" si="77"/>
        <v>47.717104231974922</v>
      </c>
      <c r="AF454" s="85">
        <v>26.315789473684209</v>
      </c>
      <c r="AG454" s="85">
        <v>46.666666666666664</v>
      </c>
      <c r="AH454" s="85">
        <v>35.294117647058826</v>
      </c>
      <c r="AI454" s="85">
        <v>28.971962616822427</v>
      </c>
      <c r="AJ454" s="86">
        <v>34.312134101058035</v>
      </c>
      <c r="AK454" s="87">
        <v>33.333333333333329</v>
      </c>
      <c r="AL454" s="72">
        <f t="shared" si="78"/>
        <v>33.333333333333329</v>
      </c>
      <c r="AM454" s="88">
        <v>41.265691350668767</v>
      </c>
      <c r="AN454" s="89">
        <f t="shared" si="79"/>
        <v>45.478041305152544</v>
      </c>
    </row>
    <row r="455" spans="1:40" ht="15" hidden="1" customHeight="1" x14ac:dyDescent="0.3">
      <c r="A455" s="90">
        <v>23682</v>
      </c>
      <c r="B455" s="91" t="s">
        <v>709</v>
      </c>
      <c r="C455" s="91" t="s">
        <v>735</v>
      </c>
      <c r="D455" s="92">
        <v>6</v>
      </c>
      <c r="E455" s="70">
        <v>63.913891205179787</v>
      </c>
      <c r="F455" s="71">
        <v>98.333333333333343</v>
      </c>
      <c r="G455" s="72">
        <f t="shared" si="70"/>
        <v>75.387038581230968</v>
      </c>
      <c r="H455" s="73">
        <v>0</v>
      </c>
      <c r="I455" s="74">
        <f t="shared" si="71"/>
        <v>0</v>
      </c>
      <c r="J455" s="75">
        <f t="shared" si="72"/>
        <v>45.232223148738576</v>
      </c>
      <c r="K455" s="76">
        <v>98.75</v>
      </c>
      <c r="L455" s="77">
        <v>100</v>
      </c>
      <c r="M455" s="78">
        <f t="shared" si="73"/>
        <v>99.027777777777771</v>
      </c>
      <c r="N455" s="79">
        <v>85.873015873015873</v>
      </c>
      <c r="O455" s="80">
        <v>97.19</v>
      </c>
      <c r="P455" s="81">
        <v>97.934845840605007</v>
      </c>
      <c r="Q455" s="82" t="s">
        <v>37</v>
      </c>
      <c r="R455" s="72">
        <f t="shared" si="74"/>
        <v>93.607412683349963</v>
      </c>
      <c r="S455" s="76">
        <v>100</v>
      </c>
      <c r="T455" s="80">
        <v>75.731453924162253</v>
      </c>
      <c r="U455" s="80">
        <v>93.055549999999997</v>
      </c>
      <c r="V455" s="80">
        <v>0</v>
      </c>
      <c r="W455" s="80">
        <v>25</v>
      </c>
      <c r="X455" s="78">
        <f t="shared" si="75"/>
        <v>70.321750981040566</v>
      </c>
      <c r="Y455" s="83">
        <f t="shared" si="76"/>
        <v>88.107332372604958</v>
      </c>
      <c r="Z455" s="84">
        <v>3.7011494252873565</v>
      </c>
      <c r="AA455" s="84">
        <v>11.111111111111112</v>
      </c>
      <c r="AB455" s="84">
        <v>0</v>
      </c>
      <c r="AC455" s="84">
        <v>14.399999999999999</v>
      </c>
      <c r="AD455" s="84">
        <v>5.5555555555555554</v>
      </c>
      <c r="AE455" s="72">
        <f t="shared" si="77"/>
        <v>6.750287356321838</v>
      </c>
      <c r="AF455" s="85">
        <v>26.315789473684209</v>
      </c>
      <c r="AG455" s="85">
        <v>75</v>
      </c>
      <c r="AH455" s="85">
        <v>29.411764705882355</v>
      </c>
      <c r="AI455" s="85">
        <v>22.429906542056074</v>
      </c>
      <c r="AJ455" s="86">
        <v>38.28936518040566</v>
      </c>
      <c r="AK455" s="87">
        <v>43.333333333333336</v>
      </c>
      <c r="AL455" s="72">
        <f t="shared" si="78"/>
        <v>43.333333333333336</v>
      </c>
      <c r="AM455" s="88">
        <v>22.477317304813155</v>
      </c>
      <c r="AN455" s="89">
        <f t="shared" si="79"/>
        <v>59.843306007494142</v>
      </c>
    </row>
    <row r="456" spans="1:40" ht="15" hidden="1" customHeight="1" x14ac:dyDescent="0.3">
      <c r="A456" s="90">
        <v>23686</v>
      </c>
      <c r="B456" s="91" t="s">
        <v>709</v>
      </c>
      <c r="C456" s="91" t="s">
        <v>736</v>
      </c>
      <c r="D456" s="92">
        <v>6</v>
      </c>
      <c r="E456" s="70">
        <v>76.376059512175658</v>
      </c>
      <c r="F456" s="71">
        <v>85.432437932437935</v>
      </c>
      <c r="G456" s="72">
        <f t="shared" si="70"/>
        <v>79.39485231892975</v>
      </c>
      <c r="H456" s="73">
        <v>0</v>
      </c>
      <c r="I456" s="74">
        <f t="shared" si="71"/>
        <v>0</v>
      </c>
      <c r="J456" s="75">
        <f t="shared" si="72"/>
        <v>47.636911391357849</v>
      </c>
      <c r="K456" s="76">
        <v>67.326732673267315</v>
      </c>
      <c r="L456" s="77">
        <v>100</v>
      </c>
      <c r="M456" s="78">
        <f t="shared" si="73"/>
        <v>74.587458745874585</v>
      </c>
      <c r="N456" s="79">
        <v>89.365079365079367</v>
      </c>
      <c r="O456" s="80">
        <v>98.490000000000009</v>
      </c>
      <c r="P456" s="81">
        <v>99.514619207211368</v>
      </c>
      <c r="Q456" s="82">
        <v>100</v>
      </c>
      <c r="R456" s="72">
        <f t="shared" si="74"/>
        <v>96.84242464307269</v>
      </c>
      <c r="S456" s="76">
        <v>81.111111111111128</v>
      </c>
      <c r="T456" s="80">
        <v>71.818181818181813</v>
      </c>
      <c r="U456" s="80">
        <v>100</v>
      </c>
      <c r="V456" s="80">
        <v>0</v>
      </c>
      <c r="W456" s="80">
        <v>0</v>
      </c>
      <c r="X456" s="78">
        <f t="shared" si="75"/>
        <v>63.232323232323239</v>
      </c>
      <c r="Y456" s="83">
        <f t="shared" si="76"/>
        <v>78.075404468641551</v>
      </c>
      <c r="Z456" s="84">
        <v>47.839080459770116</v>
      </c>
      <c r="AA456" s="84">
        <v>0</v>
      </c>
      <c r="AB456" s="84">
        <v>60</v>
      </c>
      <c r="AC456" s="84">
        <v>27.200000000000003</v>
      </c>
      <c r="AD456" s="84">
        <v>5.5555555555555554</v>
      </c>
      <c r="AE456" s="72">
        <f t="shared" si="77"/>
        <v>29.351436781609198</v>
      </c>
      <c r="AF456" s="85">
        <v>73.68421052631578</v>
      </c>
      <c r="AG456" s="85">
        <v>62.5</v>
      </c>
      <c r="AH456" s="85">
        <v>52.941176470588239</v>
      </c>
      <c r="AI456" s="85">
        <v>33.644859813084111</v>
      </c>
      <c r="AJ456" s="86">
        <v>55.692561702497031</v>
      </c>
      <c r="AK456" s="87">
        <v>26.666666666666668</v>
      </c>
      <c r="AL456" s="72">
        <f t="shared" si="78"/>
        <v>26.666666666666668</v>
      </c>
      <c r="AM456" s="88">
        <v>35.838782737524113</v>
      </c>
      <c r="AN456" s="89">
        <f t="shared" si="79"/>
        <v>59.316719333849584</v>
      </c>
    </row>
    <row r="457" spans="1:40" ht="15" hidden="1" customHeight="1" x14ac:dyDescent="0.3">
      <c r="A457" s="90">
        <v>23807</v>
      </c>
      <c r="B457" s="91" t="s">
        <v>709</v>
      </c>
      <c r="C457" s="91" t="s">
        <v>737</v>
      </c>
      <c r="D457" s="92">
        <v>6</v>
      </c>
      <c r="E457" s="70">
        <v>75.696274838289355</v>
      </c>
      <c r="F457" s="71">
        <v>78.92094017094017</v>
      </c>
      <c r="G457" s="72">
        <f t="shared" si="70"/>
        <v>76.771163282506294</v>
      </c>
      <c r="H457" s="73">
        <v>56.801999999999992</v>
      </c>
      <c r="I457" s="74">
        <f t="shared" si="71"/>
        <v>56.801999999999992</v>
      </c>
      <c r="J457" s="75">
        <f t="shared" si="72"/>
        <v>68.78349796950377</v>
      </c>
      <c r="K457" s="76">
        <v>98.91304347826086</v>
      </c>
      <c r="L457" s="77">
        <v>100</v>
      </c>
      <c r="M457" s="78">
        <f t="shared" si="73"/>
        <v>99.154589371980677</v>
      </c>
      <c r="N457" s="79">
        <v>83.015873015873026</v>
      </c>
      <c r="O457" s="80">
        <v>96.66</v>
      </c>
      <c r="P457" s="81">
        <v>99.01720841300191</v>
      </c>
      <c r="Q457" s="82" t="s">
        <v>37</v>
      </c>
      <c r="R457" s="72">
        <f t="shared" si="74"/>
        <v>92.839632750993957</v>
      </c>
      <c r="S457" s="76">
        <v>80.138888888888886</v>
      </c>
      <c r="T457" s="80">
        <v>80.52807811261917</v>
      </c>
      <c r="U457" s="80">
        <v>100</v>
      </c>
      <c r="V457" s="80">
        <v>0</v>
      </c>
      <c r="W457" s="80">
        <v>25</v>
      </c>
      <c r="X457" s="78">
        <f t="shared" si="75"/>
        <v>68.291741750377014</v>
      </c>
      <c r="Y457" s="83">
        <f t="shared" si="76"/>
        <v>87.257692014351747</v>
      </c>
      <c r="Z457" s="84">
        <v>53.793103448275865</v>
      </c>
      <c r="AA457" s="84">
        <v>11.111111111111112</v>
      </c>
      <c r="AB457" s="84">
        <v>0</v>
      </c>
      <c r="AC457" s="84">
        <v>56.000000000000007</v>
      </c>
      <c r="AD457" s="84">
        <v>5.5555555555555554</v>
      </c>
      <c r="AE457" s="72">
        <f t="shared" si="77"/>
        <v>27.073275862068972</v>
      </c>
      <c r="AF457" s="85">
        <v>89.473684210526315</v>
      </c>
      <c r="AG457" s="85">
        <v>75</v>
      </c>
      <c r="AH457" s="85">
        <v>76.470588235294116</v>
      </c>
      <c r="AI457" s="85">
        <v>67.289719626168221</v>
      </c>
      <c r="AJ457" s="86">
        <v>77.058498017997152</v>
      </c>
      <c r="AK457" s="87">
        <v>33.333333333333329</v>
      </c>
      <c r="AL457" s="72">
        <f t="shared" si="78"/>
        <v>33.333333333333329</v>
      </c>
      <c r="AM457" s="88">
        <v>41.654679931236025</v>
      </c>
      <c r="AN457" s="89">
        <f t="shared" si="79"/>
        <v>69.88194958044744</v>
      </c>
    </row>
    <row r="458" spans="1:40" ht="15" hidden="1" customHeight="1" x14ac:dyDescent="0.3">
      <c r="A458" s="90">
        <v>23815</v>
      </c>
      <c r="B458" s="91" t="s">
        <v>709</v>
      </c>
      <c r="C458" s="91" t="s">
        <v>738</v>
      </c>
      <c r="D458" s="92">
        <v>6</v>
      </c>
      <c r="E458" s="70">
        <v>19.54234357852993</v>
      </c>
      <c r="F458" s="71">
        <v>84.603174603174608</v>
      </c>
      <c r="G458" s="72">
        <f t="shared" si="70"/>
        <v>41.229287253411485</v>
      </c>
      <c r="H458" s="73">
        <v>19.979999999999997</v>
      </c>
      <c r="I458" s="74">
        <f t="shared" si="71"/>
        <v>19.979999999999997</v>
      </c>
      <c r="J458" s="75">
        <f t="shared" si="72"/>
        <v>32.729572352046887</v>
      </c>
      <c r="K458" s="76">
        <v>98.333333333333329</v>
      </c>
      <c r="L458" s="77">
        <v>100</v>
      </c>
      <c r="M458" s="78">
        <f t="shared" si="73"/>
        <v>98.703703703703695</v>
      </c>
      <c r="N458" s="79">
        <v>94.444444444444457</v>
      </c>
      <c r="O458" s="80">
        <v>98.18</v>
      </c>
      <c r="P458" s="81">
        <v>91.305875120751736</v>
      </c>
      <c r="Q458" s="82" t="s">
        <v>37</v>
      </c>
      <c r="R458" s="72">
        <f t="shared" si="74"/>
        <v>94.584287705155987</v>
      </c>
      <c r="S458" s="76">
        <v>98.611111111111114</v>
      </c>
      <c r="T458" s="80">
        <v>87.829861111111114</v>
      </c>
      <c r="U458" s="80">
        <v>100</v>
      </c>
      <c r="V458" s="80">
        <v>90.833333333333329</v>
      </c>
      <c r="W458" s="80">
        <v>25</v>
      </c>
      <c r="X458" s="78">
        <f t="shared" si="75"/>
        <v>86.089409722222229</v>
      </c>
      <c r="Y458" s="83">
        <f t="shared" si="76"/>
        <v>93.348916510094369</v>
      </c>
      <c r="Z458" s="84">
        <v>5.5172413793103452</v>
      </c>
      <c r="AA458" s="84">
        <v>22.222222222222225</v>
      </c>
      <c r="AB458" s="84">
        <v>0</v>
      </c>
      <c r="AC458" s="84">
        <v>27.200000000000003</v>
      </c>
      <c r="AD458" s="84">
        <v>5.5555555555555554</v>
      </c>
      <c r="AE458" s="72">
        <f t="shared" si="77"/>
        <v>11.687643678160919</v>
      </c>
      <c r="AF458" s="85">
        <v>26.315789473684209</v>
      </c>
      <c r="AG458" s="85">
        <v>62.5</v>
      </c>
      <c r="AH458" s="85">
        <v>47.058823529411761</v>
      </c>
      <c r="AI458" s="85">
        <v>22.429906542056074</v>
      </c>
      <c r="AJ458" s="86">
        <v>39.576129886288008</v>
      </c>
      <c r="AK458" s="87">
        <v>18.333333333333332</v>
      </c>
      <c r="AL458" s="72">
        <f t="shared" si="78"/>
        <v>18.333333333333332</v>
      </c>
      <c r="AM458" s="88">
        <v>20.453711264695961</v>
      </c>
      <c r="AN458" s="89">
        <f t="shared" si="79"/>
        <v>59.356486104865354</v>
      </c>
    </row>
    <row r="459" spans="1:40" ht="15" hidden="1" customHeight="1" x14ac:dyDescent="0.3">
      <c r="A459" s="90">
        <v>23855</v>
      </c>
      <c r="B459" s="91" t="s">
        <v>709</v>
      </c>
      <c r="C459" s="91" t="s">
        <v>739</v>
      </c>
      <c r="D459" s="92">
        <v>6</v>
      </c>
      <c r="E459" s="70">
        <v>53.483560478946224</v>
      </c>
      <c r="F459" s="71">
        <v>75.324074074074076</v>
      </c>
      <c r="G459" s="72">
        <f t="shared" si="70"/>
        <v>60.76373167732217</v>
      </c>
      <c r="H459" s="73">
        <v>24.060000000000002</v>
      </c>
      <c r="I459" s="74">
        <f t="shared" si="71"/>
        <v>24.060000000000002</v>
      </c>
      <c r="J459" s="75">
        <f t="shared" si="72"/>
        <v>46.082239006393301</v>
      </c>
      <c r="K459" s="76">
        <v>90.579710144927532</v>
      </c>
      <c r="L459" s="77">
        <v>100</v>
      </c>
      <c r="M459" s="78">
        <f t="shared" si="73"/>
        <v>92.673107890499182</v>
      </c>
      <c r="N459" s="79">
        <v>92.222222222222214</v>
      </c>
      <c r="O459" s="80">
        <v>98.92</v>
      </c>
      <c r="P459" s="81">
        <v>99.413430420711975</v>
      </c>
      <c r="Q459" s="82">
        <v>100</v>
      </c>
      <c r="R459" s="72">
        <f t="shared" si="74"/>
        <v>97.638913160733551</v>
      </c>
      <c r="S459" s="76">
        <v>96.388888888888886</v>
      </c>
      <c r="T459" s="80">
        <v>90.263117283950621</v>
      </c>
      <c r="U459" s="80">
        <v>100</v>
      </c>
      <c r="V459" s="80">
        <v>0</v>
      </c>
      <c r="W459" s="80">
        <v>15</v>
      </c>
      <c r="X459" s="78">
        <f t="shared" si="75"/>
        <v>73.538001543209873</v>
      </c>
      <c r="Y459" s="83">
        <f t="shared" si="76"/>
        <v>88.138931545841601</v>
      </c>
      <c r="Z459" s="84">
        <v>53.678160919540232</v>
      </c>
      <c r="AA459" s="84">
        <v>11.111111111111112</v>
      </c>
      <c r="AB459" s="84">
        <v>0</v>
      </c>
      <c r="AC459" s="84">
        <v>64</v>
      </c>
      <c r="AD459" s="84">
        <v>48.275862068965516</v>
      </c>
      <c r="AE459" s="72">
        <f t="shared" si="77"/>
        <v>36.554597701149426</v>
      </c>
      <c r="AF459" s="85">
        <v>73.68421052631578</v>
      </c>
      <c r="AG459" s="85">
        <v>75</v>
      </c>
      <c r="AH459" s="85">
        <v>58.82352941176471</v>
      </c>
      <c r="AI459" s="85">
        <v>53.271028037383175</v>
      </c>
      <c r="AJ459" s="86">
        <v>65.194691993865916</v>
      </c>
      <c r="AK459" s="87">
        <v>45</v>
      </c>
      <c r="AL459" s="72">
        <f t="shared" si="78"/>
        <v>45</v>
      </c>
      <c r="AM459" s="88">
        <v>45.881036638977271</v>
      </c>
      <c r="AN459" s="89">
        <f t="shared" si="79"/>
        <v>67.050224565892648</v>
      </c>
    </row>
    <row r="460" spans="1:40" ht="15" hidden="1" customHeight="1" x14ac:dyDescent="0.3">
      <c r="A460" s="90">
        <v>25001</v>
      </c>
      <c r="B460" s="91" t="s">
        <v>740</v>
      </c>
      <c r="C460" s="91" t="s">
        <v>741</v>
      </c>
      <c r="D460" s="92">
        <v>6</v>
      </c>
      <c r="E460" s="70">
        <v>37.616733359097168</v>
      </c>
      <c r="F460" s="71">
        <v>81.195054945054949</v>
      </c>
      <c r="G460" s="72">
        <f t="shared" si="70"/>
        <v>52.142840554416424</v>
      </c>
      <c r="H460" s="73">
        <v>41.927999999999997</v>
      </c>
      <c r="I460" s="74">
        <f t="shared" si="71"/>
        <v>41.927999999999997</v>
      </c>
      <c r="J460" s="75">
        <f t="shared" si="72"/>
        <v>48.05690433264985</v>
      </c>
      <c r="K460" s="76">
        <v>71.875</v>
      </c>
      <c r="L460" s="77">
        <v>100</v>
      </c>
      <c r="M460" s="78">
        <f t="shared" si="73"/>
        <v>78.125</v>
      </c>
      <c r="N460" s="79">
        <v>100</v>
      </c>
      <c r="O460" s="80">
        <v>99.88</v>
      </c>
      <c r="P460" s="81">
        <v>98.800436205016368</v>
      </c>
      <c r="Q460" s="82" t="s">
        <v>37</v>
      </c>
      <c r="R460" s="72">
        <f t="shared" si="74"/>
        <v>99.497920310796076</v>
      </c>
      <c r="S460" s="76">
        <v>99.305555555555543</v>
      </c>
      <c r="T460" s="80">
        <v>73.263888888888886</v>
      </c>
      <c r="U460" s="80">
        <v>95.833333333333329</v>
      </c>
      <c r="V460" s="80">
        <v>0</v>
      </c>
      <c r="W460" s="80">
        <v>25</v>
      </c>
      <c r="X460" s="78">
        <f t="shared" si="75"/>
        <v>70.225694444444443</v>
      </c>
      <c r="Y460" s="83">
        <f t="shared" si="76"/>
        <v>82.436556721676965</v>
      </c>
      <c r="Z460" s="84">
        <v>42.643678160919542</v>
      </c>
      <c r="AA460" s="84">
        <v>11.111111111111112</v>
      </c>
      <c r="AB460" s="84">
        <v>0</v>
      </c>
      <c r="AC460" s="84">
        <v>32.800000000000004</v>
      </c>
      <c r="AD460" s="84">
        <v>40</v>
      </c>
      <c r="AE460" s="72">
        <f t="shared" si="77"/>
        <v>26.394252873563218</v>
      </c>
      <c r="AF460" s="85">
        <v>78.94736842105263</v>
      </c>
      <c r="AG460" s="85">
        <v>68.75</v>
      </c>
      <c r="AH460" s="85">
        <v>58.82352941176471</v>
      </c>
      <c r="AI460" s="85">
        <v>26.168224299065418</v>
      </c>
      <c r="AJ460" s="86">
        <v>58.172280532970696</v>
      </c>
      <c r="AK460" s="87">
        <v>38.333333333333336</v>
      </c>
      <c r="AL460" s="72">
        <f t="shared" si="78"/>
        <v>38.333333333333336</v>
      </c>
      <c r="AM460" s="88">
        <v>37.25620967469257</v>
      </c>
      <c r="AN460" s="89">
        <f t="shared" si="79"/>
        <v>62.006522129776222</v>
      </c>
    </row>
    <row r="461" spans="1:40" ht="15" hidden="1" customHeight="1" x14ac:dyDescent="0.3">
      <c r="A461" s="90">
        <v>25019</v>
      </c>
      <c r="B461" s="91" t="s">
        <v>740</v>
      </c>
      <c r="C461" s="91" t="s">
        <v>742</v>
      </c>
      <c r="D461" s="92">
        <v>6</v>
      </c>
      <c r="E461" s="70">
        <v>59.613165151003734</v>
      </c>
      <c r="F461" s="71">
        <v>81.217948717948701</v>
      </c>
      <c r="G461" s="72">
        <f t="shared" si="70"/>
        <v>66.814759673318719</v>
      </c>
      <c r="H461" s="73">
        <v>43.056000000000004</v>
      </c>
      <c r="I461" s="74">
        <f t="shared" si="71"/>
        <v>43.056000000000004</v>
      </c>
      <c r="J461" s="75">
        <f t="shared" si="72"/>
        <v>57.31125580399123</v>
      </c>
      <c r="K461" s="76">
        <v>85.15625</v>
      </c>
      <c r="L461" s="77">
        <v>0</v>
      </c>
      <c r="M461" s="78">
        <f t="shared" si="73"/>
        <v>66.232638888888886</v>
      </c>
      <c r="N461" s="79">
        <v>80.714285714285708</v>
      </c>
      <c r="O461" s="80">
        <v>98.550000000000011</v>
      </c>
      <c r="P461" s="81">
        <v>99.062233589087811</v>
      </c>
      <c r="Q461" s="82" t="s">
        <v>37</v>
      </c>
      <c r="R461" s="72">
        <f t="shared" si="74"/>
        <v>92.717521742936299</v>
      </c>
      <c r="S461" s="76">
        <v>83.333333333333343</v>
      </c>
      <c r="T461" s="80">
        <v>46.597222222222221</v>
      </c>
      <c r="U461" s="80">
        <v>100</v>
      </c>
      <c r="V461" s="80">
        <v>0</v>
      </c>
      <c r="W461" s="80">
        <v>80</v>
      </c>
      <c r="X461" s="78">
        <f t="shared" si="75"/>
        <v>67.482638888888886</v>
      </c>
      <c r="Y461" s="83">
        <f t="shared" si="76"/>
        <v>75.107801402184066</v>
      </c>
      <c r="Z461" s="84">
        <v>48.252873563218394</v>
      </c>
      <c r="AA461" s="84">
        <v>11.111111111111112</v>
      </c>
      <c r="AB461" s="84">
        <v>0</v>
      </c>
      <c r="AC461" s="84">
        <v>44.800000000000004</v>
      </c>
      <c r="AD461" s="84">
        <v>44.31818181818182</v>
      </c>
      <c r="AE461" s="72">
        <f t="shared" si="77"/>
        <v>30.856210815047028</v>
      </c>
      <c r="AF461" s="85">
        <v>73.68421052631578</v>
      </c>
      <c r="AG461" s="85">
        <v>68.75</v>
      </c>
      <c r="AH461" s="85">
        <v>52.941176470588239</v>
      </c>
      <c r="AI461" s="85">
        <v>23.364485981308412</v>
      </c>
      <c r="AJ461" s="86">
        <v>54.684968244553104</v>
      </c>
      <c r="AK461" s="87">
        <v>33.333333333333329</v>
      </c>
      <c r="AL461" s="72">
        <f t="shared" si="78"/>
        <v>33.333333333333329</v>
      </c>
      <c r="AM461" s="88">
        <v>37.705970633239239</v>
      </c>
      <c r="AN461" s="89">
        <f t="shared" si="79"/>
        <v>60.32794305186205</v>
      </c>
    </row>
    <row r="462" spans="1:40" ht="15" hidden="1" customHeight="1" x14ac:dyDescent="0.3">
      <c r="A462" s="90">
        <v>25035</v>
      </c>
      <c r="B462" s="91" t="s">
        <v>740</v>
      </c>
      <c r="C462" s="91" t="s">
        <v>743</v>
      </c>
      <c r="D462" s="92">
        <v>6</v>
      </c>
      <c r="E462" s="70">
        <v>57.623985141774412</v>
      </c>
      <c r="F462" s="71">
        <v>99.658119658119659</v>
      </c>
      <c r="G462" s="72">
        <f t="shared" si="70"/>
        <v>71.635363313889485</v>
      </c>
      <c r="H462" s="73">
        <v>68.622</v>
      </c>
      <c r="I462" s="74">
        <f t="shared" si="71"/>
        <v>68.622</v>
      </c>
      <c r="J462" s="75">
        <f t="shared" si="72"/>
        <v>70.430017988333688</v>
      </c>
      <c r="K462" s="76">
        <v>99.767441860465112</v>
      </c>
      <c r="L462" s="77">
        <v>100</v>
      </c>
      <c r="M462" s="78">
        <f t="shared" si="73"/>
        <v>99.819121447028408</v>
      </c>
      <c r="N462" s="79">
        <v>83.354037267080741</v>
      </c>
      <c r="O462" s="80">
        <v>99.22</v>
      </c>
      <c r="P462" s="81">
        <v>92.394468704512377</v>
      </c>
      <c r="Q462" s="82" t="s">
        <v>37</v>
      </c>
      <c r="R462" s="72">
        <f t="shared" si="74"/>
        <v>91.598883551786955</v>
      </c>
      <c r="S462" s="76">
        <v>95.555555555555557</v>
      </c>
      <c r="T462" s="80">
        <v>77.31481481481481</v>
      </c>
      <c r="U462" s="80">
        <v>98.611100000000008</v>
      </c>
      <c r="V462" s="80">
        <v>0</v>
      </c>
      <c r="W462" s="80">
        <v>45</v>
      </c>
      <c r="X462" s="78">
        <f t="shared" si="75"/>
        <v>73.495367592592601</v>
      </c>
      <c r="Y462" s="83">
        <f t="shared" si="76"/>
        <v>88.765044087131685</v>
      </c>
      <c r="Z462" s="84">
        <v>96.850574712643677</v>
      </c>
      <c r="AA462" s="84">
        <v>32.638888888888893</v>
      </c>
      <c r="AB462" s="84">
        <v>0</v>
      </c>
      <c r="AC462" s="84">
        <v>57.599999999999994</v>
      </c>
      <c r="AD462" s="84">
        <v>57.777777777777771</v>
      </c>
      <c r="AE462" s="72">
        <f t="shared" si="77"/>
        <v>51.965768678160913</v>
      </c>
      <c r="AF462" s="85">
        <v>68.421052631578945</v>
      </c>
      <c r="AG462" s="85">
        <v>75</v>
      </c>
      <c r="AH462" s="85">
        <v>64.705882352941174</v>
      </c>
      <c r="AI462" s="85">
        <v>25.233644859813083</v>
      </c>
      <c r="AJ462" s="86">
        <v>58.340144961083297</v>
      </c>
      <c r="AK462" s="87">
        <v>43.333333333333336</v>
      </c>
      <c r="AL462" s="72">
        <f t="shared" si="78"/>
        <v>43.333333333333336</v>
      </c>
      <c r="AM462" s="88">
        <v>51.939115284641375</v>
      </c>
      <c r="AN462" s="89">
        <f t="shared" si="79"/>
        <v>74.050260226624999</v>
      </c>
    </row>
    <row r="463" spans="1:40" ht="15" hidden="1" customHeight="1" x14ac:dyDescent="0.3">
      <c r="A463" s="90">
        <v>25040</v>
      </c>
      <c r="B463" s="91" t="s">
        <v>740</v>
      </c>
      <c r="C463" s="91" t="s">
        <v>744</v>
      </c>
      <c r="D463" s="92">
        <v>6</v>
      </c>
      <c r="E463" s="70">
        <v>74.244371501297152</v>
      </c>
      <c r="F463" s="71">
        <v>78.122201872201884</v>
      </c>
      <c r="G463" s="72">
        <f t="shared" si="70"/>
        <v>75.536981624932054</v>
      </c>
      <c r="H463" s="73">
        <v>0</v>
      </c>
      <c r="I463" s="74">
        <f t="shared" si="71"/>
        <v>0</v>
      </c>
      <c r="J463" s="75">
        <f t="shared" si="72"/>
        <v>45.322188974959232</v>
      </c>
      <c r="K463" s="76">
        <v>69.53125</v>
      </c>
      <c r="L463" s="77">
        <v>100</v>
      </c>
      <c r="M463" s="78">
        <f t="shared" si="73"/>
        <v>76.302083333333343</v>
      </c>
      <c r="N463" s="79">
        <v>86.428571428571416</v>
      </c>
      <c r="O463" s="80">
        <v>99.21</v>
      </c>
      <c r="P463" s="81">
        <v>97.266993693062361</v>
      </c>
      <c r="Q463" s="82" t="s">
        <v>37</v>
      </c>
      <c r="R463" s="72">
        <f t="shared" si="74"/>
        <v>94.242916381144255</v>
      </c>
      <c r="S463" s="76">
        <v>97.916666666666657</v>
      </c>
      <c r="T463" s="80">
        <v>78.356481481481495</v>
      </c>
      <c r="U463" s="80">
        <v>100</v>
      </c>
      <c r="V463" s="80">
        <v>0</v>
      </c>
      <c r="W463" s="80">
        <v>100</v>
      </c>
      <c r="X463" s="78">
        <f t="shared" si="75"/>
        <v>81.568287037037038</v>
      </c>
      <c r="Y463" s="83">
        <f t="shared" si="76"/>
        <v>83.728335093818018</v>
      </c>
      <c r="Z463" s="84">
        <v>82.482758620689651</v>
      </c>
      <c r="AA463" s="84">
        <v>33.333333333333336</v>
      </c>
      <c r="AB463" s="84">
        <v>0</v>
      </c>
      <c r="AC463" s="84">
        <v>63.2</v>
      </c>
      <c r="AD463" s="84">
        <v>6.666666666666667</v>
      </c>
      <c r="AE463" s="72">
        <f t="shared" si="77"/>
        <v>39.970689655172414</v>
      </c>
      <c r="AF463" s="85">
        <v>52.631578947368418</v>
      </c>
      <c r="AG463" s="85">
        <v>62.5</v>
      </c>
      <c r="AH463" s="85">
        <v>47.058823529411761</v>
      </c>
      <c r="AI463" s="85">
        <v>40.186915887850468</v>
      </c>
      <c r="AJ463" s="86">
        <v>50.59432959115766</v>
      </c>
      <c r="AK463" s="87">
        <v>28.333333333333332</v>
      </c>
      <c r="AL463" s="72">
        <f t="shared" si="78"/>
        <v>28.333333333333332</v>
      </c>
      <c r="AM463" s="88">
        <v>40.476189040400662</v>
      </c>
      <c r="AN463" s="89">
        <f t="shared" si="79"/>
        <v>63.071462054021055</v>
      </c>
    </row>
    <row r="464" spans="1:40" ht="15" hidden="1" customHeight="1" x14ac:dyDescent="0.3">
      <c r="A464" s="90">
        <v>25053</v>
      </c>
      <c r="B464" s="91" t="s">
        <v>740</v>
      </c>
      <c r="C464" s="91" t="s">
        <v>745</v>
      </c>
      <c r="D464" s="92">
        <v>6</v>
      </c>
      <c r="E464" s="70">
        <v>54.674924135322044</v>
      </c>
      <c r="F464" s="71">
        <v>90.243182743182743</v>
      </c>
      <c r="G464" s="72">
        <f t="shared" si="70"/>
        <v>66.531010337942277</v>
      </c>
      <c r="H464" s="73">
        <v>0</v>
      </c>
      <c r="I464" s="74">
        <f t="shared" si="71"/>
        <v>0</v>
      </c>
      <c r="J464" s="75">
        <f t="shared" si="72"/>
        <v>39.918606202765368</v>
      </c>
      <c r="K464" s="76">
        <v>97.763578274760391</v>
      </c>
      <c r="L464" s="77">
        <v>100</v>
      </c>
      <c r="M464" s="78">
        <f t="shared" si="73"/>
        <v>98.260560880369184</v>
      </c>
      <c r="N464" s="79">
        <v>83.333333333333343</v>
      </c>
      <c r="O464" s="80">
        <v>99.320000000000007</v>
      </c>
      <c r="P464" s="81">
        <v>91.159299416180147</v>
      </c>
      <c r="Q464" s="82" t="s">
        <v>37</v>
      </c>
      <c r="R464" s="72">
        <f t="shared" si="74"/>
        <v>91.213833284681684</v>
      </c>
      <c r="S464" s="76">
        <v>99.305555555555543</v>
      </c>
      <c r="T464" s="80">
        <v>67.569444444444443</v>
      </c>
      <c r="U464" s="80">
        <v>98.611100000000008</v>
      </c>
      <c r="V464" s="80">
        <v>93.181818181818187</v>
      </c>
      <c r="W464" s="80">
        <v>45</v>
      </c>
      <c r="X464" s="78">
        <f t="shared" si="75"/>
        <v>83.644252272727272</v>
      </c>
      <c r="Y464" s="83">
        <f t="shared" si="76"/>
        <v>91.328389295303765</v>
      </c>
      <c r="Z464" s="84">
        <v>32.528735632183903</v>
      </c>
      <c r="AA464" s="84">
        <v>88.8888888888889</v>
      </c>
      <c r="AB464" s="84">
        <v>60</v>
      </c>
      <c r="AC464" s="84">
        <v>82.399999999999991</v>
      </c>
      <c r="AD464" s="84">
        <v>62.5</v>
      </c>
      <c r="AE464" s="72">
        <f t="shared" si="77"/>
        <v>63.217600574712648</v>
      </c>
      <c r="AF464" s="85">
        <v>52.631578947368418</v>
      </c>
      <c r="AG464" s="85">
        <v>68.75</v>
      </c>
      <c r="AH464" s="85">
        <v>70.588235294117652</v>
      </c>
      <c r="AI464" s="85">
        <v>46.728971962616825</v>
      </c>
      <c r="AJ464" s="86">
        <v>59.674696551025718</v>
      </c>
      <c r="AK464" s="87">
        <v>43.333333333333336</v>
      </c>
      <c r="AL464" s="72">
        <f t="shared" si="78"/>
        <v>43.333333333333336</v>
      </c>
      <c r="AM464" s="88">
        <v>58.295972720120275</v>
      </c>
      <c r="AN464" s="89">
        <f t="shared" si="79"/>
        <v>71.136707704241033</v>
      </c>
    </row>
    <row r="465" spans="1:40" ht="15" hidden="1" customHeight="1" x14ac:dyDescent="0.3">
      <c r="A465" s="90">
        <v>25086</v>
      </c>
      <c r="B465" s="91" t="s">
        <v>740</v>
      </c>
      <c r="C465" s="91" t="s">
        <v>746</v>
      </c>
      <c r="D465" s="92">
        <v>6</v>
      </c>
      <c r="E465" s="70">
        <v>68.83097165991903</v>
      </c>
      <c r="F465" s="71">
        <v>73.464082214082211</v>
      </c>
      <c r="G465" s="72">
        <f t="shared" si="70"/>
        <v>70.37534184464009</v>
      </c>
      <c r="H465" s="73">
        <v>61.010000000000012</v>
      </c>
      <c r="I465" s="74">
        <f t="shared" si="71"/>
        <v>61.010000000000012</v>
      </c>
      <c r="J465" s="75">
        <f t="shared" si="72"/>
        <v>66.629205106784056</v>
      </c>
      <c r="K465" s="76">
        <v>95.59748427672956</v>
      </c>
      <c r="L465" s="77">
        <v>100</v>
      </c>
      <c r="M465" s="78">
        <f t="shared" si="73"/>
        <v>96.57582110412298</v>
      </c>
      <c r="N465" s="79">
        <v>99.259259259259252</v>
      </c>
      <c r="O465" s="80">
        <v>99.48</v>
      </c>
      <c r="P465" s="81">
        <v>96.855345911949684</v>
      </c>
      <c r="Q465" s="82" t="s">
        <v>37</v>
      </c>
      <c r="R465" s="72">
        <f t="shared" si="74"/>
        <v>98.469952847658988</v>
      </c>
      <c r="S465" s="76">
        <v>100</v>
      </c>
      <c r="T465" s="80">
        <v>84.652777777777771</v>
      </c>
      <c r="U465" s="80">
        <v>95.370349999999988</v>
      </c>
      <c r="V465" s="80">
        <v>0</v>
      </c>
      <c r="W465" s="80">
        <v>15</v>
      </c>
      <c r="X465" s="78">
        <f t="shared" si="75"/>
        <v>71.880781944444436</v>
      </c>
      <c r="Y465" s="83">
        <f t="shared" si="76"/>
        <v>89.279530730957362</v>
      </c>
      <c r="Z465" s="84">
        <v>25.862068965517238</v>
      </c>
      <c r="AA465" s="84">
        <v>11.111111111111112</v>
      </c>
      <c r="AB465" s="84">
        <v>0</v>
      </c>
      <c r="AC465" s="84">
        <v>89.600000000000009</v>
      </c>
      <c r="AD465" s="84">
        <v>43.18181818181818</v>
      </c>
      <c r="AE465" s="72">
        <f t="shared" si="77"/>
        <v>33.445441483803549</v>
      </c>
      <c r="AF465" s="85">
        <v>63.157894736842103</v>
      </c>
      <c r="AG465" s="85">
        <v>6.25</v>
      </c>
      <c r="AH465" s="85">
        <v>5.8823529411764701</v>
      </c>
      <c r="AI465" s="85">
        <v>57.943925233644855</v>
      </c>
      <c r="AJ465" s="86">
        <v>33.308543227915855</v>
      </c>
      <c r="AK465" s="87">
        <v>56.666666666666664</v>
      </c>
      <c r="AL465" s="72">
        <f t="shared" si="78"/>
        <v>56.666666666666664</v>
      </c>
      <c r="AM465" s="88">
        <v>38.05318031880612</v>
      </c>
      <c r="AN465" s="89">
        <f t="shared" si="79"/>
        <v>69.381560482477326</v>
      </c>
    </row>
    <row r="466" spans="1:40" ht="15" hidden="1" customHeight="1" x14ac:dyDescent="0.3">
      <c r="A466" s="90">
        <v>25095</v>
      </c>
      <c r="B466" s="91" t="s">
        <v>740</v>
      </c>
      <c r="C466" s="91" t="s">
        <v>747</v>
      </c>
      <c r="D466" s="92">
        <v>6</v>
      </c>
      <c r="E466" s="70">
        <v>90.336933670578375</v>
      </c>
      <c r="F466" s="71">
        <v>75.694444444444443</v>
      </c>
      <c r="G466" s="72">
        <f t="shared" si="70"/>
        <v>85.456103928533736</v>
      </c>
      <c r="H466" s="73">
        <v>16.208000000000002</v>
      </c>
      <c r="I466" s="74">
        <f t="shared" si="71"/>
        <v>16.208000000000002</v>
      </c>
      <c r="J466" s="75">
        <f t="shared" si="72"/>
        <v>57.756862357120241</v>
      </c>
      <c r="K466" s="76">
        <v>88.617886178861795</v>
      </c>
      <c r="L466" s="77">
        <v>100</v>
      </c>
      <c r="M466" s="78">
        <f t="shared" si="73"/>
        <v>91.147244805781384</v>
      </c>
      <c r="N466" s="79">
        <v>95.714285714285722</v>
      </c>
      <c r="O466" s="80">
        <v>98.080000000000013</v>
      </c>
      <c r="P466" s="81">
        <v>98.820754716981128</v>
      </c>
      <c r="Q466" s="82" t="s">
        <v>37</v>
      </c>
      <c r="R466" s="72">
        <f t="shared" si="74"/>
        <v>97.477385343665787</v>
      </c>
      <c r="S466" s="76">
        <v>81.111111111111128</v>
      </c>
      <c r="T466" s="80">
        <v>56.342592592592595</v>
      </c>
      <c r="U466" s="80">
        <v>96.296283333333335</v>
      </c>
      <c r="V466" s="80">
        <v>0</v>
      </c>
      <c r="W466" s="80">
        <v>25</v>
      </c>
      <c r="X466" s="78">
        <f t="shared" si="75"/>
        <v>61.562496759259261</v>
      </c>
      <c r="Y466" s="83">
        <f t="shared" si="76"/>
        <v>83.705770403017326</v>
      </c>
      <c r="Z466" s="84">
        <v>94.298850574712631</v>
      </c>
      <c r="AA466" s="84">
        <v>50</v>
      </c>
      <c r="AB466" s="84">
        <v>80</v>
      </c>
      <c r="AC466" s="84">
        <v>23.200000000000003</v>
      </c>
      <c r="AD466" s="84">
        <v>23.333333333333332</v>
      </c>
      <c r="AE466" s="72">
        <f t="shared" si="77"/>
        <v>56.674712643678156</v>
      </c>
      <c r="AF466" s="85">
        <v>26.315789473684209</v>
      </c>
      <c r="AG466" s="85">
        <v>43.75</v>
      </c>
      <c r="AH466" s="85">
        <v>29.411764705882355</v>
      </c>
      <c r="AI466" s="85">
        <v>25.233644859813083</v>
      </c>
      <c r="AJ466" s="86">
        <v>31.177799759844913</v>
      </c>
      <c r="AK466" s="87">
        <v>26.666666666666668</v>
      </c>
      <c r="AL466" s="72">
        <f t="shared" si="78"/>
        <v>26.666666666666668</v>
      </c>
      <c r="AM466" s="88">
        <v>43.873926679253664</v>
      </c>
      <c r="AN466" s="89">
        <f t="shared" si="79"/>
        <v>66.566435676708807</v>
      </c>
    </row>
    <row r="467" spans="1:40" ht="15" hidden="1" customHeight="1" x14ac:dyDescent="0.3">
      <c r="A467" s="90">
        <v>25099</v>
      </c>
      <c r="B467" s="91" t="s">
        <v>740</v>
      </c>
      <c r="C467" s="91" t="s">
        <v>748</v>
      </c>
      <c r="D467" s="92">
        <v>6</v>
      </c>
      <c r="E467" s="70">
        <v>74.160319565491974</v>
      </c>
      <c r="F467" s="71">
        <v>80.839947089947088</v>
      </c>
      <c r="G467" s="72">
        <f t="shared" si="70"/>
        <v>76.38686207364367</v>
      </c>
      <c r="H467" s="73">
        <v>15.96</v>
      </c>
      <c r="I467" s="74">
        <f t="shared" si="71"/>
        <v>15.96</v>
      </c>
      <c r="J467" s="75">
        <f t="shared" si="72"/>
        <v>52.216117244186201</v>
      </c>
      <c r="K467" s="76">
        <v>96.475770925110126</v>
      </c>
      <c r="L467" s="77">
        <v>100</v>
      </c>
      <c r="M467" s="78">
        <f t="shared" si="73"/>
        <v>97.258932941752335</v>
      </c>
      <c r="N467" s="79">
        <v>92.698412698412696</v>
      </c>
      <c r="O467" s="80">
        <v>99.769999999999982</v>
      </c>
      <c r="P467" s="81">
        <v>96.786950074147299</v>
      </c>
      <c r="Q467" s="82" t="s">
        <v>37</v>
      </c>
      <c r="R467" s="72">
        <f t="shared" si="74"/>
        <v>96.358192723609037</v>
      </c>
      <c r="S467" s="76">
        <v>100</v>
      </c>
      <c r="T467" s="80">
        <v>80.677083333333329</v>
      </c>
      <c r="U467" s="80">
        <v>100</v>
      </c>
      <c r="V467" s="80">
        <v>83.898075359175934</v>
      </c>
      <c r="W467" s="80">
        <v>25</v>
      </c>
      <c r="X467" s="78">
        <f t="shared" si="75"/>
        <v>83.781530253230315</v>
      </c>
      <c r="Y467" s="83">
        <f t="shared" si="76"/>
        <v>92.657927211619437</v>
      </c>
      <c r="Z467" s="84">
        <v>6.666666666666667</v>
      </c>
      <c r="AA467" s="84">
        <v>44.44444444444445</v>
      </c>
      <c r="AB467" s="84">
        <v>0</v>
      </c>
      <c r="AC467" s="84">
        <v>83.2</v>
      </c>
      <c r="AD467" s="84">
        <v>42.5</v>
      </c>
      <c r="AE467" s="72">
        <f t="shared" si="77"/>
        <v>33.568750000000001</v>
      </c>
      <c r="AF467" s="85">
        <v>63.157894736842103</v>
      </c>
      <c r="AG467" s="85">
        <v>75</v>
      </c>
      <c r="AH467" s="85">
        <v>64.705882352941174</v>
      </c>
      <c r="AI467" s="85">
        <v>58.878504672897193</v>
      </c>
      <c r="AJ467" s="86">
        <v>65.435570440670119</v>
      </c>
      <c r="AK467" s="87">
        <v>60</v>
      </c>
      <c r="AL467" s="72">
        <f t="shared" si="78"/>
        <v>60</v>
      </c>
      <c r="AM467" s="88">
        <v>47.352818784178695</v>
      </c>
      <c r="AN467" s="89">
        <f t="shared" si="79"/>
        <v>70.978032689900573</v>
      </c>
    </row>
    <row r="468" spans="1:40" ht="15" hidden="1" customHeight="1" x14ac:dyDescent="0.3">
      <c r="A468" s="90">
        <v>25120</v>
      </c>
      <c r="B468" s="91" t="s">
        <v>740</v>
      </c>
      <c r="C468" s="91" t="s">
        <v>749</v>
      </c>
      <c r="D468" s="92">
        <v>6</v>
      </c>
      <c r="E468" s="70">
        <v>68.593454790823216</v>
      </c>
      <c r="F468" s="71">
        <v>76.890516890516892</v>
      </c>
      <c r="G468" s="72">
        <f t="shared" si="70"/>
        <v>71.359142157387765</v>
      </c>
      <c r="H468" s="73">
        <v>0</v>
      </c>
      <c r="I468" s="74">
        <f t="shared" si="71"/>
        <v>0</v>
      </c>
      <c r="J468" s="75">
        <f t="shared" si="72"/>
        <v>42.815485294432655</v>
      </c>
      <c r="K468" s="76">
        <v>60</v>
      </c>
      <c r="L468" s="77">
        <v>100</v>
      </c>
      <c r="M468" s="78">
        <f t="shared" si="73"/>
        <v>68.888888888888886</v>
      </c>
      <c r="N468" s="79">
        <v>98.571428571428569</v>
      </c>
      <c r="O468" s="80">
        <v>99.5</v>
      </c>
      <c r="P468" s="81">
        <v>98.411297440423652</v>
      </c>
      <c r="Q468" s="82" t="s">
        <v>37</v>
      </c>
      <c r="R468" s="72">
        <f t="shared" si="74"/>
        <v>98.765808102698259</v>
      </c>
      <c r="S468" s="76">
        <v>98.611111111111114</v>
      </c>
      <c r="T468" s="80">
        <v>82.986111111111114</v>
      </c>
      <c r="U468" s="80">
        <v>100</v>
      </c>
      <c r="V468" s="80">
        <v>0</v>
      </c>
      <c r="W468" s="80">
        <v>70</v>
      </c>
      <c r="X468" s="78">
        <f t="shared" si="75"/>
        <v>79.149305555555557</v>
      </c>
      <c r="Y468" s="83">
        <f t="shared" si="76"/>
        <v>81.732836370641223</v>
      </c>
      <c r="Z468" s="84">
        <v>88.827586206896555</v>
      </c>
      <c r="AA468" s="84">
        <v>86.805555555555557</v>
      </c>
      <c r="AB468" s="84">
        <v>20</v>
      </c>
      <c r="AC468" s="84">
        <v>35.199999999999996</v>
      </c>
      <c r="AD468" s="84">
        <v>0</v>
      </c>
      <c r="AE468" s="72">
        <f t="shared" si="77"/>
        <v>48.832938218390808</v>
      </c>
      <c r="AF468" s="85">
        <v>42.105263157894733</v>
      </c>
      <c r="AG468" s="85">
        <v>81.25</v>
      </c>
      <c r="AH468" s="85">
        <v>29.411764705882355</v>
      </c>
      <c r="AI468" s="85">
        <v>37.383177570093459</v>
      </c>
      <c r="AJ468" s="86">
        <v>47.537551358467638</v>
      </c>
      <c r="AK468" s="87">
        <v>35</v>
      </c>
      <c r="AL468" s="72">
        <f t="shared" si="78"/>
        <v>35</v>
      </c>
      <c r="AM468" s="88">
        <v>45.720914078733131</v>
      </c>
      <c r="AN468" s="89">
        <f t="shared" si="79"/>
        <v>63.145789467827086</v>
      </c>
    </row>
    <row r="469" spans="1:40" ht="15" hidden="1" customHeight="1" x14ac:dyDescent="0.3">
      <c r="A469" s="90">
        <v>25123</v>
      </c>
      <c r="B469" s="91" t="s">
        <v>740</v>
      </c>
      <c r="C469" s="91" t="s">
        <v>750</v>
      </c>
      <c r="D469" s="92">
        <v>6</v>
      </c>
      <c r="E469" s="70">
        <v>40.36872760952479</v>
      </c>
      <c r="F469" s="71">
        <v>81.14977614977613</v>
      </c>
      <c r="G469" s="72">
        <f t="shared" si="70"/>
        <v>53.962410456275236</v>
      </c>
      <c r="H469" s="73">
        <v>38.35</v>
      </c>
      <c r="I469" s="74">
        <f t="shared" si="71"/>
        <v>38.35</v>
      </c>
      <c r="J469" s="75">
        <f t="shared" si="72"/>
        <v>47.717446273765141</v>
      </c>
      <c r="K469" s="76">
        <v>0.81967213114754189</v>
      </c>
      <c r="L469" s="77">
        <v>100</v>
      </c>
      <c r="M469" s="78">
        <f t="shared" si="73"/>
        <v>22.859744990892533</v>
      </c>
      <c r="N469" s="79">
        <v>52.142857142857146</v>
      </c>
      <c r="O469" s="80">
        <v>99.36</v>
      </c>
      <c r="P469" s="81">
        <v>96.059479553903344</v>
      </c>
      <c r="Q469" s="82" t="s">
        <v>37</v>
      </c>
      <c r="R469" s="72">
        <f t="shared" si="74"/>
        <v>82.469203412108342</v>
      </c>
      <c r="S469" s="76">
        <v>99.305555555555543</v>
      </c>
      <c r="T469" s="80">
        <v>44.745370370370374</v>
      </c>
      <c r="U469" s="80">
        <v>92.592583333333323</v>
      </c>
      <c r="V469" s="80">
        <v>0</v>
      </c>
      <c r="W469" s="80">
        <v>100</v>
      </c>
      <c r="X469" s="78">
        <f t="shared" si="75"/>
        <v>71.660877314814812</v>
      </c>
      <c r="Y469" s="83">
        <f t="shared" si="76"/>
        <v>57.551134029336723</v>
      </c>
      <c r="Z469" s="84">
        <v>19.080459770114942</v>
      </c>
      <c r="AA469" s="84">
        <v>80.555555555555557</v>
      </c>
      <c r="AB469" s="84">
        <v>0</v>
      </c>
      <c r="AC469" s="84">
        <v>67.2</v>
      </c>
      <c r="AD469" s="84">
        <v>48.314606741573037</v>
      </c>
      <c r="AE469" s="72">
        <f t="shared" si="77"/>
        <v>41.533270373240342</v>
      </c>
      <c r="AF469" s="85">
        <v>68.421052631578945</v>
      </c>
      <c r="AG469" s="85">
        <v>75</v>
      </c>
      <c r="AH469" s="85">
        <v>64.705882352941174</v>
      </c>
      <c r="AI469" s="85">
        <v>67.289719626168221</v>
      </c>
      <c r="AJ469" s="86">
        <v>68.854163652672085</v>
      </c>
      <c r="AK469" s="87">
        <v>43.333333333333336</v>
      </c>
      <c r="AL469" s="72">
        <f t="shared" si="78"/>
        <v>43.333333333333336</v>
      </c>
      <c r="AM469" s="88">
        <v>49.178854506440743</v>
      </c>
      <c r="AN469" s="89">
        <f t="shared" si="79"/>
        <v>53.07271262135361</v>
      </c>
    </row>
    <row r="470" spans="1:40" ht="15" hidden="1" customHeight="1" x14ac:dyDescent="0.3">
      <c r="A470" s="90">
        <v>25126</v>
      </c>
      <c r="B470" s="91" t="s">
        <v>740</v>
      </c>
      <c r="C470" s="91" t="s">
        <v>751</v>
      </c>
      <c r="D470" s="92">
        <v>3</v>
      </c>
      <c r="E470" s="70">
        <v>87.5739780485697</v>
      </c>
      <c r="F470" s="71">
        <v>91.10093610093611</v>
      </c>
      <c r="G470" s="72">
        <f t="shared" si="70"/>
        <v>88.749630732691827</v>
      </c>
      <c r="H470" s="73">
        <v>91.100000000000009</v>
      </c>
      <c r="I470" s="74">
        <f t="shared" si="71"/>
        <v>91.100000000000009</v>
      </c>
      <c r="J470" s="75">
        <f t="shared" si="72"/>
        <v>89.689778439615097</v>
      </c>
      <c r="K470" s="76">
        <v>88.840262582056894</v>
      </c>
      <c r="L470" s="77">
        <v>100</v>
      </c>
      <c r="M470" s="78">
        <f t="shared" si="73"/>
        <v>91.320204230488685</v>
      </c>
      <c r="N470" s="79">
        <v>94.285714285714292</v>
      </c>
      <c r="O470" s="80">
        <v>99.78</v>
      </c>
      <c r="P470" s="81">
        <v>99.721751754173724</v>
      </c>
      <c r="Q470" s="82">
        <v>100</v>
      </c>
      <c r="R470" s="72">
        <f t="shared" si="74"/>
        <v>98.446866509972011</v>
      </c>
      <c r="S470" s="76">
        <v>99.305555555555543</v>
      </c>
      <c r="T470" s="80">
        <v>0</v>
      </c>
      <c r="U470" s="80">
        <v>100</v>
      </c>
      <c r="V470" s="80">
        <v>0</v>
      </c>
      <c r="W470" s="80">
        <v>80</v>
      </c>
      <c r="X470" s="78">
        <f t="shared" si="75"/>
        <v>59.826388888888886</v>
      </c>
      <c r="Y470" s="83">
        <f t="shared" si="76"/>
        <v>83.522715250611412</v>
      </c>
      <c r="Z470" s="84">
        <v>93</v>
      </c>
      <c r="AA470" s="84">
        <v>65.972222222222214</v>
      </c>
      <c r="AB470" s="84">
        <v>20</v>
      </c>
      <c r="AC470" s="84">
        <v>51.2</v>
      </c>
      <c r="AD470" s="84">
        <v>48.387096774193552</v>
      </c>
      <c r="AE470" s="72">
        <f t="shared" si="77"/>
        <v>58.042372311827961</v>
      </c>
      <c r="AF470" s="85">
        <v>78.94736842105263</v>
      </c>
      <c r="AG470" s="85">
        <v>75</v>
      </c>
      <c r="AH470" s="85">
        <v>82.35294117647058</v>
      </c>
      <c r="AI470" s="85">
        <v>35.514018691588781</v>
      </c>
      <c r="AJ470" s="86">
        <v>67.953582072277996</v>
      </c>
      <c r="AK470" s="87">
        <v>46.666666666666664</v>
      </c>
      <c r="AL470" s="72">
        <f t="shared" si="78"/>
        <v>46.666666666666664</v>
      </c>
      <c r="AM470" s="88">
        <v>58.41022045224905</v>
      </c>
      <c r="AN470" s="89">
        <f t="shared" si="79"/>
        <v>77.222379448903439</v>
      </c>
    </row>
    <row r="471" spans="1:40" ht="15" hidden="1" customHeight="1" x14ac:dyDescent="0.3">
      <c r="A471" s="90">
        <v>25148</v>
      </c>
      <c r="B471" s="91" t="s">
        <v>740</v>
      </c>
      <c r="C471" s="91" t="s">
        <v>752</v>
      </c>
      <c r="D471" s="92">
        <v>6</v>
      </c>
      <c r="E471" s="70">
        <v>55.347331405938391</v>
      </c>
      <c r="F471" s="71">
        <v>90.633903133903132</v>
      </c>
      <c r="G471" s="72">
        <f t="shared" si="70"/>
        <v>67.109521981926633</v>
      </c>
      <c r="H471" s="73">
        <v>41.190000000000005</v>
      </c>
      <c r="I471" s="74">
        <f t="shared" si="71"/>
        <v>41.190000000000005</v>
      </c>
      <c r="J471" s="75">
        <f t="shared" si="72"/>
        <v>56.741713189155988</v>
      </c>
      <c r="K471" s="76">
        <v>98.785425101214571</v>
      </c>
      <c r="L471" s="77">
        <v>100</v>
      </c>
      <c r="M471" s="78">
        <f t="shared" si="73"/>
        <v>99.055330634277993</v>
      </c>
      <c r="N471" s="79">
        <v>82.142857142857153</v>
      </c>
      <c r="O471" s="80">
        <v>99.62</v>
      </c>
      <c r="P471" s="81">
        <v>93.257097791798103</v>
      </c>
      <c r="Q471" s="82" t="s">
        <v>37</v>
      </c>
      <c r="R471" s="72">
        <f t="shared" si="74"/>
        <v>91.61602248760704</v>
      </c>
      <c r="S471" s="76">
        <v>60.972222222222214</v>
      </c>
      <c r="T471" s="80">
        <v>44.365740740740733</v>
      </c>
      <c r="U471" s="80">
        <v>95.370349999999988</v>
      </c>
      <c r="V471" s="80">
        <v>0</v>
      </c>
      <c r="W471" s="80">
        <v>0</v>
      </c>
      <c r="X471" s="78">
        <f t="shared" si="75"/>
        <v>50.177078240740734</v>
      </c>
      <c r="Y471" s="83">
        <f t="shared" si="76"/>
        <v>81.033711261411369</v>
      </c>
      <c r="Z471" s="84">
        <v>47.770114942528743</v>
      </c>
      <c r="AA471" s="84">
        <v>19.444444444444446</v>
      </c>
      <c r="AB471" s="84">
        <v>0</v>
      </c>
      <c r="AC471" s="84">
        <v>35.199999999999996</v>
      </c>
      <c r="AD471" s="84">
        <v>13.48314606741573</v>
      </c>
      <c r="AE471" s="72">
        <f t="shared" si="77"/>
        <v>24.716451956605965</v>
      </c>
      <c r="AF471" s="85">
        <v>42.105263157894733</v>
      </c>
      <c r="AG471" s="85">
        <v>31.25</v>
      </c>
      <c r="AH471" s="85">
        <v>58.82352941176471</v>
      </c>
      <c r="AI471" s="85">
        <v>0.93457943925233633</v>
      </c>
      <c r="AJ471" s="86">
        <v>33.278343002227942</v>
      </c>
      <c r="AK471" s="87">
        <v>23.333333333333332</v>
      </c>
      <c r="AL471" s="72">
        <f t="shared" si="78"/>
        <v>23.333333333333332</v>
      </c>
      <c r="AM471" s="88">
        <v>26.722999177450635</v>
      </c>
      <c r="AN471" s="89">
        <f t="shared" si="79"/>
        <v>59.88209802177208</v>
      </c>
    </row>
    <row r="472" spans="1:40" ht="15" hidden="1" customHeight="1" x14ac:dyDescent="0.3">
      <c r="A472" s="90">
        <v>25151</v>
      </c>
      <c r="B472" s="91" t="s">
        <v>740</v>
      </c>
      <c r="C472" s="91" t="s">
        <v>753</v>
      </c>
      <c r="D472" s="92">
        <v>6</v>
      </c>
      <c r="E472" s="70">
        <v>41.267191519913851</v>
      </c>
      <c r="F472" s="71">
        <v>74.816341066341067</v>
      </c>
      <c r="G472" s="72">
        <f t="shared" si="70"/>
        <v>52.450241368722921</v>
      </c>
      <c r="H472" s="73">
        <v>47.942</v>
      </c>
      <c r="I472" s="74">
        <f t="shared" si="71"/>
        <v>47.942</v>
      </c>
      <c r="J472" s="75">
        <f t="shared" si="72"/>
        <v>50.646944821233753</v>
      </c>
      <c r="K472" s="76">
        <v>69.430051813471508</v>
      </c>
      <c r="L472" s="77">
        <v>100</v>
      </c>
      <c r="M472" s="78">
        <f t="shared" si="73"/>
        <v>76.22337363270006</v>
      </c>
      <c r="N472" s="79">
        <v>98.888888888888886</v>
      </c>
      <c r="O472" s="80">
        <v>99.68</v>
      </c>
      <c r="P472" s="81">
        <v>99.758745476477685</v>
      </c>
      <c r="Q472" s="82" t="s">
        <v>37</v>
      </c>
      <c r="R472" s="72">
        <f t="shared" si="74"/>
        <v>99.380393197962746</v>
      </c>
      <c r="S472" s="76">
        <v>98.333333333333343</v>
      </c>
      <c r="T472" s="77">
        <v>75.506365740740733</v>
      </c>
      <c r="U472" s="80">
        <v>100</v>
      </c>
      <c r="V472" s="80">
        <v>95.389299695519796</v>
      </c>
      <c r="W472" s="80">
        <v>80</v>
      </c>
      <c r="X472" s="78">
        <f t="shared" si="75"/>
        <v>90.383587230458488</v>
      </c>
      <c r="Y472" s="83">
        <f t="shared" si="76"/>
        <v>88.164888244866816</v>
      </c>
      <c r="Z472" s="84">
        <v>51.494252873563219</v>
      </c>
      <c r="AA472" s="84">
        <v>59.027777777777779</v>
      </c>
      <c r="AB472" s="84">
        <v>80</v>
      </c>
      <c r="AC472" s="84">
        <v>51.2</v>
      </c>
      <c r="AD472" s="84">
        <v>47.777777777777779</v>
      </c>
      <c r="AE472" s="72">
        <f t="shared" si="77"/>
        <v>57.499604885057479</v>
      </c>
      <c r="AF472" s="85">
        <v>73.68421052631578</v>
      </c>
      <c r="AG472" s="85">
        <v>75</v>
      </c>
      <c r="AH472" s="85">
        <v>70.588235294117652</v>
      </c>
      <c r="AI472" s="85">
        <v>52.336448598130836</v>
      </c>
      <c r="AJ472" s="86">
        <v>67.902223604641065</v>
      </c>
      <c r="AK472" s="87">
        <v>41.666666666666671</v>
      </c>
      <c r="AL472" s="72">
        <f t="shared" si="78"/>
        <v>41.666666666666671</v>
      </c>
      <c r="AM472" s="88">
        <v>57.107048899934945</v>
      </c>
      <c r="AN472" s="89">
        <f t="shared" si="79"/>
        <v>71.34394775666064</v>
      </c>
    </row>
    <row r="473" spans="1:40" ht="15" hidden="1" customHeight="1" x14ac:dyDescent="0.3">
      <c r="A473" s="90">
        <v>25154</v>
      </c>
      <c r="B473" s="91" t="s">
        <v>740</v>
      </c>
      <c r="C473" s="91" t="s">
        <v>754</v>
      </c>
      <c r="D473" s="92">
        <v>6</v>
      </c>
      <c r="E473" s="70">
        <v>73.647243107769427</v>
      </c>
      <c r="F473" s="71">
        <v>93.191900691900699</v>
      </c>
      <c r="G473" s="72">
        <f t="shared" si="70"/>
        <v>80.162128969146522</v>
      </c>
      <c r="H473" s="73">
        <v>40.402000000000001</v>
      </c>
      <c r="I473" s="74">
        <f t="shared" si="71"/>
        <v>40.402000000000001</v>
      </c>
      <c r="J473" s="75">
        <f t="shared" si="72"/>
        <v>64.258077381487908</v>
      </c>
      <c r="K473" s="76">
        <v>93.137254901960787</v>
      </c>
      <c r="L473" s="77">
        <v>100</v>
      </c>
      <c r="M473" s="78">
        <f t="shared" si="73"/>
        <v>94.662309368191728</v>
      </c>
      <c r="N473" s="79">
        <v>88.571428571428584</v>
      </c>
      <c r="O473" s="80">
        <v>99.72999999999999</v>
      </c>
      <c r="P473" s="81">
        <v>97.27653631284916</v>
      </c>
      <c r="Q473" s="82" t="s">
        <v>37</v>
      </c>
      <c r="R473" s="72">
        <f t="shared" si="74"/>
        <v>95.133159552075028</v>
      </c>
      <c r="S473" s="76">
        <v>99.305555555555543</v>
      </c>
      <c r="T473" s="80">
        <v>92.326388888888886</v>
      </c>
      <c r="U473" s="80">
        <v>0</v>
      </c>
      <c r="V473" s="80">
        <v>0</v>
      </c>
      <c r="W473" s="80">
        <v>25</v>
      </c>
      <c r="X473" s="78">
        <f t="shared" si="75"/>
        <v>51.032986111111107</v>
      </c>
      <c r="Y473" s="83">
        <f t="shared" si="76"/>
        <v>80.851597984768574</v>
      </c>
      <c r="Z473" s="84">
        <v>52.643678160919542</v>
      </c>
      <c r="AA473" s="84">
        <v>33.333333333333336</v>
      </c>
      <c r="AB473" s="84">
        <v>0</v>
      </c>
      <c r="AC473" s="84">
        <v>0</v>
      </c>
      <c r="AD473" s="84">
        <v>100</v>
      </c>
      <c r="AE473" s="72">
        <f t="shared" si="77"/>
        <v>38.160919540229884</v>
      </c>
      <c r="AF473" s="85">
        <v>0</v>
      </c>
      <c r="AG473" s="85">
        <v>6.25</v>
      </c>
      <c r="AH473" s="85">
        <v>5.8823529411764701</v>
      </c>
      <c r="AI473" s="85">
        <v>0.93457943925233633</v>
      </c>
      <c r="AJ473" s="86">
        <v>3.266733095107202</v>
      </c>
      <c r="AK473" s="87">
        <v>31.666666666666664</v>
      </c>
      <c r="AL473" s="72">
        <f t="shared" si="78"/>
        <v>31.666666666666664</v>
      </c>
      <c r="AM473" s="88">
        <v>27.55695258015119</v>
      </c>
      <c r="AN473" s="89">
        <f t="shared" si="79"/>
        <v>61.544500242727224</v>
      </c>
    </row>
    <row r="474" spans="1:40" ht="15" hidden="1" customHeight="1" x14ac:dyDescent="0.3">
      <c r="A474" s="90">
        <v>25168</v>
      </c>
      <c r="B474" s="91" t="s">
        <v>740</v>
      </c>
      <c r="C474" s="91" t="s">
        <v>755</v>
      </c>
      <c r="D474" s="92">
        <v>6</v>
      </c>
      <c r="E474" s="70">
        <v>60.579576788425207</v>
      </c>
      <c r="F474" s="71">
        <v>74.306573056573058</v>
      </c>
      <c r="G474" s="72">
        <f t="shared" si="70"/>
        <v>65.155242211141157</v>
      </c>
      <c r="H474" s="73">
        <v>65.768000000000001</v>
      </c>
      <c r="I474" s="74">
        <f t="shared" si="71"/>
        <v>65.768000000000001</v>
      </c>
      <c r="J474" s="75">
        <f t="shared" si="72"/>
        <v>65.400345326684686</v>
      </c>
      <c r="K474" s="76">
        <v>89.603960396039611</v>
      </c>
      <c r="L474" s="77">
        <v>100</v>
      </c>
      <c r="M474" s="78">
        <f t="shared" si="73"/>
        <v>91.914191419141929</v>
      </c>
      <c r="N474" s="79">
        <v>90.687830687830697</v>
      </c>
      <c r="O474" s="80">
        <v>98.84</v>
      </c>
      <c r="P474" s="81">
        <v>99.316239316239319</v>
      </c>
      <c r="Q474" s="82" t="s">
        <v>37</v>
      </c>
      <c r="R474" s="72">
        <f t="shared" si="74"/>
        <v>96.221180820105829</v>
      </c>
      <c r="S474" s="76">
        <v>45.694444444444443</v>
      </c>
      <c r="T474" s="80">
        <v>48.125</v>
      </c>
      <c r="U474" s="80">
        <v>100</v>
      </c>
      <c r="V474" s="80">
        <v>0</v>
      </c>
      <c r="W474" s="80">
        <v>25</v>
      </c>
      <c r="X474" s="78">
        <f t="shared" si="75"/>
        <v>51.579861111111114</v>
      </c>
      <c r="Y474" s="83">
        <f t="shared" si="76"/>
        <v>80.385442328880515</v>
      </c>
      <c r="Z474" s="84">
        <v>39.816091954022987</v>
      </c>
      <c r="AA474" s="84">
        <v>63.888888888888893</v>
      </c>
      <c r="AB474" s="84">
        <v>60</v>
      </c>
      <c r="AC474" s="84">
        <v>63.2</v>
      </c>
      <c r="AD474" s="84">
        <v>22.471910112359549</v>
      </c>
      <c r="AE474" s="72">
        <f t="shared" si="77"/>
        <v>49.246672801239832</v>
      </c>
      <c r="AF474" s="85">
        <v>84.210526315789465</v>
      </c>
      <c r="AG474" s="85">
        <v>75</v>
      </c>
      <c r="AH474" s="85">
        <v>70.588235294117652</v>
      </c>
      <c r="AI474" s="85">
        <v>30.841121495327101</v>
      </c>
      <c r="AJ474" s="86">
        <v>65.159970776308555</v>
      </c>
      <c r="AK474" s="87">
        <v>30</v>
      </c>
      <c r="AL474" s="72">
        <f t="shared" si="78"/>
        <v>30</v>
      </c>
      <c r="AM474" s="88">
        <v>49.640884367676861</v>
      </c>
      <c r="AN474" s="89">
        <f t="shared" si="79"/>
        <v>68.165055540080246</v>
      </c>
    </row>
    <row r="475" spans="1:40" ht="15" hidden="1" customHeight="1" x14ac:dyDescent="0.3">
      <c r="A475" s="90">
        <v>25175</v>
      </c>
      <c r="B475" s="91" t="s">
        <v>740</v>
      </c>
      <c r="C475" s="91" t="s">
        <v>756</v>
      </c>
      <c r="D475" s="92">
        <v>2</v>
      </c>
      <c r="E475" s="70">
        <v>79.289372303437617</v>
      </c>
      <c r="F475" s="71">
        <v>97.713675213675216</v>
      </c>
      <c r="G475" s="72">
        <f t="shared" si="70"/>
        <v>85.430806606850155</v>
      </c>
      <c r="H475" s="73">
        <v>39.332000000000001</v>
      </c>
      <c r="I475" s="74">
        <f t="shared" si="71"/>
        <v>39.332000000000001</v>
      </c>
      <c r="J475" s="75">
        <f t="shared" si="72"/>
        <v>66.991283964110096</v>
      </c>
      <c r="K475" s="76">
        <v>97.43150684931507</v>
      </c>
      <c r="L475" s="77">
        <v>100</v>
      </c>
      <c r="M475" s="78">
        <f t="shared" si="73"/>
        <v>98.002283105022826</v>
      </c>
      <c r="N475" s="79">
        <v>91.428571428571431</v>
      </c>
      <c r="O475" s="80">
        <v>99.45</v>
      </c>
      <c r="P475" s="81">
        <v>99.709364145459702</v>
      </c>
      <c r="Q475" s="82" t="s">
        <v>37</v>
      </c>
      <c r="R475" s="72">
        <f t="shared" si="74"/>
        <v>96.802106038099126</v>
      </c>
      <c r="S475" s="76">
        <v>99.305555555555543</v>
      </c>
      <c r="T475" s="80">
        <v>0</v>
      </c>
      <c r="U475" s="80">
        <v>87.5</v>
      </c>
      <c r="V475" s="80">
        <v>0</v>
      </c>
      <c r="W475" s="80">
        <v>80</v>
      </c>
      <c r="X475" s="78">
        <f t="shared" si="75"/>
        <v>56.701388888888886</v>
      </c>
      <c r="Y475" s="83">
        <f t="shared" si="76"/>
        <v>84.401940294444387</v>
      </c>
      <c r="Z475" s="84">
        <v>60.068965517241374</v>
      </c>
      <c r="AA475" s="84">
        <v>75</v>
      </c>
      <c r="AB475" s="84">
        <v>80</v>
      </c>
      <c r="AC475" s="84">
        <v>72</v>
      </c>
      <c r="AD475" s="84">
        <v>42.105263157894733</v>
      </c>
      <c r="AE475" s="72">
        <f t="shared" si="77"/>
        <v>65.474478221415609</v>
      </c>
      <c r="AF475" s="85">
        <v>57.894736842105267</v>
      </c>
      <c r="AG475" s="85">
        <v>75</v>
      </c>
      <c r="AH475" s="85">
        <v>47.058823529411761</v>
      </c>
      <c r="AI475" s="85">
        <v>49.532710280373834</v>
      </c>
      <c r="AJ475" s="86">
        <v>57.371567662972716</v>
      </c>
      <c r="AK475" s="87">
        <v>43.333333333333336</v>
      </c>
      <c r="AL475" s="72">
        <f t="shared" si="78"/>
        <v>43.333333333333336</v>
      </c>
      <c r="AM475" s="88">
        <v>58.88547309488105</v>
      </c>
      <c r="AN475" s="89">
        <f t="shared" si="79"/>
        <v>73.264868868508529</v>
      </c>
    </row>
    <row r="476" spans="1:40" ht="15" hidden="1" customHeight="1" x14ac:dyDescent="0.3">
      <c r="A476" s="90">
        <v>25178</v>
      </c>
      <c r="B476" s="91" t="s">
        <v>740</v>
      </c>
      <c r="C476" s="91" t="s">
        <v>757</v>
      </c>
      <c r="D476" s="92">
        <v>6</v>
      </c>
      <c r="E476" s="70">
        <v>55.230068502420657</v>
      </c>
      <c r="F476" s="71">
        <v>86.318681318681314</v>
      </c>
      <c r="G476" s="72">
        <f t="shared" si="70"/>
        <v>65.592939441174209</v>
      </c>
      <c r="H476" s="73">
        <v>0</v>
      </c>
      <c r="I476" s="74">
        <f t="shared" si="71"/>
        <v>0</v>
      </c>
      <c r="J476" s="75">
        <f t="shared" si="72"/>
        <v>39.355763664704526</v>
      </c>
      <c r="K476" s="76">
        <v>99.206349206349216</v>
      </c>
      <c r="L476" s="77">
        <v>100</v>
      </c>
      <c r="M476" s="78">
        <f t="shared" si="73"/>
        <v>99.382716049382736</v>
      </c>
      <c r="N476" s="79">
        <v>100</v>
      </c>
      <c r="O476" s="80">
        <v>99.609999999999985</v>
      </c>
      <c r="P476" s="81">
        <v>98.936170212765958</v>
      </c>
      <c r="Q476" s="82" t="s">
        <v>37</v>
      </c>
      <c r="R476" s="72">
        <f t="shared" si="74"/>
        <v>99.453192952127665</v>
      </c>
      <c r="S476" s="76">
        <v>93.888888888888872</v>
      </c>
      <c r="T476" s="77">
        <v>65.162037037037038</v>
      </c>
      <c r="U476" s="80">
        <v>100</v>
      </c>
      <c r="V476" s="80">
        <v>0</v>
      </c>
      <c r="W476" s="80">
        <v>89.999999999999986</v>
      </c>
      <c r="X476" s="78">
        <f t="shared" si="75"/>
        <v>76.012731481481481</v>
      </c>
      <c r="Y476" s="83">
        <f t="shared" si="76"/>
        <v>91.926873596532715</v>
      </c>
      <c r="Z476" s="84">
        <v>37.724137931034484</v>
      </c>
      <c r="AA476" s="84">
        <v>65.277777777777786</v>
      </c>
      <c r="AB476" s="84">
        <v>20</v>
      </c>
      <c r="AC476" s="84">
        <v>54.400000000000006</v>
      </c>
      <c r="AD476" s="84">
        <v>42.222222222222221</v>
      </c>
      <c r="AE476" s="72">
        <f t="shared" si="77"/>
        <v>43.537284482758622</v>
      </c>
      <c r="AF476" s="85">
        <v>68.421052631578945</v>
      </c>
      <c r="AG476" s="85">
        <v>68.75</v>
      </c>
      <c r="AH476" s="85">
        <v>58.82352941176471</v>
      </c>
      <c r="AI476" s="85">
        <v>33.644859813084111</v>
      </c>
      <c r="AJ476" s="86">
        <v>57.409860464106941</v>
      </c>
      <c r="AK476" s="87">
        <v>31.666666666666664</v>
      </c>
      <c r="AL476" s="72">
        <f t="shared" si="78"/>
        <v>31.666666666666664</v>
      </c>
      <c r="AM476" s="88">
        <v>44.862514514566449</v>
      </c>
      <c r="AN476" s="89">
        <f t="shared" si="79"/>
        <v>67.293343885577201</v>
      </c>
    </row>
    <row r="477" spans="1:40" ht="15" hidden="1" customHeight="1" x14ac:dyDescent="0.3">
      <c r="A477" s="90">
        <v>25181</v>
      </c>
      <c r="B477" s="91" t="s">
        <v>740</v>
      </c>
      <c r="C477" s="91" t="s">
        <v>758</v>
      </c>
      <c r="D477" s="92">
        <v>6</v>
      </c>
      <c r="E477" s="70">
        <v>54.619324417093488</v>
      </c>
      <c r="F477" s="71">
        <v>93.468660968660956</v>
      </c>
      <c r="G477" s="72">
        <f t="shared" si="70"/>
        <v>67.569103267615972</v>
      </c>
      <c r="H477" s="73">
        <v>43.106000000000009</v>
      </c>
      <c r="I477" s="74">
        <f t="shared" si="71"/>
        <v>43.106000000000009</v>
      </c>
      <c r="J477" s="75">
        <f t="shared" si="72"/>
        <v>57.783861960569588</v>
      </c>
      <c r="K477" s="76">
        <v>69.047619047619051</v>
      </c>
      <c r="L477" s="77">
        <v>100</v>
      </c>
      <c r="M477" s="78">
        <f t="shared" si="73"/>
        <v>75.925925925925924</v>
      </c>
      <c r="N477" s="79">
        <v>100</v>
      </c>
      <c r="O477" s="80">
        <v>99.72</v>
      </c>
      <c r="P477" s="81">
        <v>98.983481575603562</v>
      </c>
      <c r="Q477" s="82" t="s">
        <v>37</v>
      </c>
      <c r="R477" s="72">
        <f t="shared" si="74"/>
        <v>99.505597299872932</v>
      </c>
      <c r="S477" s="76">
        <v>97.222222222222214</v>
      </c>
      <c r="T477" s="80">
        <v>92.083333333333329</v>
      </c>
      <c r="U477" s="80">
        <v>83.333333333333329</v>
      </c>
      <c r="V477" s="80">
        <v>0</v>
      </c>
      <c r="W477" s="80">
        <v>100</v>
      </c>
      <c r="X477" s="78">
        <f t="shared" si="75"/>
        <v>80.659722222222214</v>
      </c>
      <c r="Y477" s="83">
        <f t="shared" si="76"/>
        <v>84.986235580403786</v>
      </c>
      <c r="Z477" s="84">
        <v>79.057471264367805</v>
      </c>
      <c r="AA477" s="84">
        <v>22.222222222222225</v>
      </c>
      <c r="AB477" s="84">
        <v>20</v>
      </c>
      <c r="AC477" s="84">
        <v>52.800000000000004</v>
      </c>
      <c r="AD477" s="84">
        <v>42.222222222222221</v>
      </c>
      <c r="AE477" s="72">
        <f t="shared" si="77"/>
        <v>45.497701149425282</v>
      </c>
      <c r="AF477" s="85">
        <v>63.157894736842103</v>
      </c>
      <c r="AG477" s="85">
        <v>75</v>
      </c>
      <c r="AH477" s="85">
        <v>64.705882352941174</v>
      </c>
      <c r="AI477" s="85">
        <v>28.971962616822427</v>
      </c>
      <c r="AJ477" s="86">
        <v>57.95893492665143</v>
      </c>
      <c r="AK477" s="87">
        <v>35</v>
      </c>
      <c r="AL477" s="72">
        <f t="shared" si="78"/>
        <v>35</v>
      </c>
      <c r="AM477" s="88">
        <v>46.7211565934672</v>
      </c>
      <c r="AN477" s="89">
        <f t="shared" si="79"/>
        <v>68.066237160355968</v>
      </c>
    </row>
    <row r="478" spans="1:40" ht="15" hidden="1" customHeight="1" x14ac:dyDescent="0.3">
      <c r="A478" s="90">
        <v>25183</v>
      </c>
      <c r="B478" s="91" t="s">
        <v>740</v>
      </c>
      <c r="C478" s="91" t="s">
        <v>759</v>
      </c>
      <c r="D478" s="92">
        <v>6</v>
      </c>
      <c r="E478" s="70">
        <v>80.159056460780604</v>
      </c>
      <c r="F478" s="71">
        <v>82.075702075702068</v>
      </c>
      <c r="G478" s="72">
        <f t="shared" si="70"/>
        <v>80.797938332421097</v>
      </c>
      <c r="H478" s="73">
        <v>83.635999999999996</v>
      </c>
      <c r="I478" s="74">
        <f t="shared" si="71"/>
        <v>83.635999999999996</v>
      </c>
      <c r="J478" s="75">
        <f t="shared" si="72"/>
        <v>81.933162999452662</v>
      </c>
      <c r="K478" s="76">
        <v>99.666666666666671</v>
      </c>
      <c r="L478" s="77">
        <v>100</v>
      </c>
      <c r="M478" s="78">
        <f t="shared" si="73"/>
        <v>99.740740740740733</v>
      </c>
      <c r="N478" s="79">
        <v>87.724867724867721</v>
      </c>
      <c r="O478" s="80">
        <v>99.91</v>
      </c>
      <c r="P478" s="81">
        <v>99.51818838834015</v>
      </c>
      <c r="Q478" s="82" t="s">
        <v>37</v>
      </c>
      <c r="R478" s="72">
        <f t="shared" si="74"/>
        <v>95.657861817712373</v>
      </c>
      <c r="S478" s="76">
        <v>100</v>
      </c>
      <c r="T478" s="80">
        <v>69.357638888888886</v>
      </c>
      <c r="U478" s="80">
        <v>94.444433333333336</v>
      </c>
      <c r="V478" s="80">
        <v>83.969465648854964</v>
      </c>
      <c r="W478" s="80">
        <v>80</v>
      </c>
      <c r="X478" s="78">
        <f t="shared" si="75"/>
        <v>86.44670126166244</v>
      </c>
      <c r="Y478" s="83">
        <f t="shared" si="76"/>
        <v>94.180126852066607</v>
      </c>
      <c r="Z478" s="84">
        <v>60.712643678160923</v>
      </c>
      <c r="AA478" s="84">
        <v>65.972222222222229</v>
      </c>
      <c r="AB478" s="84">
        <v>40</v>
      </c>
      <c r="AC478" s="84">
        <v>73.599999999999994</v>
      </c>
      <c r="AD478" s="84">
        <v>34.523809523809526</v>
      </c>
      <c r="AE478" s="72">
        <f t="shared" si="77"/>
        <v>55.321166871921179</v>
      </c>
      <c r="AF478" s="85">
        <v>57.894736842105267</v>
      </c>
      <c r="AG478" s="85">
        <v>81.25</v>
      </c>
      <c r="AH478" s="85">
        <v>52.941176470588239</v>
      </c>
      <c r="AI478" s="85">
        <v>69.158878504672899</v>
      </c>
      <c r="AJ478" s="86">
        <v>65.311197954341594</v>
      </c>
      <c r="AK478" s="87">
        <v>53.333333333333336</v>
      </c>
      <c r="AL478" s="72">
        <f t="shared" si="78"/>
        <v>53.333333333333336</v>
      </c>
      <c r="AM478" s="88">
        <v>57.587608452849054</v>
      </c>
      <c r="AN478" s="89">
        <f t="shared" si="79"/>
        <v>80.752978561778548</v>
      </c>
    </row>
    <row r="479" spans="1:40" ht="15" hidden="1" customHeight="1" x14ac:dyDescent="0.3">
      <c r="A479" s="90">
        <v>25200</v>
      </c>
      <c r="B479" s="91" t="s">
        <v>740</v>
      </c>
      <c r="C479" s="91" t="s">
        <v>760</v>
      </c>
      <c r="D479" s="92">
        <v>5</v>
      </c>
      <c r="E479" s="70">
        <v>50.220438457888385</v>
      </c>
      <c r="F479" s="71">
        <v>78.051994301994299</v>
      </c>
      <c r="G479" s="72">
        <f t="shared" si="70"/>
        <v>59.497623739257023</v>
      </c>
      <c r="H479" s="73">
        <v>17.271999999999998</v>
      </c>
      <c r="I479" s="74">
        <f t="shared" si="71"/>
        <v>17.271999999999998</v>
      </c>
      <c r="J479" s="75">
        <f t="shared" si="72"/>
        <v>42.607374243554212</v>
      </c>
      <c r="K479" s="76">
        <v>21.153846153846157</v>
      </c>
      <c r="L479" s="77">
        <v>100</v>
      </c>
      <c r="M479" s="78">
        <f t="shared" si="73"/>
        <v>38.675213675213676</v>
      </c>
      <c r="N479" s="79">
        <v>87.089947089947088</v>
      </c>
      <c r="O479" s="80">
        <v>99.98</v>
      </c>
      <c r="P479" s="81">
        <v>99.559729967713523</v>
      </c>
      <c r="Q479" s="82" t="s">
        <v>37</v>
      </c>
      <c r="R479" s="72">
        <f t="shared" si="74"/>
        <v>95.483511169833193</v>
      </c>
      <c r="S479" s="76">
        <v>100</v>
      </c>
      <c r="T479" s="80">
        <v>62.215277777777779</v>
      </c>
      <c r="U479" s="80">
        <v>81.944433333333336</v>
      </c>
      <c r="V479" s="80">
        <v>93.693982074263758</v>
      </c>
      <c r="W479" s="80">
        <v>25</v>
      </c>
      <c r="X479" s="78">
        <f t="shared" si="75"/>
        <v>75.876675537060748</v>
      </c>
      <c r="Y479" s="83">
        <f t="shared" si="76"/>
        <v>68.758336669282983</v>
      </c>
      <c r="Z479" s="84">
        <v>53.356321839080458</v>
      </c>
      <c r="AA479" s="84">
        <v>22.222222222222225</v>
      </c>
      <c r="AB479" s="84">
        <v>0</v>
      </c>
      <c r="AC479" s="84">
        <v>61.6</v>
      </c>
      <c r="AD479" s="84">
        <v>97.802197802197796</v>
      </c>
      <c r="AE479" s="72">
        <f t="shared" si="77"/>
        <v>47.393659214348872</v>
      </c>
      <c r="AF479" s="85">
        <v>57.894736842105267</v>
      </c>
      <c r="AG479" s="85">
        <v>81.25</v>
      </c>
      <c r="AH479" s="85">
        <v>47.058823529411761</v>
      </c>
      <c r="AI479" s="85">
        <v>31.775700934579437</v>
      </c>
      <c r="AJ479" s="86">
        <v>54.494815326524119</v>
      </c>
      <c r="AK479" s="87">
        <v>41.666666666666671</v>
      </c>
      <c r="AL479" s="72">
        <f t="shared" si="78"/>
        <v>41.666666666666671</v>
      </c>
      <c r="AM479" s="88">
        <v>48.141902334725835</v>
      </c>
      <c r="AN479" s="89">
        <f t="shared" si="79"/>
        <v>57.34321388377009</v>
      </c>
    </row>
    <row r="480" spans="1:40" ht="15" hidden="1" customHeight="1" x14ac:dyDescent="0.3">
      <c r="A480" s="90">
        <v>25214</v>
      </c>
      <c r="B480" s="91" t="s">
        <v>740</v>
      </c>
      <c r="C480" s="91" t="s">
        <v>761</v>
      </c>
      <c r="D480" s="92">
        <v>2</v>
      </c>
      <c r="E480" s="70">
        <v>46.056467679383125</v>
      </c>
      <c r="F480" s="71">
        <v>89.60826210826211</v>
      </c>
      <c r="G480" s="72">
        <f t="shared" si="70"/>
        <v>60.573732489009451</v>
      </c>
      <c r="H480" s="73">
        <v>62.537999999999997</v>
      </c>
      <c r="I480" s="74">
        <f t="shared" si="71"/>
        <v>62.537999999999997</v>
      </c>
      <c r="J480" s="75">
        <f t="shared" si="72"/>
        <v>61.359439493405667</v>
      </c>
      <c r="K480" s="76">
        <v>98.515519568151149</v>
      </c>
      <c r="L480" s="77">
        <v>100</v>
      </c>
      <c r="M480" s="78">
        <f t="shared" si="73"/>
        <v>98.845404108562008</v>
      </c>
      <c r="N480" s="79">
        <v>87.460317460317469</v>
      </c>
      <c r="O480" s="80">
        <v>99.69</v>
      </c>
      <c r="P480" s="81">
        <v>97.161500815660688</v>
      </c>
      <c r="Q480" s="82" t="s">
        <v>37</v>
      </c>
      <c r="R480" s="72">
        <f t="shared" si="74"/>
        <v>94.711374463185223</v>
      </c>
      <c r="S480" s="76">
        <v>99.305555555555543</v>
      </c>
      <c r="T480" s="80">
        <v>0</v>
      </c>
      <c r="U480" s="80">
        <v>100</v>
      </c>
      <c r="V480" s="80">
        <v>0</v>
      </c>
      <c r="W480" s="80">
        <v>80</v>
      </c>
      <c r="X480" s="78">
        <f t="shared" si="75"/>
        <v>59.826388888888886</v>
      </c>
      <c r="Y480" s="83">
        <f t="shared" si="76"/>
        <v>85.036429751746041</v>
      </c>
      <c r="Z480" s="84">
        <v>67.563218390804593</v>
      </c>
      <c r="AA480" s="84">
        <v>58.333333333333336</v>
      </c>
      <c r="AB480" s="84">
        <v>0</v>
      </c>
      <c r="AC480" s="84">
        <v>40</v>
      </c>
      <c r="AD480" s="84">
        <v>64.835164835164832</v>
      </c>
      <c r="AE480" s="72">
        <f t="shared" si="77"/>
        <v>47.48489800429455</v>
      </c>
      <c r="AF480" s="85">
        <v>84.210526315789465</v>
      </c>
      <c r="AG480" s="85">
        <v>75</v>
      </c>
      <c r="AH480" s="85">
        <v>47.058823529411761</v>
      </c>
      <c r="AI480" s="85">
        <v>42.990654205607477</v>
      </c>
      <c r="AJ480" s="86">
        <v>62.315001012702183</v>
      </c>
      <c r="AK480" s="87">
        <v>28.333333333333332</v>
      </c>
      <c r="AL480" s="72">
        <f t="shared" si="78"/>
        <v>28.333333333333332</v>
      </c>
      <c r="AM480" s="88">
        <v>47.609279205677673</v>
      </c>
      <c r="AN480" s="89">
        <f t="shared" si="79"/>
        <v>69.072886536257457</v>
      </c>
    </row>
    <row r="481" spans="1:40" ht="15" hidden="1" customHeight="1" x14ac:dyDescent="0.3">
      <c r="A481" s="90">
        <v>25224</v>
      </c>
      <c r="B481" s="91" t="s">
        <v>740</v>
      </c>
      <c r="C481" s="91" t="s">
        <v>762</v>
      </c>
      <c r="D481" s="92">
        <v>6</v>
      </c>
      <c r="E481" s="70">
        <v>67.727662990367165</v>
      </c>
      <c r="F481" s="71">
        <v>91.353276353276357</v>
      </c>
      <c r="G481" s="72">
        <f t="shared" si="70"/>
        <v>75.602867444670224</v>
      </c>
      <c r="H481" s="73">
        <v>66.587999999999994</v>
      </c>
      <c r="I481" s="74">
        <f t="shared" si="71"/>
        <v>66.587999999999994</v>
      </c>
      <c r="J481" s="75">
        <f t="shared" si="72"/>
        <v>71.996920466802123</v>
      </c>
      <c r="K481" s="76">
        <v>96.621621621621628</v>
      </c>
      <c r="L481" s="77">
        <v>100</v>
      </c>
      <c r="M481" s="78">
        <f t="shared" si="73"/>
        <v>97.372372372372382</v>
      </c>
      <c r="N481" s="79">
        <v>94.444444444444457</v>
      </c>
      <c r="O481" s="80">
        <v>99.690000000000012</v>
      </c>
      <c r="P481" s="81">
        <v>99.491740787801774</v>
      </c>
      <c r="Q481" s="82">
        <v>100</v>
      </c>
      <c r="R481" s="72">
        <f t="shared" si="74"/>
        <v>98.406546308061564</v>
      </c>
      <c r="S481" s="76">
        <v>99.305555555555543</v>
      </c>
      <c r="T481" s="80">
        <v>72.3784722222222</v>
      </c>
      <c r="U481" s="80">
        <v>100</v>
      </c>
      <c r="V481" s="80">
        <v>0</v>
      </c>
      <c r="W481" s="80">
        <v>100</v>
      </c>
      <c r="X481" s="78">
        <f t="shared" si="75"/>
        <v>80.421006944444429</v>
      </c>
      <c r="Y481" s="83">
        <f t="shared" si="76"/>
        <v>92.278871094855973</v>
      </c>
      <c r="Z481" s="84">
        <v>95.126436781609186</v>
      </c>
      <c r="AA481" s="84">
        <v>69.444444444444457</v>
      </c>
      <c r="AB481" s="84">
        <v>0</v>
      </c>
      <c r="AC481" s="84">
        <v>60.8</v>
      </c>
      <c r="AD481" s="84">
        <v>40.449438202247187</v>
      </c>
      <c r="AE481" s="72">
        <f t="shared" si="77"/>
        <v>55.786712191656974</v>
      </c>
      <c r="AF481" s="85">
        <v>100</v>
      </c>
      <c r="AG481" s="85">
        <v>81.25</v>
      </c>
      <c r="AH481" s="85">
        <v>70.588235294117652</v>
      </c>
      <c r="AI481" s="85">
        <v>41.121495327102799</v>
      </c>
      <c r="AJ481" s="86">
        <v>73.239932655305111</v>
      </c>
      <c r="AK481" s="87">
        <v>40</v>
      </c>
      <c r="AL481" s="72">
        <f t="shared" si="78"/>
        <v>40</v>
      </c>
      <c r="AM481" s="88">
        <v>57.283561876965081</v>
      </c>
      <c r="AN481" s="89">
        <f t="shared" si="79"/>
        <v>77.723888203877934</v>
      </c>
    </row>
    <row r="482" spans="1:40" ht="15" hidden="1" customHeight="1" x14ac:dyDescent="0.3">
      <c r="A482" s="90">
        <v>25245</v>
      </c>
      <c r="B482" s="91" t="s">
        <v>740</v>
      </c>
      <c r="C482" s="91" t="s">
        <v>763</v>
      </c>
      <c r="D482" s="92">
        <v>6</v>
      </c>
      <c r="E482" s="70">
        <v>36.243080864164313</v>
      </c>
      <c r="F482" s="71">
        <v>89.444444444444443</v>
      </c>
      <c r="G482" s="72">
        <f t="shared" si="70"/>
        <v>53.976868724257685</v>
      </c>
      <c r="H482" s="73">
        <v>29.724000000000004</v>
      </c>
      <c r="I482" s="74">
        <f t="shared" si="71"/>
        <v>29.724000000000004</v>
      </c>
      <c r="J482" s="75">
        <f t="shared" si="72"/>
        <v>44.275721234554609</v>
      </c>
      <c r="K482" s="76">
        <v>55.670103092783506</v>
      </c>
      <c r="L482" s="77">
        <v>100</v>
      </c>
      <c r="M482" s="78">
        <f t="shared" si="73"/>
        <v>65.521191294387165</v>
      </c>
      <c r="N482" s="79">
        <v>89.206349206349216</v>
      </c>
      <c r="O482" s="80">
        <v>99.38000000000001</v>
      </c>
      <c r="P482" s="81">
        <v>88.582834331337324</v>
      </c>
      <c r="Q482" s="82" t="s">
        <v>37</v>
      </c>
      <c r="R482" s="72">
        <f t="shared" si="74"/>
        <v>92.331984265991821</v>
      </c>
      <c r="S482" s="76">
        <v>98.611111111111114</v>
      </c>
      <c r="T482" s="80">
        <v>71.273148148148152</v>
      </c>
      <c r="U482" s="80">
        <v>97.222216666666668</v>
      </c>
      <c r="V482" s="80">
        <v>0</v>
      </c>
      <c r="W482" s="80">
        <v>50</v>
      </c>
      <c r="X482" s="78">
        <f t="shared" si="75"/>
        <v>73.026618981481477</v>
      </c>
      <c r="Y482" s="83">
        <f t="shared" si="76"/>
        <v>76.502381905170836</v>
      </c>
      <c r="Z482" s="84">
        <v>52.758620689655174</v>
      </c>
      <c r="AA482" s="84">
        <v>52.777777777777779</v>
      </c>
      <c r="AB482" s="84">
        <v>0</v>
      </c>
      <c r="AC482" s="84">
        <v>71.2</v>
      </c>
      <c r="AD482" s="84">
        <v>69.230769230769226</v>
      </c>
      <c r="AE482" s="72">
        <f t="shared" si="77"/>
        <v>49.416257736516357</v>
      </c>
      <c r="AF482" s="85">
        <v>57.894736842105267</v>
      </c>
      <c r="AG482" s="85">
        <v>75</v>
      </c>
      <c r="AH482" s="85">
        <v>5.8823529411764701</v>
      </c>
      <c r="AI482" s="85">
        <v>28.971962616822427</v>
      </c>
      <c r="AJ482" s="86">
        <v>41.937263100026037</v>
      </c>
      <c r="AK482" s="87">
        <v>25</v>
      </c>
      <c r="AL482" s="72">
        <f t="shared" si="78"/>
        <v>25</v>
      </c>
      <c r="AM482" s="88">
        <v>42.538607619482335</v>
      </c>
      <c r="AN482" s="89">
        <f t="shared" si="79"/>
        <v>59.867917485341039</v>
      </c>
    </row>
    <row r="483" spans="1:40" ht="15" hidden="1" customHeight="1" x14ac:dyDescent="0.3">
      <c r="A483" s="90">
        <v>25258</v>
      </c>
      <c r="B483" s="91" t="s">
        <v>740</v>
      </c>
      <c r="C483" s="91" t="s">
        <v>764</v>
      </c>
      <c r="D483" s="92">
        <v>6</v>
      </c>
      <c r="E483" s="70">
        <v>23.111662125385024</v>
      </c>
      <c r="F483" s="71">
        <v>72.182539682539684</v>
      </c>
      <c r="G483" s="72">
        <f t="shared" si="70"/>
        <v>39.468621311103242</v>
      </c>
      <c r="H483" s="73">
        <v>0</v>
      </c>
      <c r="I483" s="74">
        <f t="shared" si="71"/>
        <v>0</v>
      </c>
      <c r="J483" s="75">
        <f t="shared" si="72"/>
        <v>23.681172786661943</v>
      </c>
      <c r="K483" s="76">
        <v>88</v>
      </c>
      <c r="L483" s="77">
        <v>100</v>
      </c>
      <c r="M483" s="78">
        <f t="shared" si="73"/>
        <v>90.666666666666657</v>
      </c>
      <c r="N483" s="79">
        <v>84.433497536945808</v>
      </c>
      <c r="O483" s="80">
        <v>98.62</v>
      </c>
      <c r="P483" s="81">
        <v>98.980891719745216</v>
      </c>
      <c r="Q483" s="82">
        <v>100</v>
      </c>
      <c r="R483" s="72">
        <f t="shared" si="74"/>
        <v>95.508597314172761</v>
      </c>
      <c r="S483" s="76">
        <v>86.25</v>
      </c>
      <c r="T483" s="80">
        <v>81.736111111111114</v>
      </c>
      <c r="U483" s="80">
        <v>100</v>
      </c>
      <c r="V483" s="80">
        <v>0</v>
      </c>
      <c r="W483" s="80">
        <v>0</v>
      </c>
      <c r="X483" s="78">
        <f t="shared" si="75"/>
        <v>66.996527777777771</v>
      </c>
      <c r="Y483" s="83">
        <f t="shared" si="76"/>
        <v>84.641640029424167</v>
      </c>
      <c r="Z483" s="84">
        <v>36.482758620689658</v>
      </c>
      <c r="AA483" s="84">
        <v>0</v>
      </c>
      <c r="AB483" s="84">
        <v>0</v>
      </c>
      <c r="AC483" s="84">
        <v>29.599999999999998</v>
      </c>
      <c r="AD483" s="84">
        <v>15.555555555555555</v>
      </c>
      <c r="AE483" s="72">
        <f t="shared" si="77"/>
        <v>17.587356321839081</v>
      </c>
      <c r="AF483" s="85">
        <v>26.315789473684209</v>
      </c>
      <c r="AG483" s="85">
        <v>56.25</v>
      </c>
      <c r="AH483" s="85">
        <v>41.17647058823529</v>
      </c>
      <c r="AI483" s="85">
        <v>19.626168224299064</v>
      </c>
      <c r="AJ483" s="86">
        <v>35.842107071554636</v>
      </c>
      <c r="AK483" s="87">
        <v>26.666666666666668</v>
      </c>
      <c r="AL483" s="72">
        <f t="shared" si="78"/>
        <v>26.666666666666668</v>
      </c>
      <c r="AM483" s="88">
        <v>24.271151924062082</v>
      </c>
      <c r="AN483" s="89">
        <f t="shared" si="79"/>
        <v>54.338400149263094</v>
      </c>
    </row>
    <row r="484" spans="1:40" ht="15" hidden="1" customHeight="1" x14ac:dyDescent="0.3">
      <c r="A484" s="90">
        <v>25260</v>
      </c>
      <c r="B484" s="91" t="s">
        <v>740</v>
      </c>
      <c r="C484" s="91" t="s">
        <v>765</v>
      </c>
      <c r="D484" s="92">
        <v>6</v>
      </c>
      <c r="E484" s="70">
        <v>61.558281683388692</v>
      </c>
      <c r="F484" s="71">
        <v>82.141839641839653</v>
      </c>
      <c r="G484" s="72">
        <f t="shared" si="70"/>
        <v>68.419467669539003</v>
      </c>
      <c r="H484" s="73">
        <v>49.41</v>
      </c>
      <c r="I484" s="74">
        <f t="shared" si="71"/>
        <v>49.41</v>
      </c>
      <c r="J484" s="75">
        <f t="shared" si="72"/>
        <v>60.8156806017234</v>
      </c>
      <c r="K484" s="76">
        <v>97.959183673469383</v>
      </c>
      <c r="L484" s="77">
        <v>100</v>
      </c>
      <c r="M484" s="78">
        <f t="shared" si="73"/>
        <v>98.412698412698404</v>
      </c>
      <c r="N484" s="79">
        <v>86.349206349206341</v>
      </c>
      <c r="O484" s="80">
        <v>99.42</v>
      </c>
      <c r="P484" s="81">
        <v>97.164034805027384</v>
      </c>
      <c r="Q484" s="82" t="s">
        <v>37</v>
      </c>
      <c r="R484" s="72">
        <f t="shared" si="74"/>
        <v>94.252135959504102</v>
      </c>
      <c r="S484" s="76">
        <v>85.694444444444443</v>
      </c>
      <c r="T484" s="80">
        <v>84.791666666666671</v>
      </c>
      <c r="U484" s="80">
        <v>100</v>
      </c>
      <c r="V484" s="80">
        <v>0</v>
      </c>
      <c r="W484" s="80">
        <v>45</v>
      </c>
      <c r="X484" s="78">
        <f t="shared" si="75"/>
        <v>73.246527777777771</v>
      </c>
      <c r="Y484" s="83">
        <f t="shared" si="76"/>
        <v>89.028143824501612</v>
      </c>
      <c r="Z484" s="84">
        <v>59.195402298850574</v>
      </c>
      <c r="AA484" s="84">
        <v>43.75</v>
      </c>
      <c r="AB484" s="84">
        <v>60</v>
      </c>
      <c r="AC484" s="84">
        <v>72</v>
      </c>
      <c r="AD484" s="84">
        <v>79.761904761904773</v>
      </c>
      <c r="AE484" s="72">
        <f t="shared" si="77"/>
        <v>62.707332717569791</v>
      </c>
      <c r="AF484" s="85">
        <v>73.68421052631578</v>
      </c>
      <c r="AG484" s="85">
        <v>75</v>
      </c>
      <c r="AH484" s="85">
        <v>64.705882352941174</v>
      </c>
      <c r="AI484" s="85">
        <v>42.056074766355138</v>
      </c>
      <c r="AJ484" s="86">
        <v>63.861541911403023</v>
      </c>
      <c r="AK484" s="87">
        <v>43.333333333333336</v>
      </c>
      <c r="AL484" s="72">
        <f t="shared" si="78"/>
        <v>43.333333333333336</v>
      </c>
      <c r="AM484" s="88">
        <v>59.140321959078037</v>
      </c>
      <c r="AN484" s="89">
        <f t="shared" si="79"/>
        <v>74.419304620318897</v>
      </c>
    </row>
    <row r="485" spans="1:40" ht="15" hidden="1" customHeight="1" x14ac:dyDescent="0.3">
      <c r="A485" s="90">
        <v>25269</v>
      </c>
      <c r="B485" s="91" t="s">
        <v>740</v>
      </c>
      <c r="C485" s="91" t="s">
        <v>766</v>
      </c>
      <c r="D485" s="92">
        <v>3</v>
      </c>
      <c r="E485" s="70">
        <v>81.771549231168123</v>
      </c>
      <c r="F485" s="71">
        <v>98.037749287749278</v>
      </c>
      <c r="G485" s="72">
        <f t="shared" si="70"/>
        <v>87.193615916695165</v>
      </c>
      <c r="H485" s="73">
        <v>60.338000000000001</v>
      </c>
      <c r="I485" s="74">
        <f t="shared" si="71"/>
        <v>60.338000000000001</v>
      </c>
      <c r="J485" s="75">
        <f t="shared" si="72"/>
        <v>76.451369550017105</v>
      </c>
      <c r="K485" s="76">
        <v>84.949348769898705</v>
      </c>
      <c r="L485" s="77">
        <v>100</v>
      </c>
      <c r="M485" s="78">
        <f t="shared" si="73"/>
        <v>88.29393793214345</v>
      </c>
      <c r="N485" s="79">
        <v>90.317460317460316</v>
      </c>
      <c r="O485" s="80">
        <v>99.410000000000011</v>
      </c>
      <c r="P485" s="81">
        <v>99.545648920248027</v>
      </c>
      <c r="Q485" s="82" t="s">
        <v>37</v>
      </c>
      <c r="R485" s="72">
        <f t="shared" si="74"/>
        <v>96.364104514811601</v>
      </c>
      <c r="S485" s="76">
        <v>92.5</v>
      </c>
      <c r="T485" s="80">
        <v>0</v>
      </c>
      <c r="U485" s="80">
        <v>100</v>
      </c>
      <c r="V485" s="80">
        <v>0</v>
      </c>
      <c r="W485" s="80">
        <v>80</v>
      </c>
      <c r="X485" s="78">
        <f t="shared" si="75"/>
        <v>58.125</v>
      </c>
      <c r="Y485" s="83">
        <f t="shared" si="76"/>
        <v>81.222331100311351</v>
      </c>
      <c r="Z485" s="84">
        <v>47.954022988505749</v>
      </c>
      <c r="AA485" s="84">
        <v>77.777777777777786</v>
      </c>
      <c r="AB485" s="84">
        <v>0</v>
      </c>
      <c r="AC485" s="84">
        <v>74.400000000000006</v>
      </c>
      <c r="AD485" s="84">
        <v>53.731343283582092</v>
      </c>
      <c r="AE485" s="72">
        <f t="shared" si="77"/>
        <v>50.596465946131417</v>
      </c>
      <c r="AF485" s="85">
        <v>100</v>
      </c>
      <c r="AG485" s="85">
        <v>81.25</v>
      </c>
      <c r="AH485" s="85">
        <v>58.82352941176471</v>
      </c>
      <c r="AI485" s="85">
        <v>38.31775700934579</v>
      </c>
      <c r="AJ485" s="86">
        <v>69.597821605277616</v>
      </c>
      <c r="AK485" s="87">
        <v>53.333333333333336</v>
      </c>
      <c r="AL485" s="72">
        <f t="shared" si="78"/>
        <v>53.333333333333336</v>
      </c>
      <c r="AM485" s="88">
        <v>56.210867599344127</v>
      </c>
      <c r="AN485" s="89">
        <f t="shared" si="79"/>
        <v>72.764699739962339</v>
      </c>
    </row>
    <row r="486" spans="1:40" ht="15" hidden="1" customHeight="1" x14ac:dyDescent="0.3">
      <c r="A486" s="90">
        <v>25279</v>
      </c>
      <c r="B486" s="91" t="s">
        <v>740</v>
      </c>
      <c r="C486" s="91" t="s">
        <v>767</v>
      </c>
      <c r="D486" s="92">
        <v>6</v>
      </c>
      <c r="E486" s="70">
        <v>83.797152078308983</v>
      </c>
      <c r="F486" s="71">
        <v>78.323667073667067</v>
      </c>
      <c r="G486" s="72">
        <f t="shared" si="70"/>
        <v>81.972657076761678</v>
      </c>
      <c r="H486" s="73">
        <v>0</v>
      </c>
      <c r="I486" s="74">
        <f t="shared" si="71"/>
        <v>0</v>
      </c>
      <c r="J486" s="75">
        <f t="shared" si="72"/>
        <v>49.183594246057005</v>
      </c>
      <c r="K486" s="76">
        <v>85.317460317460316</v>
      </c>
      <c r="L486" s="77">
        <v>100</v>
      </c>
      <c r="M486" s="78">
        <f t="shared" si="73"/>
        <v>88.580246913580254</v>
      </c>
      <c r="N486" s="79">
        <v>100</v>
      </c>
      <c r="O486" s="80">
        <v>99.52000000000001</v>
      </c>
      <c r="P486" s="81">
        <v>99.336283185840713</v>
      </c>
      <c r="Q486" s="82" t="s">
        <v>37</v>
      </c>
      <c r="R486" s="72">
        <f t="shared" si="74"/>
        <v>99.556499336283196</v>
      </c>
      <c r="S486" s="76">
        <v>81.388888888888872</v>
      </c>
      <c r="T486" s="80">
        <v>77.569444444444457</v>
      </c>
      <c r="U486" s="80">
        <v>100</v>
      </c>
      <c r="V486" s="80">
        <v>0</v>
      </c>
      <c r="W486" s="80">
        <v>80</v>
      </c>
      <c r="X486" s="78">
        <f t="shared" si="75"/>
        <v>74.739583333333329</v>
      </c>
      <c r="Y486" s="83">
        <f t="shared" si="76"/>
        <v>87.663635343166177</v>
      </c>
      <c r="Z486" s="84">
        <v>59.885057471264368</v>
      </c>
      <c r="AA486" s="84">
        <v>55.555555555555564</v>
      </c>
      <c r="AB486" s="84">
        <v>40</v>
      </c>
      <c r="AC486" s="84">
        <v>60.8</v>
      </c>
      <c r="AD486" s="84">
        <v>46.666666666666664</v>
      </c>
      <c r="AE486" s="72">
        <f t="shared" si="77"/>
        <v>53.03793103448276</v>
      </c>
      <c r="AF486" s="85">
        <v>84.210526315789465</v>
      </c>
      <c r="AG486" s="85">
        <v>81.25</v>
      </c>
      <c r="AH486" s="85">
        <v>52.941176470588239</v>
      </c>
      <c r="AI486" s="85">
        <v>28.037383177570092</v>
      </c>
      <c r="AJ486" s="86">
        <v>61.609771490986951</v>
      </c>
      <c r="AK486" s="87">
        <v>33.333333333333329</v>
      </c>
      <c r="AL486" s="72">
        <f t="shared" si="78"/>
        <v>33.333333333333329</v>
      </c>
      <c r="AM486" s="88">
        <v>51.382835615987325</v>
      </c>
      <c r="AN486" s="89">
        <f t="shared" si="79"/>
        <v>69.083387205590682</v>
      </c>
    </row>
    <row r="487" spans="1:40" ht="15" hidden="1" customHeight="1" x14ac:dyDescent="0.3">
      <c r="A487" s="90">
        <v>25281</v>
      </c>
      <c r="B487" s="91" t="s">
        <v>740</v>
      </c>
      <c r="C487" s="91" t="s">
        <v>768</v>
      </c>
      <c r="D487" s="92">
        <v>6</v>
      </c>
      <c r="E487" s="70">
        <v>0</v>
      </c>
      <c r="F487" s="71">
        <v>77.086385836385844</v>
      </c>
      <c r="G487" s="72">
        <f t="shared" si="70"/>
        <v>25.695461945461947</v>
      </c>
      <c r="H487" s="73">
        <v>39.463999999999999</v>
      </c>
      <c r="I487" s="74">
        <f t="shared" si="71"/>
        <v>39.463999999999999</v>
      </c>
      <c r="J487" s="75">
        <f t="shared" si="72"/>
        <v>31.202877167277165</v>
      </c>
      <c r="K487" s="76">
        <v>90.476190476190482</v>
      </c>
      <c r="L487" s="77">
        <v>100</v>
      </c>
      <c r="M487" s="78">
        <f t="shared" si="73"/>
        <v>92.592592592592609</v>
      </c>
      <c r="N487" s="79">
        <v>94.81481481481481</v>
      </c>
      <c r="O487" s="80">
        <v>99.78</v>
      </c>
      <c r="P487" s="81">
        <v>96.957123098201933</v>
      </c>
      <c r="Q487" s="82">
        <v>100</v>
      </c>
      <c r="R487" s="72">
        <f t="shared" si="74"/>
        <v>97.887984478254182</v>
      </c>
      <c r="S487" s="76">
        <v>94.583333333333329</v>
      </c>
      <c r="T487" s="80">
        <v>68.217592592592609</v>
      </c>
      <c r="U487" s="80">
        <v>100</v>
      </c>
      <c r="V487" s="80">
        <v>78.735005452562703</v>
      </c>
      <c r="W487" s="80">
        <v>25</v>
      </c>
      <c r="X487" s="78">
        <f t="shared" si="75"/>
        <v>78.667107163051824</v>
      </c>
      <c r="Y487" s="83">
        <f t="shared" si="76"/>
        <v>89.830962658551272</v>
      </c>
      <c r="Z487" s="84">
        <v>83.678160919540232</v>
      </c>
      <c r="AA487" s="84">
        <v>44.44444444444445</v>
      </c>
      <c r="AB487" s="84">
        <v>0</v>
      </c>
      <c r="AC487" s="84">
        <v>40.799999999999997</v>
      </c>
      <c r="AD487" s="84">
        <v>5.5555555555555554</v>
      </c>
      <c r="AE487" s="72">
        <f t="shared" si="77"/>
        <v>37.944540229885057</v>
      </c>
      <c r="AF487" s="85">
        <v>36.84210526315789</v>
      </c>
      <c r="AG487" s="85">
        <v>81.25</v>
      </c>
      <c r="AH487" s="85">
        <v>52.941176470588239</v>
      </c>
      <c r="AI487" s="85">
        <v>33.644859813084111</v>
      </c>
      <c r="AJ487" s="86">
        <v>51.169535386707558</v>
      </c>
      <c r="AK487" s="87">
        <v>40</v>
      </c>
      <c r="AL487" s="72">
        <f t="shared" si="78"/>
        <v>40</v>
      </c>
      <c r="AM487" s="88">
        <v>41.88229755906071</v>
      </c>
      <c r="AN487" s="89">
        <f t="shared" si="79"/>
        <v>63.720746030449284</v>
      </c>
    </row>
    <row r="488" spans="1:40" ht="15" hidden="1" customHeight="1" x14ac:dyDescent="0.3">
      <c r="A488" s="90">
        <v>25286</v>
      </c>
      <c r="B488" s="91" t="s">
        <v>740</v>
      </c>
      <c r="C488" s="91" t="s">
        <v>769</v>
      </c>
      <c r="D488" s="92">
        <v>2</v>
      </c>
      <c r="E488" s="70">
        <v>47.254401048163672</v>
      </c>
      <c r="F488" s="71">
        <v>95.386650386650402</v>
      </c>
      <c r="G488" s="72">
        <f t="shared" si="70"/>
        <v>63.298484160992579</v>
      </c>
      <c r="H488" s="73">
        <v>42.65</v>
      </c>
      <c r="I488" s="74">
        <f t="shared" si="71"/>
        <v>42.65</v>
      </c>
      <c r="J488" s="75">
        <f t="shared" si="72"/>
        <v>55.039090496595549</v>
      </c>
      <c r="K488" s="76">
        <v>99.807692307692307</v>
      </c>
      <c r="L488" s="77">
        <v>100</v>
      </c>
      <c r="M488" s="78">
        <f t="shared" si="73"/>
        <v>99.850427350427339</v>
      </c>
      <c r="N488" s="79">
        <v>100</v>
      </c>
      <c r="O488" s="80">
        <v>99.679999999999993</v>
      </c>
      <c r="P488" s="81">
        <v>99.351860944711774</v>
      </c>
      <c r="Q488" s="82" t="s">
        <v>37</v>
      </c>
      <c r="R488" s="72">
        <f t="shared" si="74"/>
        <v>99.614988677207108</v>
      </c>
      <c r="S488" s="76">
        <v>96.527777777777786</v>
      </c>
      <c r="T488" s="80">
        <v>0</v>
      </c>
      <c r="U488" s="80">
        <v>100</v>
      </c>
      <c r="V488" s="80">
        <v>94.977168949771681</v>
      </c>
      <c r="W488" s="80">
        <v>45</v>
      </c>
      <c r="X488" s="78">
        <f t="shared" si="75"/>
        <v>66.629090563165903</v>
      </c>
      <c r="Y488" s="83">
        <f t="shared" si="76"/>
        <v>89.144259203073204</v>
      </c>
      <c r="Z488" s="84">
        <v>77.724137931034477</v>
      </c>
      <c r="AA488" s="84">
        <v>69.444444444444443</v>
      </c>
      <c r="AB488" s="84">
        <v>100</v>
      </c>
      <c r="AC488" s="84">
        <v>64.8</v>
      </c>
      <c r="AD488" s="84">
        <v>60.714285714285708</v>
      </c>
      <c r="AE488" s="72">
        <f t="shared" si="77"/>
        <v>74.735796387520509</v>
      </c>
      <c r="AF488" s="85">
        <v>89.473684210526315</v>
      </c>
      <c r="AG488" s="85">
        <v>75</v>
      </c>
      <c r="AH488" s="85">
        <v>76.470588235294116</v>
      </c>
      <c r="AI488" s="85">
        <v>76.63551401869158</v>
      </c>
      <c r="AJ488" s="86">
        <v>79.394946616127996</v>
      </c>
      <c r="AK488" s="87">
        <v>46.666666666666664</v>
      </c>
      <c r="AL488" s="72">
        <f t="shared" si="78"/>
        <v>46.666666666666664</v>
      </c>
      <c r="AM488" s="88">
        <v>70.364410504311735</v>
      </c>
      <c r="AN488" s="89">
        <f t="shared" si="79"/>
        <v>76.689270852149235</v>
      </c>
    </row>
    <row r="489" spans="1:40" ht="15" hidden="1" customHeight="1" x14ac:dyDescent="0.3">
      <c r="A489" s="90">
        <v>25288</v>
      </c>
      <c r="B489" s="91" t="s">
        <v>740</v>
      </c>
      <c r="C489" s="91" t="s">
        <v>770</v>
      </c>
      <c r="D489" s="92">
        <v>6</v>
      </c>
      <c r="E489" s="70">
        <v>70.941638196637697</v>
      </c>
      <c r="F489" s="71">
        <v>90.037138787138787</v>
      </c>
      <c r="G489" s="72">
        <f t="shared" si="70"/>
        <v>77.306805060138061</v>
      </c>
      <c r="H489" s="73">
        <v>0</v>
      </c>
      <c r="I489" s="74">
        <f t="shared" si="71"/>
        <v>0</v>
      </c>
      <c r="J489" s="75">
        <f t="shared" si="72"/>
        <v>46.384083036082835</v>
      </c>
      <c r="K489" s="76">
        <v>74.336283185840713</v>
      </c>
      <c r="L489" s="77">
        <v>100</v>
      </c>
      <c r="M489" s="78">
        <f t="shared" si="73"/>
        <v>80.039331366764998</v>
      </c>
      <c r="N489" s="79">
        <v>96.402116402116405</v>
      </c>
      <c r="O489" s="80">
        <v>99.18</v>
      </c>
      <c r="P489" s="81">
        <v>96.629213483146074</v>
      </c>
      <c r="Q489" s="82" t="s">
        <v>37</v>
      </c>
      <c r="R489" s="72">
        <f t="shared" si="74"/>
        <v>97.342899268028077</v>
      </c>
      <c r="S489" s="76">
        <v>95.833333333333343</v>
      </c>
      <c r="T489" s="80">
        <v>82.447916666666671</v>
      </c>
      <c r="U489" s="80">
        <v>91.666650000000004</v>
      </c>
      <c r="V489" s="80">
        <v>0</v>
      </c>
      <c r="W489" s="80">
        <v>15</v>
      </c>
      <c r="X489" s="78">
        <f t="shared" si="75"/>
        <v>69.361975000000001</v>
      </c>
      <c r="Y489" s="83">
        <f t="shared" si="76"/>
        <v>82.159719057804381</v>
      </c>
      <c r="Z489" s="84">
        <v>20.827586206896552</v>
      </c>
      <c r="AA489" s="84">
        <v>33.333333333333336</v>
      </c>
      <c r="AB489" s="84">
        <v>0</v>
      </c>
      <c r="AC489" s="84">
        <v>59.199999999999996</v>
      </c>
      <c r="AD489" s="84">
        <v>100</v>
      </c>
      <c r="AE489" s="72">
        <f t="shared" si="77"/>
        <v>41.306896551724137</v>
      </c>
      <c r="AF489" s="85">
        <v>63.157894736842103</v>
      </c>
      <c r="AG489" s="85">
        <v>75</v>
      </c>
      <c r="AH489" s="85">
        <v>64.705882352941174</v>
      </c>
      <c r="AI489" s="85">
        <v>47.663551401869157</v>
      </c>
      <c r="AJ489" s="86">
        <v>62.63183212291311</v>
      </c>
      <c r="AK489" s="87">
        <v>35</v>
      </c>
      <c r="AL489" s="72">
        <f t="shared" si="78"/>
        <v>35</v>
      </c>
      <c r="AM489" s="88">
        <v>45.7321667270297</v>
      </c>
      <c r="AN489" s="89">
        <f t="shared" si="79"/>
        <v>64.076326154227672</v>
      </c>
    </row>
    <row r="490" spans="1:40" ht="15" hidden="1" customHeight="1" x14ac:dyDescent="0.3">
      <c r="A490" s="90">
        <v>25290</v>
      </c>
      <c r="B490" s="91" t="s">
        <v>740</v>
      </c>
      <c r="C490" s="91" t="s">
        <v>771</v>
      </c>
      <c r="D490" s="92">
        <v>3</v>
      </c>
      <c r="E490" s="70">
        <v>57.597932164629086</v>
      </c>
      <c r="F490" s="71">
        <v>72.886650386650388</v>
      </c>
      <c r="G490" s="72">
        <f t="shared" si="70"/>
        <v>62.69417157196952</v>
      </c>
      <c r="H490" s="73">
        <v>68.08</v>
      </c>
      <c r="I490" s="74">
        <f t="shared" si="71"/>
        <v>68.08</v>
      </c>
      <c r="J490" s="75">
        <f t="shared" si="72"/>
        <v>64.8485029431817</v>
      </c>
      <c r="K490" s="76">
        <v>98.496240601503757</v>
      </c>
      <c r="L490" s="77">
        <v>100</v>
      </c>
      <c r="M490" s="78">
        <f t="shared" si="73"/>
        <v>98.830409356725141</v>
      </c>
      <c r="N490" s="79">
        <v>89.206349206349216</v>
      </c>
      <c r="O490" s="80">
        <v>99.25</v>
      </c>
      <c r="P490" s="81">
        <v>98.425155925155934</v>
      </c>
      <c r="Q490" s="82" t="s">
        <v>37</v>
      </c>
      <c r="R490" s="72">
        <f t="shared" si="74"/>
        <v>95.567401396932652</v>
      </c>
      <c r="S490" s="76">
        <v>100</v>
      </c>
      <c r="T490" s="80">
        <v>0</v>
      </c>
      <c r="U490" s="80">
        <v>100</v>
      </c>
      <c r="V490" s="80">
        <v>95.523015063313935</v>
      </c>
      <c r="W490" s="80">
        <v>100</v>
      </c>
      <c r="X490" s="78">
        <f t="shared" si="75"/>
        <v>74.440376882914251</v>
      </c>
      <c r="Y490" s="83">
        <f t="shared" si="76"/>
        <v>89.981436417972049</v>
      </c>
      <c r="Z490" s="84">
        <v>86.551724137931046</v>
      </c>
      <c r="AA490" s="84">
        <v>22.222222222222225</v>
      </c>
      <c r="AB490" s="84">
        <v>40</v>
      </c>
      <c r="AC490" s="84">
        <v>88</v>
      </c>
      <c r="AD490" s="84">
        <v>100</v>
      </c>
      <c r="AE490" s="72">
        <f t="shared" si="77"/>
        <v>68.554597701149433</v>
      </c>
      <c r="AF490" s="85">
        <v>100</v>
      </c>
      <c r="AG490" s="85">
        <v>81.25</v>
      </c>
      <c r="AH490" s="85">
        <v>58.82352941176471</v>
      </c>
      <c r="AI490" s="85">
        <v>54.205607476635507</v>
      </c>
      <c r="AJ490" s="86">
        <v>73.569784222100054</v>
      </c>
      <c r="AK490" s="87">
        <v>78.333333333333329</v>
      </c>
      <c r="AL490" s="72">
        <f t="shared" si="78"/>
        <v>78.333333333333329</v>
      </c>
      <c r="AM490" s="88">
        <v>71.847727899839711</v>
      </c>
      <c r="AN490" s="89">
        <f t="shared" si="79"/>
        <v>79.514737167574282</v>
      </c>
    </row>
    <row r="491" spans="1:40" ht="15" hidden="1" customHeight="1" x14ac:dyDescent="0.3">
      <c r="A491" s="90">
        <v>25293</v>
      </c>
      <c r="B491" s="91" t="s">
        <v>740</v>
      </c>
      <c r="C491" s="91" t="s">
        <v>772</v>
      </c>
      <c r="D491" s="92">
        <v>6</v>
      </c>
      <c r="E491" s="70">
        <v>73.628098761492595</v>
      </c>
      <c r="F491" s="71">
        <v>83.702177452177452</v>
      </c>
      <c r="G491" s="72">
        <f t="shared" si="70"/>
        <v>76.986124991720885</v>
      </c>
      <c r="H491" s="73">
        <v>0</v>
      </c>
      <c r="I491" s="74">
        <f t="shared" si="71"/>
        <v>0</v>
      </c>
      <c r="J491" s="75">
        <f t="shared" si="72"/>
        <v>46.191674995032528</v>
      </c>
      <c r="K491" s="76">
        <v>71.28378378378379</v>
      </c>
      <c r="L491" s="77">
        <v>100</v>
      </c>
      <c r="M491" s="78">
        <f t="shared" si="73"/>
        <v>77.665165165165178</v>
      </c>
      <c r="N491" s="79">
        <v>76.666666666666671</v>
      </c>
      <c r="O491" s="80">
        <v>99.47</v>
      </c>
      <c r="P491" s="81">
        <v>99.174406604747162</v>
      </c>
      <c r="Q491" s="82" t="s">
        <v>37</v>
      </c>
      <c r="R491" s="72">
        <f t="shared" si="74"/>
        <v>91.713001283539739</v>
      </c>
      <c r="S491" s="76">
        <v>100</v>
      </c>
      <c r="T491" s="80">
        <v>85.416666666666671</v>
      </c>
      <c r="U491" s="80">
        <v>100</v>
      </c>
      <c r="V491" s="80">
        <v>0</v>
      </c>
      <c r="W491" s="80">
        <v>25</v>
      </c>
      <c r="X491" s="78">
        <f t="shared" si="75"/>
        <v>74.479166666666671</v>
      </c>
      <c r="Y491" s="83">
        <f t="shared" si="76"/>
        <v>81.140953203525527</v>
      </c>
      <c r="Z491" s="84">
        <v>41.218390804597703</v>
      </c>
      <c r="AA491" s="84">
        <v>11.111111111111112</v>
      </c>
      <c r="AB491" s="84">
        <v>0</v>
      </c>
      <c r="AC491" s="84">
        <v>28.000000000000004</v>
      </c>
      <c r="AD491" s="84">
        <v>40.909090909090914</v>
      </c>
      <c r="AE491" s="72">
        <f t="shared" si="77"/>
        <v>25.308385579937308</v>
      </c>
      <c r="AF491" s="85">
        <v>94.73684210526315</v>
      </c>
      <c r="AG491" s="85">
        <v>68.75</v>
      </c>
      <c r="AH491" s="85">
        <v>64.705882352941174</v>
      </c>
      <c r="AI491" s="85">
        <v>17.75700934579439</v>
      </c>
      <c r="AJ491" s="86">
        <v>61.487433450999681</v>
      </c>
      <c r="AK491" s="87">
        <v>30</v>
      </c>
      <c r="AL491" s="72">
        <f t="shared" si="78"/>
        <v>30</v>
      </c>
      <c r="AM491" s="88">
        <v>35.89445456289981</v>
      </c>
      <c r="AN491" s="89">
        <f t="shared" si="79"/>
        <v>60.577147969639213</v>
      </c>
    </row>
    <row r="492" spans="1:40" ht="15" hidden="1" customHeight="1" x14ac:dyDescent="0.3">
      <c r="A492" s="90">
        <v>25295</v>
      </c>
      <c r="B492" s="91" t="s">
        <v>740</v>
      </c>
      <c r="C492" s="91" t="s">
        <v>773</v>
      </c>
      <c r="D492" s="92">
        <v>6</v>
      </c>
      <c r="E492" s="70">
        <v>57.059065197150325</v>
      </c>
      <c r="F492" s="71">
        <v>82.851037851037859</v>
      </c>
      <c r="G492" s="72">
        <f t="shared" si="70"/>
        <v>65.656389415112841</v>
      </c>
      <c r="H492" s="73">
        <v>58.667999999999999</v>
      </c>
      <c r="I492" s="74">
        <f t="shared" si="71"/>
        <v>58.667999999999999</v>
      </c>
      <c r="J492" s="75">
        <f t="shared" si="72"/>
        <v>62.861033649067707</v>
      </c>
      <c r="K492" s="76">
        <v>98.951048951048946</v>
      </c>
      <c r="L492" s="77">
        <v>100</v>
      </c>
      <c r="M492" s="78">
        <f t="shared" si="73"/>
        <v>99.184149184149192</v>
      </c>
      <c r="N492" s="79">
        <v>91.428571428571431</v>
      </c>
      <c r="O492" s="80">
        <v>99.33</v>
      </c>
      <c r="P492" s="81">
        <v>99.53810623556582</v>
      </c>
      <c r="Q492" s="82" t="s">
        <v>37</v>
      </c>
      <c r="R492" s="72">
        <f t="shared" si="74"/>
        <v>96.705080746865718</v>
      </c>
      <c r="S492" s="76">
        <v>99.305555555555543</v>
      </c>
      <c r="T492" s="80">
        <v>69.791666666666671</v>
      </c>
      <c r="U492" s="80">
        <v>100</v>
      </c>
      <c r="V492" s="80">
        <v>0</v>
      </c>
      <c r="W492" s="80">
        <v>100</v>
      </c>
      <c r="X492" s="78">
        <f t="shared" si="75"/>
        <v>79.774305555555557</v>
      </c>
      <c r="Y492" s="83">
        <f t="shared" si="76"/>
        <v>92.179697323068524</v>
      </c>
      <c r="Z492" s="84">
        <v>85.655172413793096</v>
      </c>
      <c r="AA492" s="84">
        <v>11.111111111111112</v>
      </c>
      <c r="AB492" s="84">
        <v>60</v>
      </c>
      <c r="AC492" s="84">
        <v>52.800000000000004</v>
      </c>
      <c r="AD492" s="84">
        <v>45.454545454545453</v>
      </c>
      <c r="AE492" s="72">
        <f t="shared" si="77"/>
        <v>53.169853709508878</v>
      </c>
      <c r="AF492" s="85">
        <v>84.210526315789465</v>
      </c>
      <c r="AG492" s="85">
        <v>68.75</v>
      </c>
      <c r="AH492" s="85">
        <v>82.35294117647058</v>
      </c>
      <c r="AI492" s="85">
        <v>31.775700934579437</v>
      </c>
      <c r="AJ492" s="86">
        <v>66.77229210670987</v>
      </c>
      <c r="AK492" s="87">
        <v>41.666666666666671</v>
      </c>
      <c r="AL492" s="72">
        <f t="shared" si="78"/>
        <v>41.666666666666671</v>
      </c>
      <c r="AM492" s="88">
        <v>54.496533206860704</v>
      </c>
      <c r="AN492" s="89">
        <f t="shared" si="79"/>
        <v>75.011015353406009</v>
      </c>
    </row>
    <row r="493" spans="1:40" ht="15" hidden="1" customHeight="1" x14ac:dyDescent="0.3">
      <c r="A493" s="90">
        <v>25297</v>
      </c>
      <c r="B493" s="91" t="s">
        <v>740</v>
      </c>
      <c r="C493" s="91" t="s">
        <v>774</v>
      </c>
      <c r="D493" s="92">
        <v>6</v>
      </c>
      <c r="E493" s="70">
        <v>47.394367098618375</v>
      </c>
      <c r="F493" s="71">
        <v>85.958994708994695</v>
      </c>
      <c r="G493" s="72">
        <f t="shared" si="70"/>
        <v>60.249242968743815</v>
      </c>
      <c r="H493" s="73">
        <v>0</v>
      </c>
      <c r="I493" s="74">
        <f t="shared" si="71"/>
        <v>0</v>
      </c>
      <c r="J493" s="75">
        <f t="shared" si="72"/>
        <v>36.149545781246289</v>
      </c>
      <c r="K493" s="76">
        <v>98.578199052132703</v>
      </c>
      <c r="L493" s="77">
        <v>100</v>
      </c>
      <c r="M493" s="78">
        <f t="shared" si="73"/>
        <v>98.894154818325433</v>
      </c>
      <c r="N493" s="79">
        <v>72.222222222222214</v>
      </c>
      <c r="O493" s="80">
        <v>99.13</v>
      </c>
      <c r="P493" s="81">
        <v>99.400218102508177</v>
      </c>
      <c r="Q493" s="82" t="s">
        <v>37</v>
      </c>
      <c r="R493" s="72">
        <f t="shared" si="74"/>
        <v>90.194406683175814</v>
      </c>
      <c r="S493" s="76">
        <v>99.305555555555543</v>
      </c>
      <c r="T493" s="80">
        <v>53.246527777777786</v>
      </c>
      <c r="U493" s="80">
        <v>100</v>
      </c>
      <c r="V493" s="80">
        <v>0</v>
      </c>
      <c r="W493" s="80">
        <v>25</v>
      </c>
      <c r="X493" s="78">
        <f t="shared" si="75"/>
        <v>66.263020833333329</v>
      </c>
      <c r="Y493" s="83">
        <f t="shared" si="76"/>
        <v>85.668272539880078</v>
      </c>
      <c r="Z493" s="84">
        <v>97.011494252873561</v>
      </c>
      <c r="AA493" s="84">
        <v>33.333333333333336</v>
      </c>
      <c r="AB493" s="84">
        <v>80</v>
      </c>
      <c r="AC493" s="84">
        <v>49.6</v>
      </c>
      <c r="AD493" s="84">
        <v>57.777777777777771</v>
      </c>
      <c r="AE493" s="72">
        <f t="shared" si="77"/>
        <v>65.636206896551712</v>
      </c>
      <c r="AF493" s="85">
        <v>78.94736842105263</v>
      </c>
      <c r="AG493" s="85">
        <v>68.75</v>
      </c>
      <c r="AH493" s="85">
        <v>76.470588235294116</v>
      </c>
      <c r="AI493" s="85">
        <v>31.775700934579437</v>
      </c>
      <c r="AJ493" s="86">
        <v>63.985914397731548</v>
      </c>
      <c r="AK493" s="87">
        <v>40</v>
      </c>
      <c r="AL493" s="72">
        <f t="shared" si="78"/>
        <v>40</v>
      </c>
      <c r="AM493" s="88">
        <v>60.068887517555993</v>
      </c>
      <c r="AN493" s="89">
        <f t="shared" si="79"/>
        <v>68.084711681456099</v>
      </c>
    </row>
    <row r="494" spans="1:40" ht="15" hidden="1" customHeight="1" x14ac:dyDescent="0.3">
      <c r="A494" s="90">
        <v>25299</v>
      </c>
      <c r="B494" s="91" t="s">
        <v>740</v>
      </c>
      <c r="C494" s="91" t="s">
        <v>775</v>
      </c>
      <c r="D494" s="92">
        <v>6</v>
      </c>
      <c r="E494" s="70">
        <v>63.661939995878278</v>
      </c>
      <c r="F494" s="71">
        <v>89.837199837199847</v>
      </c>
      <c r="G494" s="72">
        <f t="shared" si="70"/>
        <v>72.387026609652139</v>
      </c>
      <c r="H494" s="73">
        <v>36.445999999999998</v>
      </c>
      <c r="I494" s="74">
        <f t="shared" si="71"/>
        <v>36.445999999999998</v>
      </c>
      <c r="J494" s="75">
        <f t="shared" si="72"/>
        <v>58.010615965791281</v>
      </c>
      <c r="K494" s="76">
        <v>99.462365591397855</v>
      </c>
      <c r="L494" s="77">
        <v>100</v>
      </c>
      <c r="M494" s="78">
        <f t="shared" si="73"/>
        <v>99.581839904420548</v>
      </c>
      <c r="N494" s="79">
        <v>78.888888888888886</v>
      </c>
      <c r="O494" s="80">
        <v>99.830000000000013</v>
      </c>
      <c r="P494" s="81">
        <v>98.418277680140591</v>
      </c>
      <c r="Q494" s="82" t="s">
        <v>37</v>
      </c>
      <c r="R494" s="72">
        <f t="shared" si="74"/>
        <v>92.321318613307952</v>
      </c>
      <c r="S494" s="76">
        <v>100</v>
      </c>
      <c r="T494" s="80">
        <v>75.1736111111111</v>
      </c>
      <c r="U494" s="80">
        <v>100</v>
      </c>
      <c r="V494" s="80">
        <v>0</v>
      </c>
      <c r="W494" s="80">
        <v>25</v>
      </c>
      <c r="X494" s="78">
        <f t="shared" si="75"/>
        <v>71.918402777777771</v>
      </c>
      <c r="Y494" s="83">
        <f t="shared" si="76"/>
        <v>88.406173210738828</v>
      </c>
      <c r="Z494" s="84">
        <v>50.804597701149426</v>
      </c>
      <c r="AA494" s="84">
        <v>22.222222222222225</v>
      </c>
      <c r="AB494" s="84">
        <v>40</v>
      </c>
      <c r="AC494" s="84">
        <v>35.199999999999996</v>
      </c>
      <c r="AD494" s="84">
        <v>5.4945054945054945</v>
      </c>
      <c r="AE494" s="72">
        <f t="shared" si="77"/>
        <v>31.998035872173801</v>
      </c>
      <c r="AF494" s="85">
        <v>68.421052631578945</v>
      </c>
      <c r="AG494" s="85">
        <v>75</v>
      </c>
      <c r="AH494" s="85">
        <v>35.294117647058826</v>
      </c>
      <c r="AI494" s="85">
        <v>26.168224299065418</v>
      </c>
      <c r="AJ494" s="86">
        <v>51.220848644425807</v>
      </c>
      <c r="AK494" s="87">
        <v>30</v>
      </c>
      <c r="AL494" s="72">
        <f t="shared" si="78"/>
        <v>30</v>
      </c>
      <c r="AM494" s="88">
        <v>36.724512103672907</v>
      </c>
      <c r="AN494" s="89">
        <f t="shared" si="79"/>
        <v>66.82256342962954</v>
      </c>
    </row>
    <row r="495" spans="1:40" ht="15" hidden="1" customHeight="1" x14ac:dyDescent="0.3">
      <c r="A495" s="90">
        <v>25307</v>
      </c>
      <c r="B495" s="91" t="s">
        <v>740</v>
      </c>
      <c r="C495" s="91" t="s">
        <v>776</v>
      </c>
      <c r="D495" s="92">
        <v>3</v>
      </c>
      <c r="E495" s="70">
        <v>87.292869402402886</v>
      </c>
      <c r="F495" s="71">
        <v>0</v>
      </c>
      <c r="G495" s="72">
        <f t="shared" si="70"/>
        <v>58.19524626826859</v>
      </c>
      <c r="H495" s="73">
        <v>0</v>
      </c>
      <c r="I495" s="74">
        <f t="shared" si="71"/>
        <v>0</v>
      </c>
      <c r="J495" s="75">
        <f t="shared" si="72"/>
        <v>34.91714776096115</v>
      </c>
      <c r="K495" s="76">
        <v>98.619329388560161</v>
      </c>
      <c r="L495" s="77">
        <v>100</v>
      </c>
      <c r="M495" s="78">
        <f t="shared" si="73"/>
        <v>98.926145079991244</v>
      </c>
      <c r="N495" s="79">
        <v>81.904761904761912</v>
      </c>
      <c r="O495" s="80">
        <v>99.259999999999991</v>
      </c>
      <c r="P495" s="81">
        <v>98.203592814371248</v>
      </c>
      <c r="Q495" s="82" t="s">
        <v>37</v>
      </c>
      <c r="R495" s="72">
        <f t="shared" si="74"/>
        <v>93.064583165811229</v>
      </c>
      <c r="S495" s="76">
        <v>98.611111111111114</v>
      </c>
      <c r="T495" s="80">
        <v>0</v>
      </c>
      <c r="U495" s="80">
        <v>100</v>
      </c>
      <c r="V495" s="80">
        <v>0</v>
      </c>
      <c r="W495" s="80">
        <v>100</v>
      </c>
      <c r="X495" s="78">
        <f t="shared" si="75"/>
        <v>62.152777777777779</v>
      </c>
      <c r="Y495" s="83">
        <f t="shared" si="76"/>
        <v>85.282967730745327</v>
      </c>
      <c r="Z495" s="84">
        <v>48.252873563218394</v>
      </c>
      <c r="AA495" s="84">
        <v>61.805555555555564</v>
      </c>
      <c r="AB495" s="84">
        <v>0</v>
      </c>
      <c r="AC495" s="84">
        <v>71.2</v>
      </c>
      <c r="AD495" s="84">
        <v>77.165354330708652</v>
      </c>
      <c r="AE495" s="72">
        <f t="shared" si="77"/>
        <v>51.47026399447914</v>
      </c>
      <c r="AF495" s="85">
        <v>100</v>
      </c>
      <c r="AG495" s="85">
        <v>75</v>
      </c>
      <c r="AH495" s="85">
        <v>64.705882352941174</v>
      </c>
      <c r="AI495" s="85">
        <v>24.299065420560748</v>
      </c>
      <c r="AJ495" s="86">
        <v>66.001236943375474</v>
      </c>
      <c r="AK495" s="87">
        <v>45</v>
      </c>
      <c r="AL495" s="72">
        <f t="shared" si="78"/>
        <v>45</v>
      </c>
      <c r="AM495" s="88">
        <v>54.051137315288997</v>
      </c>
      <c r="AN495" s="89">
        <f t="shared" si="79"/>
        <v>65.840254612151597</v>
      </c>
    </row>
    <row r="496" spans="1:40" ht="15" hidden="1" customHeight="1" x14ac:dyDescent="0.3">
      <c r="A496" s="90">
        <v>25312</v>
      </c>
      <c r="B496" s="91" t="s">
        <v>740</v>
      </c>
      <c r="C496" s="91" t="s">
        <v>777</v>
      </c>
      <c r="D496" s="92">
        <v>6</v>
      </c>
      <c r="E496" s="70">
        <v>79.664072316068683</v>
      </c>
      <c r="F496" s="71">
        <v>89.124440374440383</v>
      </c>
      <c r="G496" s="72">
        <f t="shared" si="70"/>
        <v>82.817528335525907</v>
      </c>
      <c r="H496" s="73">
        <v>72.377999999999986</v>
      </c>
      <c r="I496" s="74">
        <f t="shared" si="71"/>
        <v>72.377999999999986</v>
      </c>
      <c r="J496" s="75">
        <f t="shared" si="72"/>
        <v>78.641717001315541</v>
      </c>
      <c r="K496" s="76">
        <v>50.867052023121381</v>
      </c>
      <c r="L496" s="77">
        <v>100</v>
      </c>
      <c r="M496" s="78">
        <f t="shared" si="73"/>
        <v>61.785484906872185</v>
      </c>
      <c r="N496" s="79">
        <v>83.333333333333343</v>
      </c>
      <c r="O496" s="80">
        <v>99.53</v>
      </c>
      <c r="P496" s="81">
        <v>99.639206253758275</v>
      </c>
      <c r="Q496" s="82" t="s">
        <v>37</v>
      </c>
      <c r="R496" s="72">
        <f t="shared" si="74"/>
        <v>94.108658499949897</v>
      </c>
      <c r="S496" s="76">
        <v>92.361111111111114</v>
      </c>
      <c r="T496" s="80">
        <v>64.212962962962962</v>
      </c>
      <c r="U496" s="80">
        <v>97.222216666666668</v>
      </c>
      <c r="V496" s="80">
        <v>0</v>
      </c>
      <c r="W496" s="80">
        <v>80</v>
      </c>
      <c r="X496" s="78">
        <f t="shared" si="75"/>
        <v>73.449072685185186</v>
      </c>
      <c r="Y496" s="83">
        <f t="shared" si="76"/>
        <v>75.861248545717217</v>
      </c>
      <c r="Z496" s="84">
        <v>64.482758620689651</v>
      </c>
      <c r="AA496" s="84">
        <v>22.222222222222225</v>
      </c>
      <c r="AB496" s="84">
        <v>100</v>
      </c>
      <c r="AC496" s="84">
        <v>73.599999999999994</v>
      </c>
      <c r="AD496" s="84">
        <v>40.449438202247187</v>
      </c>
      <c r="AE496" s="72">
        <f t="shared" si="77"/>
        <v>60.421625984760425</v>
      </c>
      <c r="AF496" s="85">
        <v>63.157894736842103</v>
      </c>
      <c r="AG496" s="85">
        <v>68.75</v>
      </c>
      <c r="AH496" s="85">
        <v>64.705882352941174</v>
      </c>
      <c r="AI496" s="85">
        <v>0.93457943925233633</v>
      </c>
      <c r="AJ496" s="86">
        <v>49.387089132258907</v>
      </c>
      <c r="AK496" s="87">
        <v>51.666666666666671</v>
      </c>
      <c r="AL496" s="72">
        <f t="shared" si="78"/>
        <v>51.666666666666671</v>
      </c>
      <c r="AM496" s="88">
        <v>55.728090960474603</v>
      </c>
      <c r="AN496" s="89">
        <f t="shared" si="79"/>
        <v>70.377394961264088</v>
      </c>
    </row>
    <row r="497" spans="1:40" ht="15" hidden="1" customHeight="1" x14ac:dyDescent="0.3">
      <c r="A497" s="90">
        <v>25317</v>
      </c>
      <c r="B497" s="91" t="s">
        <v>740</v>
      </c>
      <c r="C497" s="91" t="s">
        <v>778</v>
      </c>
      <c r="D497" s="92">
        <v>6</v>
      </c>
      <c r="E497" s="70">
        <v>71.043326153580239</v>
      </c>
      <c r="F497" s="71">
        <v>80.43701668701668</v>
      </c>
      <c r="G497" s="72">
        <f t="shared" si="70"/>
        <v>74.174556331392381</v>
      </c>
      <c r="H497" s="73">
        <v>64.14800000000001</v>
      </c>
      <c r="I497" s="74">
        <f t="shared" si="71"/>
        <v>64.14800000000001</v>
      </c>
      <c r="J497" s="75">
        <f t="shared" si="72"/>
        <v>70.16393379883543</v>
      </c>
      <c r="K497" s="76">
        <v>86.470588235294116</v>
      </c>
      <c r="L497" s="77">
        <v>100</v>
      </c>
      <c r="M497" s="78">
        <f t="shared" si="73"/>
        <v>89.477124183006538</v>
      </c>
      <c r="N497" s="79">
        <v>86.428571428571416</v>
      </c>
      <c r="O497" s="80">
        <v>99.22</v>
      </c>
      <c r="P497" s="81">
        <v>95.091401489505756</v>
      </c>
      <c r="Q497" s="82" t="s">
        <v>37</v>
      </c>
      <c r="R497" s="72">
        <f t="shared" si="74"/>
        <v>93.521503478334452</v>
      </c>
      <c r="S497" s="76">
        <v>100</v>
      </c>
      <c r="T497" s="80">
        <v>88.975694444444443</v>
      </c>
      <c r="U497" s="80">
        <v>100</v>
      </c>
      <c r="V497" s="80">
        <v>0</v>
      </c>
      <c r="W497" s="80">
        <v>100</v>
      </c>
      <c r="X497" s="78">
        <f t="shared" si="75"/>
        <v>84.743923611111114</v>
      </c>
      <c r="Y497" s="83">
        <f t="shared" si="76"/>
        <v>89.256701374504928</v>
      </c>
      <c r="Z497" s="84">
        <v>62.597701149425291</v>
      </c>
      <c r="AA497" s="84">
        <v>27.777777777777782</v>
      </c>
      <c r="AB497" s="84">
        <v>80</v>
      </c>
      <c r="AC497" s="84">
        <v>72</v>
      </c>
      <c r="AD497" s="84">
        <v>42.696629213483142</v>
      </c>
      <c r="AE497" s="72">
        <f t="shared" si="77"/>
        <v>57.363376598217748</v>
      </c>
      <c r="AF497" s="85">
        <v>57.894736842105267</v>
      </c>
      <c r="AG497" s="85">
        <v>81.25</v>
      </c>
      <c r="AH497" s="85">
        <v>64.705882352941174</v>
      </c>
      <c r="AI497" s="85">
        <v>61.682242990654203</v>
      </c>
      <c r="AJ497" s="86">
        <v>66.383215546425163</v>
      </c>
      <c r="AK497" s="87">
        <v>35</v>
      </c>
      <c r="AL497" s="72">
        <f t="shared" si="78"/>
        <v>35</v>
      </c>
      <c r="AM497" s="88">
        <v>55.295991664762838</v>
      </c>
      <c r="AN497" s="89">
        <f t="shared" si="79"/>
        <v>75.249934946448406</v>
      </c>
    </row>
    <row r="498" spans="1:40" ht="15" hidden="1" customHeight="1" x14ac:dyDescent="0.3">
      <c r="A498" s="90">
        <v>25320</v>
      </c>
      <c r="B498" s="91" t="s">
        <v>740</v>
      </c>
      <c r="C498" s="91" t="s">
        <v>779</v>
      </c>
      <c r="D498" s="92">
        <v>6</v>
      </c>
      <c r="E498" s="70">
        <v>65.167514621346427</v>
      </c>
      <c r="F498" s="71">
        <v>72.482193732193736</v>
      </c>
      <c r="G498" s="72">
        <f t="shared" si="70"/>
        <v>67.605740991628863</v>
      </c>
      <c r="H498" s="73">
        <v>0</v>
      </c>
      <c r="I498" s="74">
        <f t="shared" si="71"/>
        <v>0</v>
      </c>
      <c r="J498" s="75">
        <f t="shared" si="72"/>
        <v>40.563444594977319</v>
      </c>
      <c r="K498" s="76">
        <v>90.873015873015873</v>
      </c>
      <c r="L498" s="77">
        <v>100</v>
      </c>
      <c r="M498" s="78">
        <f t="shared" si="73"/>
        <v>92.901234567901241</v>
      </c>
      <c r="N498" s="79">
        <v>97.777777777777771</v>
      </c>
      <c r="O498" s="80">
        <v>99.299999999999983</v>
      </c>
      <c r="P498" s="81">
        <v>98.699294532627874</v>
      </c>
      <c r="Q498" s="82" t="s">
        <v>37</v>
      </c>
      <c r="R498" s="72">
        <f t="shared" si="74"/>
        <v>98.530737213403867</v>
      </c>
      <c r="S498" s="76">
        <v>28.888888888888893</v>
      </c>
      <c r="T498" s="80">
        <v>77.942129629629633</v>
      </c>
      <c r="U498" s="80">
        <v>84.722216666666668</v>
      </c>
      <c r="V498" s="80">
        <v>0</v>
      </c>
      <c r="W498" s="80">
        <v>80</v>
      </c>
      <c r="X498" s="78">
        <f t="shared" si="75"/>
        <v>57.8883087962963</v>
      </c>
      <c r="Y498" s="83">
        <f t="shared" si="76"/>
        <v>83.4985391675485</v>
      </c>
      <c r="Z498" s="84">
        <v>47.126436781609193</v>
      </c>
      <c r="AA498" s="84">
        <v>22.222222222222225</v>
      </c>
      <c r="AB498" s="84">
        <v>0</v>
      </c>
      <c r="AC498" s="84">
        <v>0</v>
      </c>
      <c r="AD498" s="84">
        <v>27.777777777777779</v>
      </c>
      <c r="AE498" s="72">
        <f t="shared" si="77"/>
        <v>21.156609195402297</v>
      </c>
      <c r="AF498" s="85">
        <v>0</v>
      </c>
      <c r="AG498" s="85">
        <v>6.25</v>
      </c>
      <c r="AH498" s="85">
        <v>5.8823529411764701</v>
      </c>
      <c r="AI498" s="85">
        <v>0.93457943925233633</v>
      </c>
      <c r="AJ498" s="86">
        <v>3.266733095107202</v>
      </c>
      <c r="AK498" s="87">
        <v>43.333333333333336</v>
      </c>
      <c r="AL498" s="72">
        <f t="shared" si="78"/>
        <v>43.333333333333336</v>
      </c>
      <c r="AM498" s="88">
        <v>20.821320396243145</v>
      </c>
      <c r="AN498" s="89">
        <f t="shared" si="79"/>
        <v>56.108354621642661</v>
      </c>
    </row>
    <row r="499" spans="1:40" ht="15" hidden="1" customHeight="1" x14ac:dyDescent="0.3">
      <c r="A499" s="90">
        <v>25322</v>
      </c>
      <c r="B499" s="91" t="s">
        <v>740</v>
      </c>
      <c r="C499" s="91" t="s">
        <v>780</v>
      </c>
      <c r="D499" s="92">
        <v>6</v>
      </c>
      <c r="E499" s="70">
        <v>55.989160034112615</v>
      </c>
      <c r="F499" s="71">
        <v>92.004985754985768</v>
      </c>
      <c r="G499" s="72">
        <f t="shared" si="70"/>
        <v>67.994435274403656</v>
      </c>
      <c r="H499" s="73">
        <v>39.966000000000001</v>
      </c>
      <c r="I499" s="74">
        <f t="shared" si="71"/>
        <v>39.966000000000001</v>
      </c>
      <c r="J499" s="75">
        <f t="shared" si="72"/>
        <v>56.783061164642199</v>
      </c>
      <c r="K499" s="76">
        <v>92.331288343558285</v>
      </c>
      <c r="L499" s="77">
        <v>100</v>
      </c>
      <c r="M499" s="78">
        <f t="shared" si="73"/>
        <v>94.035446489434236</v>
      </c>
      <c r="N499" s="79">
        <v>96.031746031746039</v>
      </c>
      <c r="O499" s="80">
        <v>99.11</v>
      </c>
      <c r="P499" s="81">
        <v>98.990198990198991</v>
      </c>
      <c r="Q499" s="82" t="s">
        <v>37</v>
      </c>
      <c r="R499" s="72">
        <f t="shared" si="74"/>
        <v>97.982704185435438</v>
      </c>
      <c r="S499" s="76">
        <v>80.972222222222229</v>
      </c>
      <c r="T499" s="80">
        <v>70.833333333333314</v>
      </c>
      <c r="U499" s="80">
        <v>97.222216666666668</v>
      </c>
      <c r="V499" s="80">
        <v>0</v>
      </c>
      <c r="W499" s="80">
        <v>100</v>
      </c>
      <c r="X499" s="78">
        <f t="shared" si="75"/>
        <v>74.756943055555553</v>
      </c>
      <c r="Y499" s="83">
        <f t="shared" si="76"/>
        <v>89.129447853313437</v>
      </c>
      <c r="Z499" s="84">
        <v>19.425287356321835</v>
      </c>
      <c r="AA499" s="84">
        <v>63.19444444444445</v>
      </c>
      <c r="AB499" s="84">
        <v>60</v>
      </c>
      <c r="AC499" s="84">
        <v>40.799999999999997</v>
      </c>
      <c r="AD499" s="84">
        <v>71.428571428571431</v>
      </c>
      <c r="AE499" s="72">
        <f t="shared" si="77"/>
        <v>48.998137315270938</v>
      </c>
      <c r="AF499" s="85">
        <v>73.68421052631578</v>
      </c>
      <c r="AG499" s="85">
        <v>75</v>
      </c>
      <c r="AH499" s="85">
        <v>41.17647058823529</v>
      </c>
      <c r="AI499" s="85">
        <v>33.644859813084111</v>
      </c>
      <c r="AJ499" s="86">
        <v>55.876385231908799</v>
      </c>
      <c r="AK499" s="87">
        <v>36.666666666666664</v>
      </c>
      <c r="AL499" s="72">
        <f t="shared" si="78"/>
        <v>36.666666666666664</v>
      </c>
      <c r="AM499" s="88">
        <v>48.36604262998685</v>
      </c>
      <c r="AN499" s="89">
        <f t="shared" si="79"/>
        <v>70.43114894858121</v>
      </c>
    </row>
    <row r="500" spans="1:40" ht="15" hidden="1" customHeight="1" x14ac:dyDescent="0.3">
      <c r="A500" s="90">
        <v>25324</v>
      </c>
      <c r="B500" s="91" t="s">
        <v>740</v>
      </c>
      <c r="C500" s="91" t="s">
        <v>781</v>
      </c>
      <c r="D500" s="92">
        <v>6</v>
      </c>
      <c r="E500" s="70">
        <v>68.674891805109581</v>
      </c>
      <c r="F500" s="71">
        <v>89.486670736670746</v>
      </c>
      <c r="G500" s="72">
        <f t="shared" si="70"/>
        <v>75.612151448963289</v>
      </c>
      <c r="H500" s="73">
        <v>44.142000000000003</v>
      </c>
      <c r="I500" s="74">
        <f t="shared" si="71"/>
        <v>44.142000000000003</v>
      </c>
      <c r="J500" s="75">
        <f t="shared" si="72"/>
        <v>63.024090869377972</v>
      </c>
      <c r="K500" s="76">
        <v>93.478260869565219</v>
      </c>
      <c r="L500" s="77">
        <v>100</v>
      </c>
      <c r="M500" s="78">
        <f t="shared" si="73"/>
        <v>94.927536231884062</v>
      </c>
      <c r="N500" s="79">
        <v>99.285714285714306</v>
      </c>
      <c r="O500" s="80">
        <v>99.75</v>
      </c>
      <c r="P500" s="81">
        <v>92.397660818713447</v>
      </c>
      <c r="Q500" s="82" t="s">
        <v>37</v>
      </c>
      <c r="R500" s="72">
        <f t="shared" si="74"/>
        <v>97.083743081662504</v>
      </c>
      <c r="S500" s="76">
        <v>97.5</v>
      </c>
      <c r="T500" s="80">
        <v>80.833333333333343</v>
      </c>
      <c r="U500" s="80">
        <v>83.333333333333329</v>
      </c>
      <c r="V500" s="80">
        <v>0</v>
      </c>
      <c r="W500" s="80">
        <v>80</v>
      </c>
      <c r="X500" s="78">
        <f t="shared" si="75"/>
        <v>75.416666666666671</v>
      </c>
      <c r="Y500" s="83">
        <f t="shared" si="76"/>
        <v>89.374044162943605</v>
      </c>
      <c r="Z500" s="84">
        <v>41.724137931034484</v>
      </c>
      <c r="AA500" s="84">
        <v>69.444444444444457</v>
      </c>
      <c r="AB500" s="84">
        <v>0</v>
      </c>
      <c r="AC500" s="84">
        <v>40</v>
      </c>
      <c r="AD500" s="84">
        <v>15.555555555555555</v>
      </c>
      <c r="AE500" s="72">
        <f t="shared" si="77"/>
        <v>33.868534482758619</v>
      </c>
      <c r="AF500" s="85">
        <v>26.315789473684209</v>
      </c>
      <c r="AG500" s="85">
        <v>75</v>
      </c>
      <c r="AH500" s="85">
        <v>47.058823529411761</v>
      </c>
      <c r="AI500" s="85">
        <v>8.4112149532710276</v>
      </c>
      <c r="AJ500" s="86">
        <v>39.196456989091743</v>
      </c>
      <c r="AK500" s="87">
        <v>51.666666666666671</v>
      </c>
      <c r="AL500" s="72">
        <f t="shared" si="78"/>
        <v>51.666666666666671</v>
      </c>
      <c r="AM500" s="88">
        <v>38.848940254562393</v>
      </c>
      <c r="AN500" s="89">
        <f t="shared" si="79"/>
        <v>68.94652233171611</v>
      </c>
    </row>
    <row r="501" spans="1:40" ht="15" hidden="1" customHeight="1" x14ac:dyDescent="0.3">
      <c r="A501" s="90">
        <v>25326</v>
      </c>
      <c r="B501" s="91" t="s">
        <v>740</v>
      </c>
      <c r="C501" s="91" t="s">
        <v>782</v>
      </c>
      <c r="D501" s="92">
        <v>6</v>
      </c>
      <c r="E501" s="70">
        <v>44.342684541542532</v>
      </c>
      <c r="F501" s="71">
        <v>80.040700040700031</v>
      </c>
      <c r="G501" s="72">
        <f t="shared" si="70"/>
        <v>56.242023041261696</v>
      </c>
      <c r="H501" s="73">
        <v>29.835999999999999</v>
      </c>
      <c r="I501" s="74">
        <f t="shared" si="71"/>
        <v>29.835999999999999</v>
      </c>
      <c r="J501" s="75">
        <f t="shared" si="72"/>
        <v>45.679613824757013</v>
      </c>
      <c r="K501" s="76">
        <v>77.777777777777786</v>
      </c>
      <c r="L501" s="77">
        <v>100</v>
      </c>
      <c r="M501" s="78">
        <f t="shared" si="73"/>
        <v>82.716049382716051</v>
      </c>
      <c r="N501" s="79">
        <v>83.333333333333343</v>
      </c>
      <c r="O501" s="80">
        <v>99.74</v>
      </c>
      <c r="P501" s="81">
        <v>98.512685914260729</v>
      </c>
      <c r="Q501" s="82" t="s">
        <v>37</v>
      </c>
      <c r="R501" s="72">
        <f t="shared" si="74"/>
        <v>93.803342661854771</v>
      </c>
      <c r="S501" s="76">
        <v>87.361111111111128</v>
      </c>
      <c r="T501" s="80">
        <v>78.125000000000014</v>
      </c>
      <c r="U501" s="80">
        <v>100</v>
      </c>
      <c r="V501" s="80">
        <v>0</v>
      </c>
      <c r="W501" s="80">
        <v>100</v>
      </c>
      <c r="X501" s="78">
        <f t="shared" si="75"/>
        <v>78.871527777777786</v>
      </c>
      <c r="Y501" s="83">
        <f t="shared" si="76"/>
        <v>85.0337363184602</v>
      </c>
      <c r="Z501" s="84">
        <v>97.931034482758619</v>
      </c>
      <c r="AA501" s="84">
        <v>41.666666666666664</v>
      </c>
      <c r="AB501" s="84">
        <v>0</v>
      </c>
      <c r="AC501" s="84">
        <v>35.199999999999996</v>
      </c>
      <c r="AD501" s="84">
        <v>21.978021978021978</v>
      </c>
      <c r="AE501" s="72">
        <f t="shared" si="77"/>
        <v>43.01613774156877</v>
      </c>
      <c r="AF501" s="85">
        <v>68.421052631578945</v>
      </c>
      <c r="AG501" s="85">
        <v>81.25</v>
      </c>
      <c r="AH501" s="85">
        <v>52.941176470588239</v>
      </c>
      <c r="AI501" s="85">
        <v>38.31775700934579</v>
      </c>
      <c r="AJ501" s="86">
        <v>60.232496527878247</v>
      </c>
      <c r="AK501" s="87">
        <v>36.666666666666664</v>
      </c>
      <c r="AL501" s="72">
        <f t="shared" si="78"/>
        <v>36.666666666666664</v>
      </c>
      <c r="AM501" s="88">
        <v>46.337272536270881</v>
      </c>
      <c r="AN501" s="89">
        <f t="shared" si="79"/>
        <v>65.55397268506276</v>
      </c>
    </row>
    <row r="502" spans="1:40" ht="15" hidden="1" customHeight="1" x14ac:dyDescent="0.3">
      <c r="A502" s="90">
        <v>25328</v>
      </c>
      <c r="B502" s="91" t="s">
        <v>740</v>
      </c>
      <c r="C502" s="91" t="s">
        <v>783</v>
      </c>
      <c r="D502" s="92">
        <v>6</v>
      </c>
      <c r="E502" s="70">
        <v>46.666062113644543</v>
      </c>
      <c r="F502" s="71">
        <v>74.458689458689449</v>
      </c>
      <c r="G502" s="72">
        <f t="shared" si="70"/>
        <v>55.930271228659507</v>
      </c>
      <c r="H502" s="73">
        <v>48.417999999999992</v>
      </c>
      <c r="I502" s="74">
        <f t="shared" si="71"/>
        <v>48.417999999999992</v>
      </c>
      <c r="J502" s="75">
        <f t="shared" si="72"/>
        <v>52.925362737195698</v>
      </c>
      <c r="K502" s="76">
        <v>93.023255813953483</v>
      </c>
      <c r="L502" s="77">
        <v>100</v>
      </c>
      <c r="M502" s="78">
        <f t="shared" si="73"/>
        <v>94.573643410852696</v>
      </c>
      <c r="N502" s="79">
        <v>81.164021164021165</v>
      </c>
      <c r="O502" s="80">
        <v>98.59</v>
      </c>
      <c r="P502" s="81">
        <v>98.581560283687935</v>
      </c>
      <c r="Q502" s="82" t="s">
        <v>37</v>
      </c>
      <c r="R502" s="72">
        <f t="shared" si="74"/>
        <v>92.720540569768104</v>
      </c>
      <c r="S502" s="76">
        <v>100</v>
      </c>
      <c r="T502" s="80">
        <v>85.017361111111114</v>
      </c>
      <c r="U502" s="80">
        <v>83.333333333333329</v>
      </c>
      <c r="V502" s="80">
        <v>0</v>
      </c>
      <c r="W502" s="80">
        <v>25</v>
      </c>
      <c r="X502" s="78">
        <f t="shared" si="75"/>
        <v>70.212673611111114</v>
      </c>
      <c r="Y502" s="83">
        <f t="shared" si="76"/>
        <v>86.185140165788312</v>
      </c>
      <c r="Z502" s="84">
        <v>21.080459770114942</v>
      </c>
      <c r="AA502" s="84">
        <v>33.333333333333336</v>
      </c>
      <c r="AB502" s="84">
        <v>20</v>
      </c>
      <c r="AC502" s="84">
        <v>44</v>
      </c>
      <c r="AD502" s="84">
        <v>40.449438202247187</v>
      </c>
      <c r="AE502" s="72">
        <f t="shared" si="77"/>
        <v>31.104384605450083</v>
      </c>
      <c r="AF502" s="85">
        <v>63.157894736842103</v>
      </c>
      <c r="AG502" s="85">
        <v>62.5</v>
      </c>
      <c r="AH502" s="85">
        <v>58.82352941176471</v>
      </c>
      <c r="AI502" s="85">
        <v>44.859813084112147</v>
      </c>
      <c r="AJ502" s="86">
        <v>57.335309308179745</v>
      </c>
      <c r="AK502" s="87">
        <v>28.333333333333332</v>
      </c>
      <c r="AL502" s="72">
        <f t="shared" si="78"/>
        <v>28.333333333333332</v>
      </c>
      <c r="AM502" s="88">
        <v>37.545087605087971</v>
      </c>
      <c r="AN502" s="89">
        <f t="shared" si="79"/>
        <v>64.941168911859691</v>
      </c>
    </row>
    <row r="503" spans="1:40" ht="15" hidden="1" customHeight="1" x14ac:dyDescent="0.3">
      <c r="A503" s="90">
        <v>25335</v>
      </c>
      <c r="B503" s="91" t="s">
        <v>740</v>
      </c>
      <c r="C503" s="91" t="s">
        <v>784</v>
      </c>
      <c r="D503" s="92">
        <v>6</v>
      </c>
      <c r="E503" s="70">
        <v>78.353157648889265</v>
      </c>
      <c r="F503" s="71">
        <v>98.009259259259252</v>
      </c>
      <c r="G503" s="72">
        <f t="shared" si="70"/>
        <v>84.90519151901259</v>
      </c>
      <c r="H503" s="73">
        <v>66.341999999999999</v>
      </c>
      <c r="I503" s="74">
        <f t="shared" si="71"/>
        <v>66.341999999999999</v>
      </c>
      <c r="J503" s="75">
        <f t="shared" si="72"/>
        <v>77.479914911407548</v>
      </c>
      <c r="K503" s="76">
        <v>89.637305699481857</v>
      </c>
      <c r="L503" s="77">
        <v>100</v>
      </c>
      <c r="M503" s="78">
        <f t="shared" si="73"/>
        <v>91.940126655152568</v>
      </c>
      <c r="N503" s="79">
        <v>99.259259259259252</v>
      </c>
      <c r="O503" s="80">
        <v>99.910000000000011</v>
      </c>
      <c r="P503" s="81">
        <v>99.725085910652922</v>
      </c>
      <c r="Q503" s="82" t="s">
        <v>37</v>
      </c>
      <c r="R503" s="72">
        <f t="shared" si="74"/>
        <v>99.569178734726989</v>
      </c>
      <c r="S503" s="76">
        <v>99.305555555555543</v>
      </c>
      <c r="T503" s="80">
        <v>64.444444444444443</v>
      </c>
      <c r="U503" s="80">
        <v>100</v>
      </c>
      <c r="V503" s="80">
        <v>0</v>
      </c>
      <c r="W503" s="80">
        <v>80</v>
      </c>
      <c r="X503" s="78">
        <f t="shared" si="75"/>
        <v>75.9375</v>
      </c>
      <c r="Y503" s="83">
        <f t="shared" si="76"/>
        <v>89.260582790967561</v>
      </c>
      <c r="Z503" s="84">
        <v>60</v>
      </c>
      <c r="AA503" s="84">
        <v>83.333333333333329</v>
      </c>
      <c r="AB503" s="84">
        <v>100</v>
      </c>
      <c r="AC503" s="84">
        <v>78.400000000000006</v>
      </c>
      <c r="AD503" s="84">
        <v>76.288659793814432</v>
      </c>
      <c r="AE503" s="72">
        <f t="shared" si="77"/>
        <v>78.379123711340213</v>
      </c>
      <c r="AF503" s="85">
        <v>89.473684210526315</v>
      </c>
      <c r="AG503" s="85">
        <v>81.25</v>
      </c>
      <c r="AH503" s="85">
        <v>64.705882352941174</v>
      </c>
      <c r="AI503" s="85">
        <v>53.271028037383175</v>
      </c>
      <c r="AJ503" s="86">
        <v>72.175148650212662</v>
      </c>
      <c r="AK503" s="87">
        <v>65</v>
      </c>
      <c r="AL503" s="72">
        <f t="shared" si="78"/>
        <v>65</v>
      </c>
      <c r="AM503" s="88">
        <v>74.048905619438159</v>
      </c>
      <c r="AN503" s="89">
        <f t="shared" si="79"/>
        <v>82.340946063596732</v>
      </c>
    </row>
    <row r="504" spans="1:40" ht="15" hidden="1" customHeight="1" x14ac:dyDescent="0.3">
      <c r="A504" s="90">
        <v>25339</v>
      </c>
      <c r="B504" s="91" t="s">
        <v>740</v>
      </c>
      <c r="C504" s="91" t="s">
        <v>785</v>
      </c>
      <c r="D504" s="92">
        <v>6</v>
      </c>
      <c r="E504" s="70">
        <v>61.715913074814566</v>
      </c>
      <c r="F504" s="71">
        <v>78.751526251526258</v>
      </c>
      <c r="G504" s="72">
        <f t="shared" si="70"/>
        <v>67.39445080038513</v>
      </c>
      <c r="H504" s="73">
        <v>41.674000000000007</v>
      </c>
      <c r="I504" s="74">
        <f t="shared" si="71"/>
        <v>41.674000000000007</v>
      </c>
      <c r="J504" s="75">
        <f t="shared" si="72"/>
        <v>57.106270480231082</v>
      </c>
      <c r="K504" s="76">
        <v>97.076023391812868</v>
      </c>
      <c r="L504" s="77">
        <v>100</v>
      </c>
      <c r="M504" s="78">
        <f t="shared" si="73"/>
        <v>97.725795971410008</v>
      </c>
      <c r="N504" s="79">
        <v>69.259259259259267</v>
      </c>
      <c r="O504" s="80">
        <v>98.579999999999984</v>
      </c>
      <c r="P504" s="81">
        <v>99.316005471956231</v>
      </c>
      <c r="Q504" s="82" t="s">
        <v>37</v>
      </c>
      <c r="R504" s="72">
        <f t="shared" si="74"/>
        <v>88.996097563586162</v>
      </c>
      <c r="S504" s="76">
        <v>96.944444444444443</v>
      </c>
      <c r="T504" s="80">
        <v>74.664351851851848</v>
      </c>
      <c r="U504" s="80">
        <v>92.592583333333323</v>
      </c>
      <c r="V504" s="80">
        <v>0</v>
      </c>
      <c r="W504" s="80">
        <v>89.999999999999986</v>
      </c>
      <c r="X504" s="78">
        <f t="shared" si="75"/>
        <v>77.300344907407407</v>
      </c>
      <c r="Y504" s="83">
        <f t="shared" si="76"/>
        <v>88.396148140425538</v>
      </c>
      <c r="Z504" s="84">
        <v>48.022988505747129</v>
      </c>
      <c r="AA504" s="84">
        <v>72.916666666666671</v>
      </c>
      <c r="AB504" s="84">
        <v>40</v>
      </c>
      <c r="AC504" s="84">
        <v>48</v>
      </c>
      <c r="AD504" s="84">
        <v>6.666666666666667</v>
      </c>
      <c r="AE504" s="72">
        <f t="shared" si="77"/>
        <v>43.427622126436781</v>
      </c>
      <c r="AF504" s="85">
        <v>78.94736842105263</v>
      </c>
      <c r="AG504" s="85">
        <v>75</v>
      </c>
      <c r="AH504" s="85">
        <v>64.705882352941174</v>
      </c>
      <c r="AI504" s="85">
        <v>49.532710280373834</v>
      </c>
      <c r="AJ504" s="86">
        <v>67.04649026359192</v>
      </c>
      <c r="AK504" s="87">
        <v>50</v>
      </c>
      <c r="AL504" s="72">
        <f t="shared" si="78"/>
        <v>50</v>
      </c>
      <c r="AM504" s="88">
        <v>51.040462537724125</v>
      </c>
      <c r="AN504" s="89">
        <f t="shared" si="79"/>
        <v>70.931466927576224</v>
      </c>
    </row>
    <row r="505" spans="1:40" ht="15" hidden="1" customHeight="1" x14ac:dyDescent="0.3">
      <c r="A505" s="90">
        <v>25368</v>
      </c>
      <c r="B505" s="91" t="s">
        <v>740</v>
      </c>
      <c r="C505" s="91" t="s">
        <v>786</v>
      </c>
      <c r="D505" s="92">
        <v>6</v>
      </c>
      <c r="E505" s="70">
        <v>68.27002187165526</v>
      </c>
      <c r="F505" s="71">
        <v>86.917989417989432</v>
      </c>
      <c r="G505" s="72">
        <f t="shared" si="70"/>
        <v>74.486011053766646</v>
      </c>
      <c r="H505" s="73">
        <v>14.700000000000001</v>
      </c>
      <c r="I505" s="74">
        <f t="shared" si="71"/>
        <v>14.700000000000001</v>
      </c>
      <c r="J505" s="75">
        <f t="shared" si="72"/>
        <v>50.571606632259986</v>
      </c>
      <c r="K505" s="76">
        <v>86.206896551724128</v>
      </c>
      <c r="L505" s="77">
        <v>100</v>
      </c>
      <c r="M505" s="78">
        <f t="shared" si="73"/>
        <v>89.272030651340998</v>
      </c>
      <c r="N505" s="79">
        <v>98.571428571428569</v>
      </c>
      <c r="O505" s="80">
        <v>98.41</v>
      </c>
      <c r="P505" s="81">
        <v>99.405940594059402</v>
      </c>
      <c r="Q505" s="82" t="s">
        <v>37</v>
      </c>
      <c r="R505" s="72">
        <f t="shared" si="74"/>
        <v>98.734042353253187</v>
      </c>
      <c r="S505" s="76">
        <v>100</v>
      </c>
      <c r="T505" s="80">
        <v>63.229166666666664</v>
      </c>
      <c r="U505" s="80">
        <v>98.14813333333332</v>
      </c>
      <c r="V505" s="80">
        <v>0</v>
      </c>
      <c r="W505" s="80">
        <v>15</v>
      </c>
      <c r="X505" s="78">
        <f t="shared" si="75"/>
        <v>67.219324999999998</v>
      </c>
      <c r="Y505" s="83">
        <f t="shared" si="76"/>
        <v>85.243008587523775</v>
      </c>
      <c r="Z505" s="84">
        <v>35.678160919540225</v>
      </c>
      <c r="AA505" s="84">
        <v>22.222222222222225</v>
      </c>
      <c r="AB505" s="84">
        <v>100</v>
      </c>
      <c r="AC505" s="84">
        <v>36.799999999999997</v>
      </c>
      <c r="AD505" s="84">
        <v>5.5555555555555554</v>
      </c>
      <c r="AE505" s="72">
        <f t="shared" si="77"/>
        <v>39.777873563218385</v>
      </c>
      <c r="AF505" s="85">
        <v>15.789473684210526</v>
      </c>
      <c r="AG505" s="85">
        <v>12.5</v>
      </c>
      <c r="AH505" s="85">
        <v>5.8823529411764701</v>
      </c>
      <c r="AI505" s="85">
        <v>40.186915887850468</v>
      </c>
      <c r="AJ505" s="86">
        <v>18.589685628309368</v>
      </c>
      <c r="AK505" s="87">
        <v>36.666666666666664</v>
      </c>
      <c r="AL505" s="72">
        <f t="shared" si="78"/>
        <v>36.666666666666664</v>
      </c>
      <c r="AM505" s="88">
        <v>33.505448734598971</v>
      </c>
      <c r="AN505" s="89">
        <f t="shared" si="79"/>
        <v>62.787460240593575</v>
      </c>
    </row>
    <row r="506" spans="1:40" ht="15" hidden="1" customHeight="1" x14ac:dyDescent="0.3">
      <c r="A506" s="90">
        <v>25372</v>
      </c>
      <c r="B506" s="91" t="s">
        <v>740</v>
      </c>
      <c r="C506" s="91" t="s">
        <v>787</v>
      </c>
      <c r="D506" s="92">
        <v>6</v>
      </c>
      <c r="E506" s="70">
        <v>45.498554046143333</v>
      </c>
      <c r="F506" s="71">
        <v>0</v>
      </c>
      <c r="G506" s="72">
        <f t="shared" si="70"/>
        <v>30.332369364095555</v>
      </c>
      <c r="H506" s="73">
        <v>33.64</v>
      </c>
      <c r="I506" s="74">
        <f t="shared" si="71"/>
        <v>33.64</v>
      </c>
      <c r="J506" s="75">
        <f t="shared" si="72"/>
        <v>31.655421618457332</v>
      </c>
      <c r="K506" s="76">
        <v>82.513661202185801</v>
      </c>
      <c r="L506" s="77">
        <v>100</v>
      </c>
      <c r="M506" s="78">
        <f t="shared" si="73"/>
        <v>86.399514268366744</v>
      </c>
      <c r="N506" s="79">
        <v>94.285714285714292</v>
      </c>
      <c r="O506" s="80">
        <v>99.38</v>
      </c>
      <c r="P506" s="81">
        <v>99.643175735950038</v>
      </c>
      <c r="Q506" s="82">
        <v>100</v>
      </c>
      <c r="R506" s="72">
        <f t="shared" si="74"/>
        <v>98.327222505416074</v>
      </c>
      <c r="S506" s="76">
        <v>92.083333333333343</v>
      </c>
      <c r="T506" s="80">
        <v>67.541666666666657</v>
      </c>
      <c r="U506" s="80">
        <v>98.611100000000008</v>
      </c>
      <c r="V506" s="80">
        <v>69.631236442516268</v>
      </c>
      <c r="W506" s="80">
        <v>80</v>
      </c>
      <c r="X506" s="78">
        <f t="shared" si="75"/>
        <v>83.262929555314543</v>
      </c>
      <c r="Y506" s="83">
        <f t="shared" si="76"/>
        <v>89.21267379604582</v>
      </c>
      <c r="Z506" s="84">
        <v>94.781609195402282</v>
      </c>
      <c r="AA506" s="84">
        <v>27.777777777777782</v>
      </c>
      <c r="AB506" s="84">
        <v>0</v>
      </c>
      <c r="AC506" s="84">
        <v>46.400000000000006</v>
      </c>
      <c r="AD506" s="84">
        <v>5.5555555555555554</v>
      </c>
      <c r="AE506" s="72">
        <f t="shared" si="77"/>
        <v>38.64540229885057</v>
      </c>
      <c r="AF506" s="85">
        <v>26.315789473684209</v>
      </c>
      <c r="AG506" s="85">
        <v>75</v>
      </c>
      <c r="AH506" s="85">
        <v>58.82352941176471</v>
      </c>
      <c r="AI506" s="85">
        <v>55.140186915887845</v>
      </c>
      <c r="AJ506" s="86">
        <v>53.819876450334192</v>
      </c>
      <c r="AK506" s="87">
        <v>63.333333333333329</v>
      </c>
      <c r="AL506" s="72">
        <f t="shared" si="78"/>
        <v>63.333333333333329</v>
      </c>
      <c r="AM506" s="88">
        <v>47.629514946142748</v>
      </c>
      <c r="AN506" s="89">
        <f t="shared" si="79"/>
        <v>65.2262757055572</v>
      </c>
    </row>
    <row r="507" spans="1:40" ht="15" hidden="1" customHeight="1" x14ac:dyDescent="0.3">
      <c r="A507" s="90">
        <v>25377</v>
      </c>
      <c r="B507" s="91" t="s">
        <v>740</v>
      </c>
      <c r="C507" s="91" t="s">
        <v>788</v>
      </c>
      <c r="D507" s="92">
        <v>5</v>
      </c>
      <c r="E507" s="70">
        <v>62.675042559228245</v>
      </c>
      <c r="F507" s="71">
        <v>88.410154660154646</v>
      </c>
      <c r="G507" s="72">
        <f t="shared" si="70"/>
        <v>71.253413259537041</v>
      </c>
      <c r="H507" s="73">
        <v>0</v>
      </c>
      <c r="I507" s="74">
        <f t="shared" si="71"/>
        <v>0</v>
      </c>
      <c r="J507" s="75">
        <f t="shared" si="72"/>
        <v>42.752047955722226</v>
      </c>
      <c r="K507" s="76">
        <v>83.572895277207394</v>
      </c>
      <c r="L507" s="77">
        <v>100</v>
      </c>
      <c r="M507" s="78">
        <f t="shared" si="73"/>
        <v>87.223362993383518</v>
      </c>
      <c r="N507" s="79">
        <v>94.920634920634924</v>
      </c>
      <c r="O507" s="80">
        <v>99.42</v>
      </c>
      <c r="P507" s="81">
        <v>99.764289923394216</v>
      </c>
      <c r="Q507" s="82" t="s">
        <v>37</v>
      </c>
      <c r="R507" s="72">
        <f t="shared" si="74"/>
        <v>97.973703088667207</v>
      </c>
      <c r="S507" s="76">
        <v>98.611111111111114</v>
      </c>
      <c r="T507" s="80">
        <v>82.31481481481481</v>
      </c>
      <c r="U507" s="80">
        <v>84.722216666666668</v>
      </c>
      <c r="V507" s="80">
        <v>0</v>
      </c>
      <c r="W507" s="80">
        <v>55.000000000000007</v>
      </c>
      <c r="X507" s="78">
        <f t="shared" si="75"/>
        <v>73.287035648148148</v>
      </c>
      <c r="Y507" s="83">
        <f t="shared" si="76"/>
        <v>86.203847073398975</v>
      </c>
      <c r="Z507" s="84">
        <v>92.18390804597702</v>
      </c>
      <c r="AA507" s="84">
        <v>91.666666666666671</v>
      </c>
      <c r="AB507" s="84">
        <v>40</v>
      </c>
      <c r="AC507" s="84">
        <v>51.2</v>
      </c>
      <c r="AD507" s="84">
        <v>40.425531914893611</v>
      </c>
      <c r="AE507" s="72">
        <f t="shared" si="77"/>
        <v>64.913264245536809</v>
      </c>
      <c r="AF507" s="85">
        <v>57.894736842105267</v>
      </c>
      <c r="AG507" s="85">
        <v>62.5</v>
      </c>
      <c r="AH507" s="85">
        <v>64.705882352941174</v>
      </c>
      <c r="AI507" s="85">
        <v>40.186915887850468</v>
      </c>
      <c r="AJ507" s="86">
        <v>56.32188377072422</v>
      </c>
      <c r="AK507" s="87">
        <v>36.666666666666664</v>
      </c>
      <c r="AL507" s="72">
        <f t="shared" si="78"/>
        <v>36.666666666666664</v>
      </c>
      <c r="AM507" s="88">
        <v>56.972909936479425</v>
      </c>
      <c r="AN507" s="89">
        <f t="shared" si="79"/>
        <v>68.744206108787751</v>
      </c>
    </row>
    <row r="508" spans="1:40" ht="15" hidden="1" customHeight="1" x14ac:dyDescent="0.3">
      <c r="A508" s="90">
        <v>25386</v>
      </c>
      <c r="B508" s="91" t="s">
        <v>740</v>
      </c>
      <c r="C508" s="91" t="s">
        <v>789</v>
      </c>
      <c r="D508" s="92">
        <v>6</v>
      </c>
      <c r="E508" s="70">
        <v>52.146604719345532</v>
      </c>
      <c r="F508" s="71">
        <v>80.397842897842892</v>
      </c>
      <c r="G508" s="72">
        <f t="shared" si="70"/>
        <v>61.563684112177981</v>
      </c>
      <c r="H508" s="73">
        <v>26.97</v>
      </c>
      <c r="I508" s="74">
        <f t="shared" si="71"/>
        <v>26.97</v>
      </c>
      <c r="J508" s="75">
        <f t="shared" si="72"/>
        <v>47.726210467306785</v>
      </c>
      <c r="K508" s="76">
        <v>84.615384615384613</v>
      </c>
      <c r="L508" s="77">
        <v>100</v>
      </c>
      <c r="M508" s="78">
        <f t="shared" si="73"/>
        <v>88.03418803418802</v>
      </c>
      <c r="N508" s="79">
        <v>100</v>
      </c>
      <c r="O508" s="80">
        <v>99.46</v>
      </c>
      <c r="P508" s="81">
        <v>95.915374947633012</v>
      </c>
      <c r="Q508" s="82" t="s">
        <v>37</v>
      </c>
      <c r="R508" s="72">
        <f t="shared" si="74"/>
        <v>98.396921779430244</v>
      </c>
      <c r="S508" s="76">
        <v>96.527777777777786</v>
      </c>
      <c r="T508" s="80">
        <v>74.976851851851848</v>
      </c>
      <c r="U508" s="80">
        <v>100</v>
      </c>
      <c r="V508" s="80">
        <v>93.782654127481706</v>
      </c>
      <c r="W508" s="80">
        <v>25</v>
      </c>
      <c r="X508" s="78">
        <f t="shared" si="75"/>
        <v>82.723989173342616</v>
      </c>
      <c r="Y508" s="83">
        <f t="shared" si="76"/>
        <v>89.650999197195006</v>
      </c>
      <c r="Z508" s="84">
        <v>51.954022988505749</v>
      </c>
      <c r="AA508" s="84">
        <v>50.000000000000007</v>
      </c>
      <c r="AB508" s="84">
        <v>0</v>
      </c>
      <c r="AC508" s="84">
        <v>64</v>
      </c>
      <c r="AD508" s="84">
        <v>39.772727272727273</v>
      </c>
      <c r="AE508" s="72">
        <f t="shared" si="77"/>
        <v>41.820892110762799</v>
      </c>
      <c r="AF508" s="85">
        <v>47.368421052631575</v>
      </c>
      <c r="AG508" s="85">
        <v>68.75</v>
      </c>
      <c r="AH508" s="85">
        <v>70.588235294117652</v>
      </c>
      <c r="AI508" s="85">
        <v>52.336448598130836</v>
      </c>
      <c r="AJ508" s="86">
        <v>59.760776236220018</v>
      </c>
      <c r="AK508" s="87">
        <v>41.666666666666671</v>
      </c>
      <c r="AL508" s="72">
        <f t="shared" si="78"/>
        <v>41.666666666666671</v>
      </c>
      <c r="AM508" s="88">
        <v>46.574016122065501</v>
      </c>
      <c r="AN508" s="89">
        <f t="shared" si="79"/>
        <v>68.34294652867851</v>
      </c>
    </row>
    <row r="509" spans="1:40" ht="15" hidden="1" customHeight="1" x14ac:dyDescent="0.3">
      <c r="A509" s="90">
        <v>25394</v>
      </c>
      <c r="B509" s="91" t="s">
        <v>740</v>
      </c>
      <c r="C509" s="91" t="s">
        <v>790</v>
      </c>
      <c r="D509" s="92">
        <v>6</v>
      </c>
      <c r="E509" s="70">
        <v>45.178933018949451</v>
      </c>
      <c r="F509" s="71">
        <v>0</v>
      </c>
      <c r="G509" s="72">
        <f t="shared" si="70"/>
        <v>30.119288679299633</v>
      </c>
      <c r="H509" s="73">
        <v>0</v>
      </c>
      <c r="I509" s="74">
        <f t="shared" si="71"/>
        <v>0</v>
      </c>
      <c r="J509" s="75">
        <f t="shared" si="72"/>
        <v>18.071573207579778</v>
      </c>
      <c r="K509" s="76">
        <v>0</v>
      </c>
      <c r="L509" s="77">
        <v>100</v>
      </c>
      <c r="M509" s="78">
        <f t="shared" si="73"/>
        <v>22.222222222222221</v>
      </c>
      <c r="N509" s="79">
        <v>81.428571428571445</v>
      </c>
      <c r="O509" s="80">
        <v>99.59</v>
      </c>
      <c r="P509" s="81">
        <v>95.226377952755897</v>
      </c>
      <c r="Q509" s="82" t="s">
        <v>37</v>
      </c>
      <c r="R509" s="72">
        <f t="shared" si="74"/>
        <v>92.024098762654674</v>
      </c>
      <c r="S509" s="76">
        <v>63.888888888888886</v>
      </c>
      <c r="T509" s="80">
        <v>52.013888888888893</v>
      </c>
      <c r="U509" s="80">
        <v>75</v>
      </c>
      <c r="V509" s="80">
        <v>0</v>
      </c>
      <c r="W509" s="80">
        <v>70</v>
      </c>
      <c r="X509" s="78">
        <f t="shared" si="75"/>
        <v>56.475694444444443</v>
      </c>
      <c r="Y509" s="83">
        <f t="shared" si="76"/>
        <v>55.519933826271718</v>
      </c>
      <c r="Z509" s="84">
        <v>51.839080459770116</v>
      </c>
      <c r="AA509" s="84">
        <v>33.333333333333336</v>
      </c>
      <c r="AB509" s="84">
        <v>0</v>
      </c>
      <c r="AC509" s="84">
        <v>61.6</v>
      </c>
      <c r="AD509" s="84">
        <v>55.555555555555557</v>
      </c>
      <c r="AE509" s="72">
        <f t="shared" si="77"/>
        <v>41.176436781609198</v>
      </c>
      <c r="AF509" s="85">
        <v>73.68421052631578</v>
      </c>
      <c r="AG509" s="85">
        <v>68.75</v>
      </c>
      <c r="AH509" s="85">
        <v>64.705882352941174</v>
      </c>
      <c r="AI509" s="85">
        <v>24.299065420560748</v>
      </c>
      <c r="AJ509" s="86">
        <v>57.859789574954419</v>
      </c>
      <c r="AK509" s="87">
        <v>38.333333333333336</v>
      </c>
      <c r="AL509" s="72">
        <f t="shared" si="78"/>
        <v>38.333333333333336</v>
      </c>
      <c r="AM509" s="88">
        <v>45.056710170179414</v>
      </c>
      <c r="AN509" s="89">
        <f t="shared" si="79"/>
        <v>44.891294605705639</v>
      </c>
    </row>
    <row r="510" spans="1:40" ht="15" hidden="1" customHeight="1" x14ac:dyDescent="0.3">
      <c r="A510" s="90">
        <v>25398</v>
      </c>
      <c r="B510" s="91" t="s">
        <v>740</v>
      </c>
      <c r="C510" s="91" t="s">
        <v>791</v>
      </c>
      <c r="D510" s="92">
        <v>6</v>
      </c>
      <c r="E510" s="70">
        <v>71.637354609686213</v>
      </c>
      <c r="F510" s="71">
        <v>93.917378917378912</v>
      </c>
      <c r="G510" s="72">
        <f t="shared" si="70"/>
        <v>79.064029378917098</v>
      </c>
      <c r="H510" s="73">
        <v>56.252000000000002</v>
      </c>
      <c r="I510" s="74">
        <f t="shared" si="71"/>
        <v>56.252000000000002</v>
      </c>
      <c r="J510" s="75">
        <f t="shared" si="72"/>
        <v>69.93921762735026</v>
      </c>
      <c r="K510" s="76">
        <v>98.029556650246306</v>
      </c>
      <c r="L510" s="77">
        <v>100</v>
      </c>
      <c r="M510" s="78">
        <f t="shared" si="73"/>
        <v>98.467432950191579</v>
      </c>
      <c r="N510" s="79">
        <v>100</v>
      </c>
      <c r="O510" s="80">
        <v>99.3</v>
      </c>
      <c r="P510" s="81">
        <v>99.444444444444443</v>
      </c>
      <c r="Q510" s="82" t="s">
        <v>37</v>
      </c>
      <c r="R510" s="72">
        <f t="shared" si="74"/>
        <v>99.519243055555563</v>
      </c>
      <c r="S510" s="76">
        <v>100</v>
      </c>
      <c r="T510" s="80">
        <v>48.75</v>
      </c>
      <c r="U510" s="80">
        <v>100</v>
      </c>
      <c r="V510" s="80">
        <v>0</v>
      </c>
      <c r="W510" s="80">
        <v>25</v>
      </c>
      <c r="X510" s="78">
        <f t="shared" si="75"/>
        <v>65.3125</v>
      </c>
      <c r="Y510" s="83">
        <f t="shared" si="76"/>
        <v>88.19443363984675</v>
      </c>
      <c r="Z510" s="84">
        <v>86.574712643678154</v>
      </c>
      <c r="AA510" s="84">
        <v>91.666666666666671</v>
      </c>
      <c r="AB510" s="84">
        <v>0</v>
      </c>
      <c r="AC510" s="84">
        <v>47.199999999999996</v>
      </c>
      <c r="AD510" s="84">
        <v>20.689655172413794</v>
      </c>
      <c r="AE510" s="72">
        <f t="shared" si="77"/>
        <v>51.560488505747124</v>
      </c>
      <c r="AF510" s="85">
        <v>68.421052631578945</v>
      </c>
      <c r="AG510" s="85">
        <v>75</v>
      </c>
      <c r="AH510" s="85">
        <v>41.17647058823529</v>
      </c>
      <c r="AI510" s="85">
        <v>36.44859813084112</v>
      </c>
      <c r="AJ510" s="86">
        <v>55.261530337663842</v>
      </c>
      <c r="AK510" s="87">
        <v>28.333333333333332</v>
      </c>
      <c r="AL510" s="72">
        <f t="shared" si="78"/>
        <v>28.333333333333332</v>
      </c>
      <c r="AM510" s="88">
        <v>47.90200195977549</v>
      </c>
      <c r="AN510" s="89">
        <f t="shared" si="79"/>
        <v>72.455660933326072</v>
      </c>
    </row>
    <row r="511" spans="1:40" ht="15" hidden="1" customHeight="1" x14ac:dyDescent="0.3">
      <c r="A511" s="90">
        <v>25402</v>
      </c>
      <c r="B511" s="91" t="s">
        <v>740</v>
      </c>
      <c r="C511" s="91" t="s">
        <v>792</v>
      </c>
      <c r="D511" s="92">
        <v>6</v>
      </c>
      <c r="E511" s="70">
        <v>83.857921152545913</v>
      </c>
      <c r="F511" s="71">
        <v>84.652014652014657</v>
      </c>
      <c r="G511" s="72">
        <f t="shared" si="70"/>
        <v>84.122618985702161</v>
      </c>
      <c r="H511" s="73">
        <v>38.602000000000004</v>
      </c>
      <c r="I511" s="74">
        <f t="shared" si="71"/>
        <v>38.602000000000004</v>
      </c>
      <c r="J511" s="75">
        <f t="shared" si="72"/>
        <v>65.914371391421298</v>
      </c>
      <c r="K511" s="76">
        <v>74.226804123711347</v>
      </c>
      <c r="L511" s="77">
        <v>100</v>
      </c>
      <c r="M511" s="78">
        <f t="shared" si="73"/>
        <v>79.95418098510882</v>
      </c>
      <c r="N511" s="79">
        <v>100</v>
      </c>
      <c r="O511" s="80">
        <v>99.4</v>
      </c>
      <c r="P511" s="81">
        <v>99.14738124238734</v>
      </c>
      <c r="Q511" s="82" t="s">
        <v>37</v>
      </c>
      <c r="R511" s="72">
        <f t="shared" si="74"/>
        <v>99.453596376370285</v>
      </c>
      <c r="S511" s="76">
        <v>100</v>
      </c>
      <c r="T511" s="80">
        <v>56.032986111111107</v>
      </c>
      <c r="U511" s="80">
        <v>100</v>
      </c>
      <c r="V511" s="80">
        <v>94.863221884498486</v>
      </c>
      <c r="W511" s="80">
        <v>100</v>
      </c>
      <c r="X511" s="78">
        <f t="shared" si="75"/>
        <v>88.366149263340077</v>
      </c>
      <c r="Y511" s="83">
        <f t="shared" si="76"/>
        <v>88.885823759346493</v>
      </c>
      <c r="Z511" s="84">
        <v>99.770114942528735</v>
      </c>
      <c r="AA511" s="84">
        <v>86.1111111111111</v>
      </c>
      <c r="AB511" s="84">
        <v>60</v>
      </c>
      <c r="AC511" s="84">
        <v>72</v>
      </c>
      <c r="AD511" s="84">
        <v>100</v>
      </c>
      <c r="AE511" s="72">
        <f t="shared" si="77"/>
        <v>84.588362068965523</v>
      </c>
      <c r="AF511" s="85">
        <v>63.157894736842103</v>
      </c>
      <c r="AG511" s="85">
        <v>81.25</v>
      </c>
      <c r="AH511" s="85">
        <v>58.82352941176471</v>
      </c>
      <c r="AI511" s="85">
        <v>48.598130841121495</v>
      </c>
      <c r="AJ511" s="86">
        <v>62.957388747432084</v>
      </c>
      <c r="AK511" s="87">
        <v>56.666666666666664</v>
      </c>
      <c r="AL511" s="72">
        <f t="shared" si="78"/>
        <v>56.666666666666664</v>
      </c>
      <c r="AM511" s="88">
        <v>73.235763436096832</v>
      </c>
      <c r="AN511" s="89">
        <f t="shared" si="79"/>
        <v>79.596515188786555</v>
      </c>
    </row>
    <row r="512" spans="1:40" ht="15" hidden="1" customHeight="1" x14ac:dyDescent="0.3">
      <c r="A512" s="90">
        <v>25407</v>
      </c>
      <c r="B512" s="91" t="s">
        <v>740</v>
      </c>
      <c r="C512" s="91" t="s">
        <v>793</v>
      </c>
      <c r="D512" s="92">
        <v>6</v>
      </c>
      <c r="E512" s="70">
        <v>49.5021434523198</v>
      </c>
      <c r="F512" s="71">
        <v>83.778998778998783</v>
      </c>
      <c r="G512" s="72">
        <f t="shared" si="70"/>
        <v>60.927761894546123</v>
      </c>
      <c r="H512" s="73">
        <v>23.709999999999997</v>
      </c>
      <c r="I512" s="74">
        <f t="shared" si="71"/>
        <v>23.709999999999997</v>
      </c>
      <c r="J512" s="75">
        <f t="shared" si="72"/>
        <v>46.040657136727674</v>
      </c>
      <c r="K512" s="76">
        <v>81.111111111111114</v>
      </c>
      <c r="L512" s="77">
        <v>100</v>
      </c>
      <c r="M512" s="78">
        <f t="shared" si="73"/>
        <v>85.308641975308646</v>
      </c>
      <c r="N512" s="79">
        <v>95</v>
      </c>
      <c r="O512" s="80">
        <v>99.11</v>
      </c>
      <c r="P512" s="81">
        <v>98.810810810810807</v>
      </c>
      <c r="Q512" s="82" t="s">
        <v>37</v>
      </c>
      <c r="R512" s="72">
        <f t="shared" si="74"/>
        <v>97.579245101351347</v>
      </c>
      <c r="S512" s="76">
        <v>100</v>
      </c>
      <c r="T512" s="80">
        <v>74.548611111111114</v>
      </c>
      <c r="U512" s="80">
        <v>100</v>
      </c>
      <c r="V512" s="80">
        <v>0</v>
      </c>
      <c r="W512" s="80">
        <v>80</v>
      </c>
      <c r="X512" s="78">
        <f t="shared" si="75"/>
        <v>78.637152777777771</v>
      </c>
      <c r="Y512" s="83">
        <f t="shared" si="76"/>
        <v>87.100358432432429</v>
      </c>
      <c r="Z512" s="84">
        <v>12.758620689655173</v>
      </c>
      <c r="AA512" s="84">
        <v>69.444444444444443</v>
      </c>
      <c r="AB512" s="84">
        <v>0</v>
      </c>
      <c r="AC512" s="84">
        <v>72.8</v>
      </c>
      <c r="AD512" s="84">
        <v>95.50561797752809</v>
      </c>
      <c r="AE512" s="72">
        <f t="shared" si="77"/>
        <v>47.767791876533636</v>
      </c>
      <c r="AF512" s="85">
        <v>68.421052631578945</v>
      </c>
      <c r="AG512" s="85">
        <v>75</v>
      </c>
      <c r="AH512" s="85">
        <v>58.82352941176471</v>
      </c>
      <c r="AI512" s="85">
        <v>34.579439252336449</v>
      </c>
      <c r="AJ512" s="86">
        <v>59.206005323920024</v>
      </c>
      <c r="AK512" s="87">
        <v>53.333333333333336</v>
      </c>
      <c r="AL512" s="72">
        <f t="shared" si="78"/>
        <v>53.333333333333336</v>
      </c>
      <c r="AM512" s="88">
        <v>51.931090420529941</v>
      </c>
      <c r="AN512" s="89">
        <f t="shared" si="79"/>
        <v>68.337637769720729</v>
      </c>
    </row>
    <row r="513" spans="1:40" ht="15" hidden="1" customHeight="1" x14ac:dyDescent="0.3">
      <c r="A513" s="90">
        <v>25426</v>
      </c>
      <c r="B513" s="91" t="s">
        <v>740</v>
      </c>
      <c r="C513" s="91" t="s">
        <v>794</v>
      </c>
      <c r="D513" s="92">
        <v>6</v>
      </c>
      <c r="E513" s="70">
        <v>55.75341085309239</v>
      </c>
      <c r="F513" s="71">
        <v>76.258648758648746</v>
      </c>
      <c r="G513" s="72">
        <f t="shared" si="70"/>
        <v>62.588490154944509</v>
      </c>
      <c r="H513" s="73">
        <v>11.676</v>
      </c>
      <c r="I513" s="74">
        <f t="shared" si="71"/>
        <v>11.676</v>
      </c>
      <c r="J513" s="75">
        <f t="shared" si="72"/>
        <v>42.223494092966703</v>
      </c>
      <c r="K513" s="76">
        <v>88.741721854304629</v>
      </c>
      <c r="L513" s="77">
        <v>100</v>
      </c>
      <c r="M513" s="78">
        <f t="shared" si="73"/>
        <v>91.243561442236938</v>
      </c>
      <c r="N513" s="79">
        <v>92.142857142857139</v>
      </c>
      <c r="O513" s="80">
        <v>99.81</v>
      </c>
      <c r="P513" s="81">
        <v>99.400171379605823</v>
      </c>
      <c r="Q513" s="82" t="s">
        <v>37</v>
      </c>
      <c r="R513" s="72">
        <f t="shared" si="74"/>
        <v>97.056977626545489</v>
      </c>
      <c r="S513" s="76">
        <v>95.555555555555557</v>
      </c>
      <c r="T513" s="80">
        <v>86.516203703703709</v>
      </c>
      <c r="U513" s="80">
        <v>100</v>
      </c>
      <c r="V513" s="80">
        <v>0</v>
      </c>
      <c r="W513" s="80">
        <v>80</v>
      </c>
      <c r="X513" s="78">
        <f t="shared" si="75"/>
        <v>80.51793981481481</v>
      </c>
      <c r="Y513" s="83">
        <f t="shared" si="76"/>
        <v>89.671655700440596</v>
      </c>
      <c r="Z513" s="84">
        <v>50.114942528735632</v>
      </c>
      <c r="AA513" s="84">
        <v>72.222222222222214</v>
      </c>
      <c r="AB513" s="84">
        <v>20</v>
      </c>
      <c r="AC513" s="84">
        <v>40</v>
      </c>
      <c r="AD513" s="84">
        <v>16.666666666666664</v>
      </c>
      <c r="AE513" s="72">
        <f t="shared" si="77"/>
        <v>40.445402298850574</v>
      </c>
      <c r="AF513" s="85">
        <v>52.631578947368418</v>
      </c>
      <c r="AG513" s="85">
        <v>43.75</v>
      </c>
      <c r="AH513" s="85">
        <v>47.058823529411761</v>
      </c>
      <c r="AI513" s="85">
        <v>42.056074766355138</v>
      </c>
      <c r="AJ513" s="86">
        <v>46.374119310783826</v>
      </c>
      <c r="AK513" s="87">
        <v>33.333333333333329</v>
      </c>
      <c r="AL513" s="72">
        <f t="shared" si="78"/>
        <v>33.333333333333329</v>
      </c>
      <c r="AM513" s="88">
        <v>40.603979708929323</v>
      </c>
      <c r="AN513" s="89">
        <f t="shared" si="79"/>
        <v>65.461720581492429</v>
      </c>
    </row>
    <row r="514" spans="1:40" ht="15" hidden="1" customHeight="1" x14ac:dyDescent="0.3">
      <c r="A514" s="90">
        <v>25430</v>
      </c>
      <c r="B514" s="91" t="s">
        <v>740</v>
      </c>
      <c r="C514" s="91" t="s">
        <v>795</v>
      </c>
      <c r="D514" s="92">
        <v>3</v>
      </c>
      <c r="E514" s="70">
        <v>83.895318535064462</v>
      </c>
      <c r="F514" s="71">
        <v>98.162393162393172</v>
      </c>
      <c r="G514" s="72">
        <f t="shared" ref="G514:G577" si="80">(E514*(8/12))+(F514*(4/12))</f>
        <v>88.651010077507351</v>
      </c>
      <c r="H514" s="73">
        <v>75.698000000000008</v>
      </c>
      <c r="I514" s="74">
        <f t="shared" ref="I514:I577" si="81">H514</f>
        <v>75.698000000000008</v>
      </c>
      <c r="J514" s="75">
        <f t="shared" ref="J514:J577" si="82">(G514*(12/20))+(I514*(8/20))</f>
        <v>83.469806046504402</v>
      </c>
      <c r="K514" s="76">
        <v>97.894736842105274</v>
      </c>
      <c r="L514" s="77">
        <v>100</v>
      </c>
      <c r="M514" s="78">
        <f t="shared" ref="M514:M577" si="83">(K514*(14/18))+(L514*(4/18))</f>
        <v>98.362573099415215</v>
      </c>
      <c r="N514" s="79">
        <v>96.666666666666671</v>
      </c>
      <c r="O514" s="80">
        <v>99.66</v>
      </c>
      <c r="P514" s="81">
        <v>99.875222816399287</v>
      </c>
      <c r="Q514" s="82" t="s">
        <v>37</v>
      </c>
      <c r="R514" s="72">
        <f t="shared" ref="R514:R577" si="84">IF((Q514=("N/A")),((N514*(5.33/16))+(O514*(5.33/16))+(P514*(5.33/16))),((N514*(4/16))+(O514*(4/16))+(P514*(4/16))+(Q514*(4/16))))</f>
        <v>98.672254434046351</v>
      </c>
      <c r="S514" s="76">
        <v>97.916666666666657</v>
      </c>
      <c r="T514" s="80">
        <v>69.861111111111114</v>
      </c>
      <c r="U514" s="80">
        <v>100</v>
      </c>
      <c r="V514" s="80">
        <v>0</v>
      </c>
      <c r="W514" s="80">
        <v>80</v>
      </c>
      <c r="X514" s="78">
        <f t="shared" ref="X514:X577" si="85">(S514*(4/16))+(T514*(4/16))+(U514*(4/16))+(V514*(2/16))+(W514*(2/16))</f>
        <v>76.944444444444443</v>
      </c>
      <c r="Y514" s="83">
        <f t="shared" ref="Y514:Y577" si="86">(M514*(18/50))+(R514*(16/50))+(X514*(16/50))</f>
        <v>91.607869956906526</v>
      </c>
      <c r="Z514" s="84">
        <v>85.287356321839084</v>
      </c>
      <c r="AA514" s="84">
        <v>69.444444444444443</v>
      </c>
      <c r="AB514" s="84">
        <v>0</v>
      </c>
      <c r="AC514" s="84">
        <v>60.8</v>
      </c>
      <c r="AD514" s="84">
        <v>31.395348837209301</v>
      </c>
      <c r="AE514" s="72">
        <f t="shared" ref="AE514:AE577" si="87">((Z514*(4/16))+(AA514*(3/16))+(AB514*(3/16))+(AC514*(3/16))+(AD514*(3/16)))</f>
        <v>51.629300320769843</v>
      </c>
      <c r="AF514" s="85">
        <v>84.210526315789465</v>
      </c>
      <c r="AG514" s="85">
        <v>68.75</v>
      </c>
      <c r="AH514" s="85">
        <v>64.705882352941174</v>
      </c>
      <c r="AI514" s="85">
        <v>50.467289719626166</v>
      </c>
      <c r="AJ514" s="86">
        <v>67.033424597089208</v>
      </c>
      <c r="AK514" s="87">
        <v>45</v>
      </c>
      <c r="AL514" s="72">
        <f t="shared" ref="AL514:AL577" si="88">AK514</f>
        <v>45</v>
      </c>
      <c r="AM514" s="88">
        <v>54.411206730301039</v>
      </c>
      <c r="AN514" s="89">
        <f t="shared" ref="AN514:AN577" si="89">(J514*(20/100))+(Y514*(50/100))+(AM514*(30/100))</f>
        <v>78.821258206844448</v>
      </c>
    </row>
    <row r="515" spans="1:40" ht="15" hidden="1" customHeight="1" x14ac:dyDescent="0.3">
      <c r="A515" s="90">
        <v>25436</v>
      </c>
      <c r="B515" s="91" t="s">
        <v>740</v>
      </c>
      <c r="C515" s="91" t="s">
        <v>796</v>
      </c>
      <c r="D515" s="92">
        <v>6</v>
      </c>
      <c r="E515" s="70">
        <v>74.168013121237095</v>
      </c>
      <c r="F515" s="71">
        <v>79.041005291005291</v>
      </c>
      <c r="G515" s="72">
        <f t="shared" si="80"/>
        <v>75.792343844493161</v>
      </c>
      <c r="H515" s="73">
        <v>39.187999999999995</v>
      </c>
      <c r="I515" s="74">
        <f t="shared" si="81"/>
        <v>39.187999999999995</v>
      </c>
      <c r="J515" s="75">
        <f t="shared" si="82"/>
        <v>61.150606306695892</v>
      </c>
      <c r="K515" s="76">
        <v>94.214876033057848</v>
      </c>
      <c r="L515" s="77">
        <v>100</v>
      </c>
      <c r="M515" s="78">
        <f t="shared" si="83"/>
        <v>95.500459136822769</v>
      </c>
      <c r="N515" s="79">
        <v>91.428571428571431</v>
      </c>
      <c r="O515" s="80">
        <v>99.490000000000009</v>
      </c>
      <c r="P515" s="81">
        <v>99.250374812593705</v>
      </c>
      <c r="Q515" s="82" t="s">
        <v>37</v>
      </c>
      <c r="R515" s="72">
        <f t="shared" si="84"/>
        <v>96.662530216588124</v>
      </c>
      <c r="S515" s="76">
        <v>100</v>
      </c>
      <c r="T515" s="80">
        <v>80.18518518518519</v>
      </c>
      <c r="U515" s="80">
        <v>100</v>
      </c>
      <c r="V515" s="80">
        <v>0</v>
      </c>
      <c r="W515" s="80">
        <v>80</v>
      </c>
      <c r="X515" s="78">
        <f t="shared" si="85"/>
        <v>80.046296296296305</v>
      </c>
      <c r="Y515" s="83">
        <f t="shared" si="86"/>
        <v>90.926989773379219</v>
      </c>
      <c r="Z515" s="84">
        <v>96.71264367816093</v>
      </c>
      <c r="AA515" s="84">
        <v>77.777777777777786</v>
      </c>
      <c r="AB515" s="84">
        <v>0</v>
      </c>
      <c r="AC515" s="84">
        <v>71.2</v>
      </c>
      <c r="AD515" s="84">
        <v>6.666666666666667</v>
      </c>
      <c r="AE515" s="72">
        <f t="shared" si="87"/>
        <v>53.36149425287357</v>
      </c>
      <c r="AF515" s="85">
        <v>68.421052631578945</v>
      </c>
      <c r="AG515" s="85">
        <v>75</v>
      </c>
      <c r="AH515" s="85">
        <v>58.82352941176471</v>
      </c>
      <c r="AI515" s="85">
        <v>37.383177570093459</v>
      </c>
      <c r="AJ515" s="86">
        <v>59.90693990335928</v>
      </c>
      <c r="AK515" s="87">
        <v>50</v>
      </c>
      <c r="AL515" s="72">
        <f t="shared" si="88"/>
        <v>50</v>
      </c>
      <c r="AM515" s="88">
        <v>54.434647575761709</v>
      </c>
      <c r="AN515" s="89">
        <f t="shared" si="89"/>
        <v>74.024010420757293</v>
      </c>
    </row>
    <row r="516" spans="1:40" ht="15" hidden="1" customHeight="1" x14ac:dyDescent="0.3">
      <c r="A516" s="90">
        <v>25438</v>
      </c>
      <c r="B516" s="91" t="s">
        <v>740</v>
      </c>
      <c r="C516" s="91" t="s">
        <v>797</v>
      </c>
      <c r="D516" s="92">
        <v>6</v>
      </c>
      <c r="E516" s="70">
        <v>59.216690473744535</v>
      </c>
      <c r="F516" s="71">
        <v>60.356125356125354</v>
      </c>
      <c r="G516" s="72">
        <f t="shared" si="80"/>
        <v>59.596502101204806</v>
      </c>
      <c r="H516" s="73">
        <v>0</v>
      </c>
      <c r="I516" s="74">
        <f t="shared" si="81"/>
        <v>0</v>
      </c>
      <c r="J516" s="75">
        <f t="shared" si="82"/>
        <v>35.757901260722882</v>
      </c>
      <c r="K516" s="76">
        <v>73.214285714285722</v>
      </c>
      <c r="L516" s="77">
        <v>100</v>
      </c>
      <c r="M516" s="78">
        <f t="shared" si="83"/>
        <v>79.166666666666671</v>
      </c>
      <c r="N516" s="79">
        <v>78.333333333333329</v>
      </c>
      <c r="O516" s="80">
        <v>98.38</v>
      </c>
      <c r="P516" s="81">
        <v>98.886075949367097</v>
      </c>
      <c r="Q516" s="82" t="s">
        <v>37</v>
      </c>
      <c r="R516" s="72">
        <f t="shared" si="84"/>
        <v>91.809053217299578</v>
      </c>
      <c r="S516" s="76">
        <v>89.861111111111114</v>
      </c>
      <c r="T516" s="80">
        <v>63.83680555555555</v>
      </c>
      <c r="U516" s="80">
        <v>100</v>
      </c>
      <c r="V516" s="80">
        <v>0</v>
      </c>
      <c r="W516" s="80">
        <v>100</v>
      </c>
      <c r="X516" s="78">
        <f t="shared" si="85"/>
        <v>75.924479166666657</v>
      </c>
      <c r="Y516" s="83">
        <f t="shared" si="86"/>
        <v>82.174730362869198</v>
      </c>
      <c r="Z516" s="84">
        <v>57.609195402298859</v>
      </c>
      <c r="AA516" s="84">
        <v>77.777777777777786</v>
      </c>
      <c r="AB516" s="84">
        <v>40</v>
      </c>
      <c r="AC516" s="84">
        <v>61.6</v>
      </c>
      <c r="AD516" s="84">
        <v>44.31818181818182</v>
      </c>
      <c r="AE516" s="72">
        <f t="shared" si="87"/>
        <v>56.345291274817143</v>
      </c>
      <c r="AF516" s="85">
        <v>47.368421052631575</v>
      </c>
      <c r="AG516" s="85">
        <v>68.75</v>
      </c>
      <c r="AH516" s="85">
        <v>17.647058823529413</v>
      </c>
      <c r="AI516" s="85">
        <v>50.467289719626166</v>
      </c>
      <c r="AJ516" s="86">
        <v>46.058192398946787</v>
      </c>
      <c r="AK516" s="87">
        <v>46.666666666666664</v>
      </c>
      <c r="AL516" s="72">
        <f t="shared" si="88"/>
        <v>46.666666666666664</v>
      </c>
      <c r="AM516" s="88">
        <v>51.666339986288286</v>
      </c>
      <c r="AN516" s="89">
        <f t="shared" si="89"/>
        <v>63.738847429465665</v>
      </c>
    </row>
    <row r="517" spans="1:40" ht="15" hidden="1" customHeight="1" x14ac:dyDescent="0.3">
      <c r="A517" s="90">
        <v>25473</v>
      </c>
      <c r="B517" s="91" t="s">
        <v>740</v>
      </c>
      <c r="C517" s="91" t="s">
        <v>798</v>
      </c>
      <c r="D517" s="92">
        <v>2</v>
      </c>
      <c r="E517" s="70">
        <v>81.022075357554584</v>
      </c>
      <c r="F517" s="71">
        <v>96.047008547008545</v>
      </c>
      <c r="G517" s="72">
        <f t="shared" si="80"/>
        <v>86.030386420705895</v>
      </c>
      <c r="H517" s="73">
        <v>79.834000000000003</v>
      </c>
      <c r="I517" s="74">
        <f t="shared" si="81"/>
        <v>79.834000000000003</v>
      </c>
      <c r="J517" s="75">
        <f t="shared" si="82"/>
        <v>83.551831852423533</v>
      </c>
      <c r="K517" s="76">
        <v>95.112016293279027</v>
      </c>
      <c r="L517" s="77">
        <v>100</v>
      </c>
      <c r="M517" s="78">
        <f t="shared" si="83"/>
        <v>96.198234894772582</v>
      </c>
      <c r="N517" s="79">
        <v>100</v>
      </c>
      <c r="O517" s="80">
        <v>98.740000000000009</v>
      </c>
      <c r="P517" s="81">
        <v>99.710634193392806</v>
      </c>
      <c r="Q517" s="82">
        <v>100</v>
      </c>
      <c r="R517" s="72">
        <f t="shared" si="84"/>
        <v>99.612658548348207</v>
      </c>
      <c r="S517" s="76">
        <v>100</v>
      </c>
      <c r="T517" s="80">
        <v>82.847222222222214</v>
      </c>
      <c r="U517" s="80">
        <v>100</v>
      </c>
      <c r="V517" s="80">
        <v>91.611185086551259</v>
      </c>
      <c r="W517" s="80">
        <v>100</v>
      </c>
      <c r="X517" s="78">
        <f t="shared" si="85"/>
        <v>94.663203691374463</v>
      </c>
      <c r="Y517" s="83">
        <f t="shared" si="86"/>
        <v>96.799640478829389</v>
      </c>
      <c r="Z517" s="84">
        <v>93.333333333333329</v>
      </c>
      <c r="AA517" s="84">
        <v>80.555555555555557</v>
      </c>
      <c r="AB517" s="84">
        <v>100</v>
      </c>
      <c r="AC517" s="84">
        <v>90.4</v>
      </c>
      <c r="AD517" s="84">
        <v>100</v>
      </c>
      <c r="AE517" s="72">
        <f t="shared" si="87"/>
        <v>92.887500000000003</v>
      </c>
      <c r="AF517" s="85">
        <v>73.68421052631578</v>
      </c>
      <c r="AG517" s="85">
        <v>75</v>
      </c>
      <c r="AH517" s="85">
        <v>70.588235294117652</v>
      </c>
      <c r="AI517" s="85">
        <v>89.719626168224295</v>
      </c>
      <c r="AJ517" s="86">
        <v>77.248017997164425</v>
      </c>
      <c r="AK517" s="87">
        <v>80</v>
      </c>
      <c r="AL517" s="72">
        <f t="shared" si="88"/>
        <v>80</v>
      </c>
      <c r="AM517" s="88">
        <v>86.139471465910503</v>
      </c>
      <c r="AN517" s="89">
        <f t="shared" si="89"/>
        <v>90.952028049672549</v>
      </c>
    </row>
    <row r="518" spans="1:40" ht="15" hidden="1" customHeight="1" x14ac:dyDescent="0.3">
      <c r="A518" s="90">
        <v>25483</v>
      </c>
      <c r="B518" s="91" t="s">
        <v>740</v>
      </c>
      <c r="C518" s="91" t="s">
        <v>799</v>
      </c>
      <c r="D518" s="92">
        <v>6</v>
      </c>
      <c r="E518" s="70">
        <v>69.924463280843625</v>
      </c>
      <c r="F518" s="71">
        <v>82.832722832722837</v>
      </c>
      <c r="G518" s="72">
        <f t="shared" si="80"/>
        <v>74.227216464803348</v>
      </c>
      <c r="H518" s="73">
        <v>48.08</v>
      </c>
      <c r="I518" s="74">
        <f t="shared" si="81"/>
        <v>48.08</v>
      </c>
      <c r="J518" s="75">
        <f t="shared" si="82"/>
        <v>63.768329878882007</v>
      </c>
      <c r="K518" s="76">
        <v>75.862068965517238</v>
      </c>
      <c r="L518" s="77">
        <v>100</v>
      </c>
      <c r="M518" s="78">
        <f t="shared" si="83"/>
        <v>81.226053639846739</v>
      </c>
      <c r="N518" s="79">
        <v>91.428571428571431</v>
      </c>
      <c r="O518" s="80">
        <v>99.88</v>
      </c>
      <c r="P518" s="81">
        <v>94.626168224299064</v>
      </c>
      <c r="Q518" s="82" t="s">
        <v>37</v>
      </c>
      <c r="R518" s="72">
        <f t="shared" si="84"/>
        <v>95.252010146862489</v>
      </c>
      <c r="S518" s="76">
        <v>98.611111111111114</v>
      </c>
      <c r="T518" s="80">
        <v>68.75</v>
      </c>
      <c r="U518" s="80">
        <v>97.222216666666668</v>
      </c>
      <c r="V518" s="80">
        <v>0</v>
      </c>
      <c r="W518" s="80">
        <v>25</v>
      </c>
      <c r="X518" s="78">
        <f t="shared" si="85"/>
        <v>69.270831944444438</v>
      </c>
      <c r="Y518" s="83">
        <f t="shared" si="86"/>
        <v>81.88868877956304</v>
      </c>
      <c r="Z518" s="84">
        <v>100</v>
      </c>
      <c r="AA518" s="84">
        <v>86.1111111111111</v>
      </c>
      <c r="AB518" s="84">
        <v>100</v>
      </c>
      <c r="AC518" s="84">
        <v>87.2</v>
      </c>
      <c r="AD518" s="84">
        <v>39.325842696629216</v>
      </c>
      <c r="AE518" s="72">
        <f t="shared" si="87"/>
        <v>83.619428838951308</v>
      </c>
      <c r="AF518" s="85">
        <v>47.368421052631575</v>
      </c>
      <c r="AG518" s="85">
        <v>75</v>
      </c>
      <c r="AH518" s="85">
        <v>58.82352941176471</v>
      </c>
      <c r="AI518" s="85">
        <v>45.794392523364486</v>
      </c>
      <c r="AJ518" s="86">
        <v>56.746585746940191</v>
      </c>
      <c r="AK518" s="87">
        <v>56.666666666666664</v>
      </c>
      <c r="AL518" s="72">
        <f t="shared" si="88"/>
        <v>56.666666666666664</v>
      </c>
      <c r="AM518" s="88">
        <v>71.062784913291409</v>
      </c>
      <c r="AN518" s="89">
        <f t="shared" si="89"/>
        <v>75.01684583954534</v>
      </c>
    </row>
    <row r="519" spans="1:40" ht="15" hidden="1" customHeight="1" x14ac:dyDescent="0.3">
      <c r="A519" s="90">
        <v>25486</v>
      </c>
      <c r="B519" s="91" t="s">
        <v>740</v>
      </c>
      <c r="C519" s="91" t="s">
        <v>800</v>
      </c>
      <c r="D519" s="92">
        <v>6</v>
      </c>
      <c r="E519" s="70">
        <v>65.136224588797944</v>
      </c>
      <c r="F519" s="71">
        <v>68.464590964590968</v>
      </c>
      <c r="G519" s="72">
        <f t="shared" si="80"/>
        <v>66.245680047395609</v>
      </c>
      <c r="H519" s="73">
        <v>55.578000000000003</v>
      </c>
      <c r="I519" s="74">
        <f t="shared" si="81"/>
        <v>55.578000000000003</v>
      </c>
      <c r="J519" s="75">
        <f t="shared" si="82"/>
        <v>61.978608028437364</v>
      </c>
      <c r="K519" s="76">
        <v>75.352112676056336</v>
      </c>
      <c r="L519" s="77">
        <v>100</v>
      </c>
      <c r="M519" s="78">
        <f t="shared" si="83"/>
        <v>80.829420970266042</v>
      </c>
      <c r="N519" s="79">
        <v>89.285714285714292</v>
      </c>
      <c r="O519" s="80">
        <v>98.789999999999992</v>
      </c>
      <c r="P519" s="81">
        <v>99.258102303787581</v>
      </c>
      <c r="Q519" s="82" t="s">
        <v>37</v>
      </c>
      <c r="R519" s="72">
        <f t="shared" si="84"/>
        <v>95.718077651377811</v>
      </c>
      <c r="S519" s="76">
        <v>70</v>
      </c>
      <c r="T519" s="80">
        <v>63.4375</v>
      </c>
      <c r="U519" s="80">
        <v>98.611100000000008</v>
      </c>
      <c r="V519" s="80">
        <v>0</v>
      </c>
      <c r="W519" s="80">
        <v>80</v>
      </c>
      <c r="X519" s="78">
        <f t="shared" si="85"/>
        <v>68.012150000000005</v>
      </c>
      <c r="Y519" s="83">
        <f t="shared" si="86"/>
        <v>81.492264397736676</v>
      </c>
      <c r="Z519" s="84">
        <v>50.850574712643684</v>
      </c>
      <c r="AA519" s="84">
        <v>33.333333333333336</v>
      </c>
      <c r="AB519" s="84">
        <v>0</v>
      </c>
      <c r="AC519" s="84">
        <v>48.8</v>
      </c>
      <c r="AD519" s="84">
        <v>100</v>
      </c>
      <c r="AE519" s="72">
        <f t="shared" si="87"/>
        <v>46.862643678160921</v>
      </c>
      <c r="AF519" s="85">
        <v>68.421052631578945</v>
      </c>
      <c r="AG519" s="85">
        <v>75</v>
      </c>
      <c r="AH519" s="85">
        <v>52.941176470588239</v>
      </c>
      <c r="AI519" s="85">
        <v>41.121495327102799</v>
      </c>
      <c r="AJ519" s="86">
        <v>59.370931107317496</v>
      </c>
      <c r="AK519" s="87">
        <v>41.666666666666671</v>
      </c>
      <c r="AL519" s="72">
        <f t="shared" si="88"/>
        <v>41.666666666666671</v>
      </c>
      <c r="AM519" s="88">
        <v>49.158991590303827</v>
      </c>
      <c r="AN519" s="89">
        <f t="shared" si="89"/>
        <v>67.889551281646959</v>
      </c>
    </row>
    <row r="520" spans="1:40" ht="15" hidden="1" customHeight="1" x14ac:dyDescent="0.3">
      <c r="A520" s="90">
        <v>25488</v>
      </c>
      <c r="B520" s="91" t="s">
        <v>740</v>
      </c>
      <c r="C520" s="91" t="s">
        <v>801</v>
      </c>
      <c r="D520" s="92">
        <v>6</v>
      </c>
      <c r="E520" s="70">
        <v>78.657801665968634</v>
      </c>
      <c r="F520" s="71">
        <v>96.032763532763553</v>
      </c>
      <c r="G520" s="72">
        <f t="shared" si="80"/>
        <v>84.449455621566926</v>
      </c>
      <c r="H520" s="73">
        <v>49.402000000000001</v>
      </c>
      <c r="I520" s="74">
        <f t="shared" si="81"/>
        <v>49.402000000000001</v>
      </c>
      <c r="J520" s="75">
        <f t="shared" si="82"/>
        <v>70.430473372940156</v>
      </c>
      <c r="K520" s="76">
        <v>89.175257731958752</v>
      </c>
      <c r="L520" s="77">
        <v>100</v>
      </c>
      <c r="M520" s="78">
        <f t="shared" si="83"/>
        <v>91.580756013745685</v>
      </c>
      <c r="N520" s="79">
        <v>86.984126984127002</v>
      </c>
      <c r="O520" s="80">
        <v>99.69</v>
      </c>
      <c r="P520" s="81">
        <v>98.456591639871377</v>
      </c>
      <c r="Q520" s="82" t="s">
        <v>37</v>
      </c>
      <c r="R520" s="72">
        <f t="shared" si="84"/>
        <v>94.984170641619471</v>
      </c>
      <c r="S520" s="76">
        <v>100</v>
      </c>
      <c r="T520" s="80">
        <v>53.958333333333336</v>
      </c>
      <c r="U520" s="80">
        <v>99.537016666666659</v>
      </c>
      <c r="V520" s="80">
        <v>76.308209313490167</v>
      </c>
      <c r="W520" s="80">
        <v>80</v>
      </c>
      <c r="X520" s="78">
        <f t="shared" si="85"/>
        <v>82.912363664186273</v>
      </c>
      <c r="Y520" s="83">
        <f t="shared" si="86"/>
        <v>89.895963142806281</v>
      </c>
      <c r="Z520" s="84">
        <v>84.597701149425291</v>
      </c>
      <c r="AA520" s="84">
        <v>64.583333333333343</v>
      </c>
      <c r="AB520" s="84">
        <v>60</v>
      </c>
      <c r="AC520" s="84">
        <v>44</v>
      </c>
      <c r="AD520" s="84">
        <v>58.139534883720934</v>
      </c>
      <c r="AE520" s="72">
        <f t="shared" si="87"/>
        <v>63.659963078053998</v>
      </c>
      <c r="AF520" s="85">
        <v>52.631578947368418</v>
      </c>
      <c r="AG520" s="85">
        <v>75</v>
      </c>
      <c r="AH520" s="85">
        <v>58.82352941176471</v>
      </c>
      <c r="AI520" s="85">
        <v>21.495327102803738</v>
      </c>
      <c r="AJ520" s="86">
        <v>51.987608865484219</v>
      </c>
      <c r="AK520" s="87">
        <v>58.333333333333336</v>
      </c>
      <c r="AL520" s="72">
        <f t="shared" si="88"/>
        <v>58.333333333333336</v>
      </c>
      <c r="AM520" s="88">
        <v>59.482009339091263</v>
      </c>
      <c r="AN520" s="89">
        <f t="shared" si="89"/>
        <v>76.878679047718549</v>
      </c>
    </row>
    <row r="521" spans="1:40" ht="15" hidden="1" customHeight="1" x14ac:dyDescent="0.3">
      <c r="A521" s="90">
        <v>25489</v>
      </c>
      <c r="B521" s="91" t="s">
        <v>740</v>
      </c>
      <c r="C521" s="91" t="s">
        <v>802</v>
      </c>
      <c r="D521" s="92">
        <v>6</v>
      </c>
      <c r="E521" s="70">
        <v>90.285724159830067</v>
      </c>
      <c r="F521" s="71">
        <v>75.879629629629633</v>
      </c>
      <c r="G521" s="72">
        <f t="shared" si="80"/>
        <v>85.483692649763242</v>
      </c>
      <c r="H521" s="73">
        <v>33.07</v>
      </c>
      <c r="I521" s="74">
        <f t="shared" si="81"/>
        <v>33.07</v>
      </c>
      <c r="J521" s="75">
        <f t="shared" si="82"/>
        <v>64.518215589857945</v>
      </c>
      <c r="K521" s="76">
        <v>99.145299145299148</v>
      </c>
      <c r="L521" s="77">
        <v>100</v>
      </c>
      <c r="M521" s="78">
        <f t="shared" si="83"/>
        <v>99.335232668565993</v>
      </c>
      <c r="N521" s="79">
        <v>60.714285714285722</v>
      </c>
      <c r="O521" s="80">
        <v>99.660000000000011</v>
      </c>
      <c r="P521" s="81">
        <v>97.54224270353302</v>
      </c>
      <c r="Q521" s="82" t="s">
        <v>37</v>
      </c>
      <c r="R521" s="72">
        <f t="shared" si="84"/>
        <v>85.918443529185879</v>
      </c>
      <c r="S521" s="76">
        <v>90.416666666666671</v>
      </c>
      <c r="T521" s="80">
        <v>80.861111111111114</v>
      </c>
      <c r="U521" s="80">
        <v>100</v>
      </c>
      <c r="V521" s="80">
        <v>0</v>
      </c>
      <c r="W521" s="80">
        <v>25</v>
      </c>
      <c r="X521" s="78">
        <f t="shared" si="85"/>
        <v>70.944444444444443</v>
      </c>
      <c r="Y521" s="83">
        <f t="shared" si="86"/>
        <v>85.956807912245452</v>
      </c>
      <c r="Z521" s="84">
        <v>55.241379310344826</v>
      </c>
      <c r="AA521" s="84">
        <v>91.666666666666671</v>
      </c>
      <c r="AB521" s="84">
        <v>0</v>
      </c>
      <c r="AC521" s="84">
        <v>44</v>
      </c>
      <c r="AD521" s="84">
        <v>56.666666666666664</v>
      </c>
      <c r="AE521" s="72">
        <f t="shared" si="87"/>
        <v>49.872844827586206</v>
      </c>
      <c r="AF521" s="85">
        <v>31.578947368421051</v>
      </c>
      <c r="AG521" s="85">
        <v>68.75</v>
      </c>
      <c r="AH521" s="85">
        <v>29.411764705882355</v>
      </c>
      <c r="AI521" s="85">
        <v>44.859813084112147</v>
      </c>
      <c r="AJ521" s="86">
        <v>43.650131289603891</v>
      </c>
      <c r="AK521" s="87">
        <v>46.666666666666664</v>
      </c>
      <c r="AL521" s="72">
        <f t="shared" si="88"/>
        <v>46.666666666666664</v>
      </c>
      <c r="AM521" s="88">
        <v>47.572218918607014</v>
      </c>
      <c r="AN521" s="89">
        <f t="shared" si="89"/>
        <v>70.153712749676416</v>
      </c>
    </row>
    <row r="522" spans="1:40" ht="15" hidden="1" customHeight="1" x14ac:dyDescent="0.3">
      <c r="A522" s="90">
        <v>25491</v>
      </c>
      <c r="B522" s="91" t="s">
        <v>740</v>
      </c>
      <c r="C522" s="91" t="s">
        <v>803</v>
      </c>
      <c r="D522" s="92">
        <v>6</v>
      </c>
      <c r="E522" s="70">
        <v>66.748837711615522</v>
      </c>
      <c r="F522" s="71">
        <v>99.027777777777771</v>
      </c>
      <c r="G522" s="72">
        <f t="shared" si="80"/>
        <v>77.508484400336272</v>
      </c>
      <c r="H522" s="73">
        <v>54.670000000000009</v>
      </c>
      <c r="I522" s="74">
        <f t="shared" si="81"/>
        <v>54.670000000000009</v>
      </c>
      <c r="J522" s="75">
        <f t="shared" si="82"/>
        <v>68.373090640201767</v>
      </c>
      <c r="K522" s="76">
        <v>95.360824742268036</v>
      </c>
      <c r="L522" s="77">
        <v>100</v>
      </c>
      <c r="M522" s="78">
        <f t="shared" si="83"/>
        <v>96.391752577319579</v>
      </c>
      <c r="N522" s="79">
        <v>100</v>
      </c>
      <c r="O522" s="80">
        <v>99.63</v>
      </c>
      <c r="P522" s="81">
        <v>96.23233908948194</v>
      </c>
      <c r="Q522" s="82" t="s">
        <v>37</v>
      </c>
      <c r="R522" s="72">
        <f t="shared" si="84"/>
        <v>98.559141709183677</v>
      </c>
      <c r="S522" s="76">
        <v>99.305555555555543</v>
      </c>
      <c r="T522" s="80">
        <v>71.770833333333343</v>
      </c>
      <c r="U522" s="80">
        <v>92.592583333333323</v>
      </c>
      <c r="V522" s="80">
        <v>0</v>
      </c>
      <c r="W522" s="80">
        <v>100</v>
      </c>
      <c r="X522" s="78">
        <f t="shared" si="85"/>
        <v>78.417243055555559</v>
      </c>
      <c r="Y522" s="83">
        <f t="shared" si="86"/>
        <v>91.333474052551608</v>
      </c>
      <c r="Z522" s="84">
        <v>63.747126436781606</v>
      </c>
      <c r="AA522" s="84">
        <v>63.888888888888886</v>
      </c>
      <c r="AB522" s="84">
        <v>60</v>
      </c>
      <c r="AC522" s="84">
        <v>67.2</v>
      </c>
      <c r="AD522" s="84">
        <v>52.747252747252752</v>
      </c>
      <c r="AE522" s="72">
        <f t="shared" si="87"/>
        <v>61.656058165971956</v>
      </c>
      <c r="AF522" s="85">
        <v>78.94736842105263</v>
      </c>
      <c r="AG522" s="85">
        <v>81.25</v>
      </c>
      <c r="AH522" s="85">
        <v>64.705882352941174</v>
      </c>
      <c r="AI522" s="85">
        <v>57.943925233644855</v>
      </c>
      <c r="AJ522" s="86">
        <v>70.711794001909666</v>
      </c>
      <c r="AK522" s="87">
        <v>56.666666666666664</v>
      </c>
      <c r="AL522" s="72">
        <f t="shared" si="88"/>
        <v>56.666666666666664</v>
      </c>
      <c r="AM522" s="88">
        <v>63.073042755694281</v>
      </c>
      <c r="AN522" s="89">
        <f t="shared" si="89"/>
        <v>78.263267981024441</v>
      </c>
    </row>
    <row r="523" spans="1:40" ht="15" hidden="1" customHeight="1" x14ac:dyDescent="0.3">
      <c r="A523" s="90">
        <v>25506</v>
      </c>
      <c r="B523" s="91" t="s">
        <v>740</v>
      </c>
      <c r="C523" s="91" t="s">
        <v>804</v>
      </c>
      <c r="D523" s="92">
        <v>6</v>
      </c>
      <c r="E523" s="70">
        <v>39.555553339582374</v>
      </c>
      <c r="F523" s="71">
        <v>81.083638583638589</v>
      </c>
      <c r="G523" s="72">
        <f t="shared" si="80"/>
        <v>53.398248420934443</v>
      </c>
      <c r="H523" s="73">
        <v>0</v>
      </c>
      <c r="I523" s="74">
        <f t="shared" si="81"/>
        <v>0</v>
      </c>
      <c r="J523" s="75">
        <f t="shared" si="82"/>
        <v>32.038949052560667</v>
      </c>
      <c r="K523" s="76">
        <v>90.322580645161281</v>
      </c>
      <c r="L523" s="77">
        <v>100</v>
      </c>
      <c r="M523" s="78">
        <f t="shared" si="83"/>
        <v>92.473118279569889</v>
      </c>
      <c r="N523" s="79">
        <v>78.171428571428564</v>
      </c>
      <c r="O523" s="80">
        <v>99.85</v>
      </c>
      <c r="P523" s="81">
        <v>97.370983446932811</v>
      </c>
      <c r="Q523" s="82" t="s">
        <v>37</v>
      </c>
      <c r="R523" s="72">
        <f t="shared" si="84"/>
        <v>91.740097253616625</v>
      </c>
      <c r="S523" s="76">
        <v>100</v>
      </c>
      <c r="T523" s="80">
        <v>72.303240740740733</v>
      </c>
      <c r="U523" s="80">
        <v>100</v>
      </c>
      <c r="V523" s="80">
        <v>0</v>
      </c>
      <c r="W523" s="80">
        <v>15</v>
      </c>
      <c r="X523" s="78">
        <f t="shared" si="85"/>
        <v>69.95081018518519</v>
      </c>
      <c r="Y523" s="83">
        <f t="shared" si="86"/>
        <v>85.031412961061747</v>
      </c>
      <c r="Z523" s="84">
        <v>0</v>
      </c>
      <c r="AA523" s="84">
        <v>0</v>
      </c>
      <c r="AB523" s="84">
        <v>40</v>
      </c>
      <c r="AC523" s="84">
        <v>51.2</v>
      </c>
      <c r="AD523" s="84">
        <v>19.780219780219781</v>
      </c>
      <c r="AE523" s="72">
        <f t="shared" si="87"/>
        <v>20.808791208791209</v>
      </c>
      <c r="AF523" s="85">
        <v>26.315789473684209</v>
      </c>
      <c r="AG523" s="85">
        <v>81.25</v>
      </c>
      <c r="AH523" s="85">
        <v>58.82352941176471</v>
      </c>
      <c r="AI523" s="85">
        <v>49.532710280373834</v>
      </c>
      <c r="AJ523" s="86">
        <v>53.980507291455687</v>
      </c>
      <c r="AK523" s="87">
        <v>46.666666666666664</v>
      </c>
      <c r="AL523" s="72">
        <f t="shared" si="88"/>
        <v>46.666666666666664</v>
      </c>
      <c r="AM523" s="88">
        <v>34.826157255743496</v>
      </c>
      <c r="AN523" s="89">
        <f t="shared" si="89"/>
        <v>59.371343467766053</v>
      </c>
    </row>
    <row r="524" spans="1:40" ht="15" hidden="1" customHeight="1" x14ac:dyDescent="0.3">
      <c r="A524" s="90">
        <v>25513</v>
      </c>
      <c r="B524" s="91" t="s">
        <v>740</v>
      </c>
      <c r="C524" s="91" t="s">
        <v>805</v>
      </c>
      <c r="D524" s="92">
        <v>6</v>
      </c>
      <c r="E524" s="70">
        <v>54.490988368774907</v>
      </c>
      <c r="F524" s="71">
        <v>87.496947496947485</v>
      </c>
      <c r="G524" s="72">
        <f t="shared" si="80"/>
        <v>65.492974744832424</v>
      </c>
      <c r="H524" s="73">
        <v>76.108000000000004</v>
      </c>
      <c r="I524" s="74">
        <f t="shared" si="81"/>
        <v>76.108000000000004</v>
      </c>
      <c r="J524" s="75">
        <f t="shared" si="82"/>
        <v>69.738984846899456</v>
      </c>
      <c r="K524" s="76">
        <v>87.5</v>
      </c>
      <c r="L524" s="77">
        <v>100</v>
      </c>
      <c r="M524" s="78">
        <f t="shared" si="83"/>
        <v>90.277777777777771</v>
      </c>
      <c r="N524" s="79">
        <v>84.126984126984127</v>
      </c>
      <c r="O524" s="80">
        <v>99.3</v>
      </c>
      <c r="P524" s="81">
        <v>98.718959400867163</v>
      </c>
      <c r="Q524" s="82" t="s">
        <v>37</v>
      </c>
      <c r="R524" s="72">
        <f t="shared" si="84"/>
        <v>93.989867437715461</v>
      </c>
      <c r="S524" s="76">
        <v>100</v>
      </c>
      <c r="T524" s="80">
        <v>88.484375</v>
      </c>
      <c r="U524" s="80">
        <v>98.611100000000008</v>
      </c>
      <c r="V524" s="80">
        <v>81.445570736007042</v>
      </c>
      <c r="W524" s="80">
        <v>100</v>
      </c>
      <c r="X524" s="78">
        <f t="shared" si="85"/>
        <v>94.454565092000891</v>
      </c>
      <c r="Y524" s="83">
        <f t="shared" si="86"/>
        <v>92.802218409509237</v>
      </c>
      <c r="Z524" s="84">
        <v>56.068965517241374</v>
      </c>
      <c r="AA524" s="84">
        <v>63.888888888888886</v>
      </c>
      <c r="AB524" s="84">
        <v>0</v>
      </c>
      <c r="AC524" s="84">
        <v>60.8</v>
      </c>
      <c r="AD524" s="84">
        <v>100</v>
      </c>
      <c r="AE524" s="72">
        <f t="shared" si="87"/>
        <v>56.146408045977012</v>
      </c>
      <c r="AF524" s="85">
        <v>78.94736842105263</v>
      </c>
      <c r="AG524" s="85">
        <v>87.5</v>
      </c>
      <c r="AH524" s="85">
        <v>58.82352941176471</v>
      </c>
      <c r="AI524" s="85">
        <v>32.710280373831772</v>
      </c>
      <c r="AJ524" s="86">
        <v>64.495294551662283</v>
      </c>
      <c r="AK524" s="87">
        <v>38.333333333333336</v>
      </c>
      <c r="AL524" s="72">
        <f t="shared" si="88"/>
        <v>38.333333333333336</v>
      </c>
      <c r="AM524" s="88">
        <v>54.810162838297686</v>
      </c>
      <c r="AN524" s="89">
        <f t="shared" si="89"/>
        <v>76.791955025623821</v>
      </c>
    </row>
    <row r="525" spans="1:40" ht="15" hidden="1" customHeight="1" x14ac:dyDescent="0.3">
      <c r="A525" s="90">
        <v>25518</v>
      </c>
      <c r="B525" s="91" t="s">
        <v>740</v>
      </c>
      <c r="C525" s="91" t="s">
        <v>806</v>
      </c>
      <c r="D525" s="92">
        <v>6</v>
      </c>
      <c r="E525" s="70">
        <v>73.508770267844682</v>
      </c>
      <c r="F525" s="71">
        <v>80.569800569800577</v>
      </c>
      <c r="G525" s="72">
        <f t="shared" si="80"/>
        <v>75.862447035163314</v>
      </c>
      <c r="H525" s="73">
        <v>27.566000000000003</v>
      </c>
      <c r="I525" s="74">
        <f t="shared" si="81"/>
        <v>27.566000000000003</v>
      </c>
      <c r="J525" s="75">
        <f t="shared" si="82"/>
        <v>56.543868221097988</v>
      </c>
      <c r="K525" s="76">
        <v>80.645161290322577</v>
      </c>
      <c r="L525" s="77">
        <v>100</v>
      </c>
      <c r="M525" s="78">
        <f t="shared" si="83"/>
        <v>84.946236559139777</v>
      </c>
      <c r="N525" s="79">
        <v>99.259259259259252</v>
      </c>
      <c r="O525" s="80">
        <v>98.04</v>
      </c>
      <c r="P525" s="81">
        <v>99.435028248587571</v>
      </c>
      <c r="Q525" s="82" t="s">
        <v>37</v>
      </c>
      <c r="R525" s="72">
        <f t="shared" si="84"/>
        <v>98.849609526051466</v>
      </c>
      <c r="S525" s="76">
        <v>73.75</v>
      </c>
      <c r="T525" s="80">
        <v>64.895833333333329</v>
      </c>
      <c r="U525" s="80">
        <v>100</v>
      </c>
      <c r="V525" s="80">
        <v>0</v>
      </c>
      <c r="W525" s="80">
        <v>100</v>
      </c>
      <c r="X525" s="78">
        <f t="shared" si="85"/>
        <v>72.161458333333329</v>
      </c>
      <c r="Y525" s="83">
        <f t="shared" si="86"/>
        <v>85.304186876293457</v>
      </c>
      <c r="Z525" s="84">
        <v>64.045977011494259</v>
      </c>
      <c r="AA525" s="84">
        <v>58.333333333333343</v>
      </c>
      <c r="AB525" s="84">
        <v>0</v>
      </c>
      <c r="AC525" s="84">
        <v>71.2</v>
      </c>
      <c r="AD525" s="84">
        <v>72.043010752688176</v>
      </c>
      <c r="AE525" s="72">
        <f t="shared" si="87"/>
        <v>53.807058769002602</v>
      </c>
      <c r="AF525" s="85">
        <v>68.421052631578945</v>
      </c>
      <c r="AG525" s="85">
        <v>75</v>
      </c>
      <c r="AH525" s="85">
        <v>47.058823529411761</v>
      </c>
      <c r="AI525" s="85">
        <v>34.579439252336449</v>
      </c>
      <c r="AJ525" s="86">
        <v>56.264828853331792</v>
      </c>
      <c r="AK525" s="87">
        <v>40</v>
      </c>
      <c r="AL525" s="72">
        <f t="shared" si="88"/>
        <v>40</v>
      </c>
      <c r="AM525" s="88">
        <v>51.701052371023195</v>
      </c>
      <c r="AN525" s="89">
        <f t="shared" si="89"/>
        <v>69.471182793673279</v>
      </c>
    </row>
    <row r="526" spans="1:40" ht="15" hidden="1" customHeight="1" x14ac:dyDescent="0.3">
      <c r="A526" s="90">
        <v>25524</v>
      </c>
      <c r="B526" s="91" t="s">
        <v>740</v>
      </c>
      <c r="C526" s="91" t="s">
        <v>807</v>
      </c>
      <c r="D526" s="92">
        <v>6</v>
      </c>
      <c r="E526" s="70">
        <v>81.434602753568285</v>
      </c>
      <c r="F526" s="71">
        <v>93.70573870573871</v>
      </c>
      <c r="G526" s="72">
        <f t="shared" si="80"/>
        <v>85.524981404291765</v>
      </c>
      <c r="H526" s="73">
        <v>35.146000000000008</v>
      </c>
      <c r="I526" s="74">
        <f t="shared" si="81"/>
        <v>35.146000000000008</v>
      </c>
      <c r="J526" s="75">
        <f t="shared" si="82"/>
        <v>65.373388842575054</v>
      </c>
      <c r="K526" s="76">
        <v>51.633986928104569</v>
      </c>
      <c r="L526" s="77">
        <v>100</v>
      </c>
      <c r="M526" s="78">
        <f t="shared" si="83"/>
        <v>62.38198983297022</v>
      </c>
      <c r="N526" s="79">
        <v>91.428571428571431</v>
      </c>
      <c r="O526" s="80">
        <v>99.35</v>
      </c>
      <c r="P526" s="81">
        <v>99.896373056994818</v>
      </c>
      <c r="Q526" s="82" t="s">
        <v>37</v>
      </c>
      <c r="R526" s="72">
        <f t="shared" si="84"/>
        <v>96.83109088175425</v>
      </c>
      <c r="S526" s="76">
        <v>99.305555555555543</v>
      </c>
      <c r="T526" s="80">
        <v>60.763888888888886</v>
      </c>
      <c r="U526" s="80">
        <v>97.222216666666668</v>
      </c>
      <c r="V526" s="80">
        <v>0</v>
      </c>
      <c r="W526" s="80">
        <v>80</v>
      </c>
      <c r="X526" s="78">
        <f t="shared" si="85"/>
        <v>74.322915277777781</v>
      </c>
      <c r="Y526" s="83">
        <f t="shared" si="86"/>
        <v>77.226798310919534</v>
      </c>
      <c r="Z526" s="84">
        <v>43.264367816091955</v>
      </c>
      <c r="AA526" s="84">
        <v>61.111111111111114</v>
      </c>
      <c r="AB526" s="84">
        <v>0</v>
      </c>
      <c r="AC526" s="84">
        <v>56.8</v>
      </c>
      <c r="AD526" s="84">
        <v>41.573033707865171</v>
      </c>
      <c r="AE526" s="72">
        <f t="shared" si="87"/>
        <v>40.719369107581045</v>
      </c>
      <c r="AF526" s="85">
        <v>63.157894736842103</v>
      </c>
      <c r="AG526" s="85">
        <v>75</v>
      </c>
      <c r="AH526" s="85">
        <v>64.705882352941174</v>
      </c>
      <c r="AI526" s="85">
        <v>0.93457943925233633</v>
      </c>
      <c r="AJ526" s="86">
        <v>50.949589132258907</v>
      </c>
      <c r="AK526" s="87">
        <v>41.666666666666671</v>
      </c>
      <c r="AL526" s="72">
        <f t="shared" si="88"/>
        <v>41.666666666666671</v>
      </c>
      <c r="AM526" s="88">
        <v>43.636887292645604</v>
      </c>
      <c r="AN526" s="89">
        <f t="shared" si="89"/>
        <v>64.779143111768462</v>
      </c>
    </row>
    <row r="527" spans="1:40" ht="15" hidden="1" customHeight="1" x14ac:dyDescent="0.3">
      <c r="A527" s="90">
        <v>25530</v>
      </c>
      <c r="B527" s="91" t="s">
        <v>740</v>
      </c>
      <c r="C527" s="91" t="s">
        <v>808</v>
      </c>
      <c r="D527" s="92">
        <v>6</v>
      </c>
      <c r="E527" s="70">
        <v>50.876705018890753</v>
      </c>
      <c r="F527" s="71">
        <v>90.676129426129421</v>
      </c>
      <c r="G527" s="72">
        <f t="shared" si="80"/>
        <v>64.143179821303647</v>
      </c>
      <c r="H527" s="73">
        <v>0</v>
      </c>
      <c r="I527" s="74">
        <f t="shared" si="81"/>
        <v>0</v>
      </c>
      <c r="J527" s="75">
        <f t="shared" si="82"/>
        <v>38.485907892782187</v>
      </c>
      <c r="K527" s="76">
        <v>88.425925925925924</v>
      </c>
      <c r="L527" s="77">
        <v>100</v>
      </c>
      <c r="M527" s="78">
        <f t="shared" si="83"/>
        <v>90.997942386831284</v>
      </c>
      <c r="N527" s="79">
        <v>97.142857142857139</v>
      </c>
      <c r="O527" s="80">
        <v>97.179999999999993</v>
      </c>
      <c r="P527" s="81">
        <v>97.971781305114632</v>
      </c>
      <c r="Q527" s="82" t="s">
        <v>37</v>
      </c>
      <c r="R527" s="72">
        <f t="shared" si="84"/>
        <v>97.370651432980594</v>
      </c>
      <c r="S527" s="76">
        <v>99.166666666666671</v>
      </c>
      <c r="T527" s="80">
        <v>70.173611111111114</v>
      </c>
      <c r="U527" s="80">
        <v>98.611100000000008</v>
      </c>
      <c r="V527" s="80">
        <v>0</v>
      </c>
      <c r="W527" s="80">
        <v>15</v>
      </c>
      <c r="X527" s="78">
        <f t="shared" si="85"/>
        <v>68.862844444444448</v>
      </c>
      <c r="Y527" s="83">
        <f t="shared" si="86"/>
        <v>85.953977940035273</v>
      </c>
      <c r="Z527" s="84">
        <v>46.574712643678161</v>
      </c>
      <c r="AA527" s="84">
        <v>65.972222222222214</v>
      </c>
      <c r="AB527" s="84">
        <v>0</v>
      </c>
      <c r="AC527" s="84">
        <v>45.6</v>
      </c>
      <c r="AD527" s="84">
        <v>6.666666666666667</v>
      </c>
      <c r="AE527" s="72">
        <f t="shared" si="87"/>
        <v>33.813469827586204</v>
      </c>
      <c r="AF527" s="85">
        <v>52.631578947368418</v>
      </c>
      <c r="AG527" s="85">
        <v>75</v>
      </c>
      <c r="AH527" s="85">
        <v>52.941176470588239</v>
      </c>
      <c r="AI527" s="85">
        <v>43.925233644859816</v>
      </c>
      <c r="AJ527" s="86">
        <v>56.124497265704115</v>
      </c>
      <c r="AK527" s="87">
        <v>51.666666666666671</v>
      </c>
      <c r="AL527" s="72">
        <f t="shared" si="88"/>
        <v>51.666666666666671</v>
      </c>
      <c r="AM527" s="88">
        <v>43.333716512233742</v>
      </c>
      <c r="AN527" s="89">
        <f t="shared" si="89"/>
        <v>63.674285502244196</v>
      </c>
    </row>
    <row r="528" spans="1:40" ht="15" hidden="1" customHeight="1" x14ac:dyDescent="0.3">
      <c r="A528" s="90">
        <v>25535</v>
      </c>
      <c r="B528" s="91" t="s">
        <v>740</v>
      </c>
      <c r="C528" s="91" t="s">
        <v>809</v>
      </c>
      <c r="D528" s="92">
        <v>6</v>
      </c>
      <c r="E528" s="70">
        <v>71.595317870272495</v>
      </c>
      <c r="F528" s="71">
        <v>81.990740740740748</v>
      </c>
      <c r="G528" s="72">
        <f t="shared" si="80"/>
        <v>75.060458827095232</v>
      </c>
      <c r="H528" s="73">
        <v>36.344000000000001</v>
      </c>
      <c r="I528" s="74">
        <f t="shared" si="81"/>
        <v>36.344000000000001</v>
      </c>
      <c r="J528" s="75">
        <f t="shared" si="82"/>
        <v>59.573875296257143</v>
      </c>
      <c r="K528" s="76">
        <v>85.777777777777771</v>
      </c>
      <c r="L528" s="77">
        <v>100</v>
      </c>
      <c r="M528" s="78">
        <f t="shared" si="83"/>
        <v>88.938271604938279</v>
      </c>
      <c r="N528" s="79">
        <v>98.571428571428569</v>
      </c>
      <c r="O528" s="80">
        <v>99.58</v>
      </c>
      <c r="P528" s="81">
        <v>99.336772291820196</v>
      </c>
      <c r="Q528" s="82" t="s">
        <v>37</v>
      </c>
      <c r="R528" s="72">
        <f t="shared" si="84"/>
        <v>99.10075691256975</v>
      </c>
      <c r="S528" s="76">
        <v>97.222222222222214</v>
      </c>
      <c r="T528" s="80">
        <v>84.375</v>
      </c>
      <c r="U528" s="80">
        <v>100</v>
      </c>
      <c r="V528" s="80">
        <v>0</v>
      </c>
      <c r="W528" s="80">
        <v>45</v>
      </c>
      <c r="X528" s="78">
        <f t="shared" si="85"/>
        <v>76.024305555555557</v>
      </c>
      <c r="Y528" s="83">
        <f t="shared" si="86"/>
        <v>88.057797767577881</v>
      </c>
      <c r="Z528" s="84">
        <v>97.172413793103445</v>
      </c>
      <c r="AA528" s="84">
        <v>44.44444444444445</v>
      </c>
      <c r="AB528" s="84">
        <v>0</v>
      </c>
      <c r="AC528" s="84">
        <v>44.800000000000004</v>
      </c>
      <c r="AD528" s="84">
        <v>28.08988764044944</v>
      </c>
      <c r="AE528" s="72">
        <f t="shared" si="87"/>
        <v>46.293290714193461</v>
      </c>
      <c r="AF528" s="85">
        <v>89.473684210526315</v>
      </c>
      <c r="AG528" s="85">
        <v>81.25</v>
      </c>
      <c r="AH528" s="85">
        <v>52.941176470588239</v>
      </c>
      <c r="AI528" s="85">
        <v>47.663551401869157</v>
      </c>
      <c r="AJ528" s="86">
        <v>67.832103020745919</v>
      </c>
      <c r="AK528" s="87">
        <v>53.333333333333336</v>
      </c>
      <c r="AL528" s="72">
        <f t="shared" si="88"/>
        <v>53.333333333333336</v>
      </c>
      <c r="AM528" s="88">
        <v>53.444982519768757</v>
      </c>
      <c r="AN528" s="89">
        <f t="shared" si="89"/>
        <v>71.977168698970985</v>
      </c>
    </row>
    <row r="529" spans="1:40" ht="15" hidden="1" customHeight="1" x14ac:dyDescent="0.3">
      <c r="A529" s="90">
        <v>25572</v>
      </c>
      <c r="B529" s="91" t="s">
        <v>740</v>
      </c>
      <c r="C529" s="91" t="s">
        <v>810</v>
      </c>
      <c r="D529" s="92">
        <v>6</v>
      </c>
      <c r="E529" s="70">
        <v>32.833162118047234</v>
      </c>
      <c r="F529" s="71">
        <v>78.65384615384616</v>
      </c>
      <c r="G529" s="72">
        <f t="shared" si="80"/>
        <v>48.106723463313543</v>
      </c>
      <c r="H529" s="73">
        <v>0</v>
      </c>
      <c r="I529" s="74">
        <f t="shared" si="81"/>
        <v>0</v>
      </c>
      <c r="J529" s="75">
        <f t="shared" si="82"/>
        <v>28.864034077988123</v>
      </c>
      <c r="K529" s="76">
        <v>92.964824120603012</v>
      </c>
      <c r="L529" s="77">
        <v>100</v>
      </c>
      <c r="M529" s="78">
        <f t="shared" si="83"/>
        <v>94.528196538246789</v>
      </c>
      <c r="N529" s="79">
        <v>84.126984126984127</v>
      </c>
      <c r="O529" s="80">
        <v>99.55</v>
      </c>
      <c r="P529" s="81">
        <v>96.236247828604519</v>
      </c>
      <c r="Q529" s="82" t="s">
        <v>37</v>
      </c>
      <c r="R529" s="72">
        <f t="shared" si="84"/>
        <v>93.246095395205458</v>
      </c>
      <c r="S529" s="76">
        <v>99.305555555555543</v>
      </c>
      <c r="T529" s="80">
        <v>63.819444444444443</v>
      </c>
      <c r="U529" s="80">
        <v>78.703683333333331</v>
      </c>
      <c r="V529" s="80">
        <v>0</v>
      </c>
      <c r="W529" s="80">
        <v>80</v>
      </c>
      <c r="X529" s="78">
        <f t="shared" si="85"/>
        <v>70.457170833333336</v>
      </c>
      <c r="Y529" s="83">
        <f t="shared" si="86"/>
        <v>86.415195946901264</v>
      </c>
      <c r="Z529" s="84">
        <v>8.0459770114942533</v>
      </c>
      <c r="AA529" s="84">
        <v>22.222222222222225</v>
      </c>
      <c r="AB529" s="84">
        <v>0</v>
      </c>
      <c r="AC529" s="84">
        <v>34.4</v>
      </c>
      <c r="AD529" s="84">
        <v>16.666666666666664</v>
      </c>
      <c r="AE529" s="72">
        <f t="shared" si="87"/>
        <v>15.75316091954023</v>
      </c>
      <c r="AF529" s="85">
        <v>47.368421052631575</v>
      </c>
      <c r="AG529" s="85">
        <v>31.25</v>
      </c>
      <c r="AH529" s="85">
        <v>47.058823529411761</v>
      </c>
      <c r="AI529" s="85">
        <v>24.299065420560748</v>
      </c>
      <c r="AJ529" s="86">
        <v>37.494077500651017</v>
      </c>
      <c r="AK529" s="87">
        <v>28.333333333333332</v>
      </c>
      <c r="AL529" s="72">
        <f t="shared" si="88"/>
        <v>28.333333333333332</v>
      </c>
      <c r="AM529" s="88">
        <v>24.066773157261728</v>
      </c>
      <c r="AN529" s="89">
        <f t="shared" si="89"/>
        <v>56.200436736226777</v>
      </c>
    </row>
    <row r="530" spans="1:40" ht="15" hidden="1" customHeight="1" x14ac:dyDescent="0.3">
      <c r="A530" s="90">
        <v>25580</v>
      </c>
      <c r="B530" s="91" t="s">
        <v>740</v>
      </c>
      <c r="C530" s="91" t="s">
        <v>811</v>
      </c>
      <c r="D530" s="92">
        <v>6</v>
      </c>
      <c r="E530" s="70">
        <v>45.053585900339655</v>
      </c>
      <c r="F530" s="71">
        <v>83.921957671957671</v>
      </c>
      <c r="G530" s="72">
        <f t="shared" si="80"/>
        <v>58.009709824212322</v>
      </c>
      <c r="H530" s="73">
        <v>55.411999999999999</v>
      </c>
      <c r="I530" s="74">
        <f t="shared" si="81"/>
        <v>55.411999999999999</v>
      </c>
      <c r="J530" s="75">
        <f t="shared" si="82"/>
        <v>56.970625894527394</v>
      </c>
      <c r="K530" s="76">
        <v>90.839694656488547</v>
      </c>
      <c r="L530" s="77">
        <v>100</v>
      </c>
      <c r="M530" s="78">
        <f t="shared" si="83"/>
        <v>92.875318066157746</v>
      </c>
      <c r="N530" s="79">
        <v>64.285714285714292</v>
      </c>
      <c r="O530" s="80">
        <v>98.93</v>
      </c>
      <c r="P530" s="81">
        <v>95.660036166365288</v>
      </c>
      <c r="Q530" s="82" t="s">
        <v>37</v>
      </c>
      <c r="R530" s="72">
        <f t="shared" si="84"/>
        <v>86.237984369349007</v>
      </c>
      <c r="S530" s="76">
        <v>74.861111111111128</v>
      </c>
      <c r="T530" s="80">
        <v>69.440972222222229</v>
      </c>
      <c r="U530" s="80">
        <v>100</v>
      </c>
      <c r="V530" s="80">
        <v>0</v>
      </c>
      <c r="W530" s="80">
        <v>0</v>
      </c>
      <c r="X530" s="78">
        <f t="shared" si="85"/>
        <v>61.075520833333343</v>
      </c>
      <c r="Y530" s="83">
        <f t="shared" si="86"/>
        <v>80.575436168675139</v>
      </c>
      <c r="Z530" s="84">
        <v>12.321839080459773</v>
      </c>
      <c r="AA530" s="84">
        <v>11.111111111111112</v>
      </c>
      <c r="AB530" s="84">
        <v>0</v>
      </c>
      <c r="AC530" s="84">
        <v>56.8</v>
      </c>
      <c r="AD530" s="84">
        <v>40.217391304347828</v>
      </c>
      <c r="AE530" s="72">
        <f t="shared" si="87"/>
        <v>23.354553973013495</v>
      </c>
      <c r="AF530" s="85">
        <v>15.789473684210526</v>
      </c>
      <c r="AG530" s="85">
        <v>6.25</v>
      </c>
      <c r="AH530" s="85">
        <v>5.8823529411764701</v>
      </c>
      <c r="AI530" s="85">
        <v>25.233644859813083</v>
      </c>
      <c r="AJ530" s="86">
        <v>13.28886787130002</v>
      </c>
      <c r="AK530" s="87">
        <v>36.666666666666664</v>
      </c>
      <c r="AL530" s="72">
        <f t="shared" si="88"/>
        <v>36.666666666666664</v>
      </c>
      <c r="AM530" s="88">
        <v>23.332793551287203</v>
      </c>
      <c r="AN530" s="89">
        <f t="shared" si="89"/>
        <v>58.68168132862921</v>
      </c>
    </row>
    <row r="531" spans="1:40" ht="15" hidden="1" customHeight="1" x14ac:dyDescent="0.3">
      <c r="A531" s="90">
        <v>25592</v>
      </c>
      <c r="B531" s="91" t="s">
        <v>740</v>
      </c>
      <c r="C531" s="91" t="s">
        <v>812</v>
      </c>
      <c r="D531" s="92">
        <v>6</v>
      </c>
      <c r="E531" s="70">
        <v>79.492905007877781</v>
      </c>
      <c r="F531" s="71">
        <v>80.477207977207982</v>
      </c>
      <c r="G531" s="72">
        <f t="shared" si="80"/>
        <v>79.82100599765451</v>
      </c>
      <c r="H531" s="73">
        <v>56.168000000000006</v>
      </c>
      <c r="I531" s="74">
        <f t="shared" si="81"/>
        <v>56.168000000000006</v>
      </c>
      <c r="J531" s="75">
        <f t="shared" si="82"/>
        <v>70.35980359859272</v>
      </c>
      <c r="K531" s="76">
        <v>87.684729064039416</v>
      </c>
      <c r="L531" s="77">
        <v>100</v>
      </c>
      <c r="M531" s="78">
        <f t="shared" si="83"/>
        <v>90.421455938697335</v>
      </c>
      <c r="N531" s="79">
        <v>91.32275132275133</v>
      </c>
      <c r="O531" s="80">
        <v>99.49</v>
      </c>
      <c r="P531" s="81">
        <v>98.186215235792019</v>
      </c>
      <c r="Q531" s="82" t="s">
        <v>37</v>
      </c>
      <c r="R531" s="72">
        <f t="shared" si="84"/>
        <v>96.272780734814745</v>
      </c>
      <c r="S531" s="76">
        <v>96.527777777777786</v>
      </c>
      <c r="T531" s="80">
        <v>60</v>
      </c>
      <c r="U531" s="80">
        <v>97.222216666666668</v>
      </c>
      <c r="V531" s="80">
        <v>0</v>
      </c>
      <c r="W531" s="80">
        <v>80</v>
      </c>
      <c r="X531" s="78">
        <f t="shared" si="85"/>
        <v>73.43749861111111</v>
      </c>
      <c r="Y531" s="83">
        <f t="shared" si="86"/>
        <v>86.859013528627315</v>
      </c>
      <c r="Z531" s="84">
        <v>98.965517241379303</v>
      </c>
      <c r="AA531" s="84">
        <v>88.8888888888889</v>
      </c>
      <c r="AB531" s="84">
        <v>60</v>
      </c>
      <c r="AC531" s="84">
        <v>80</v>
      </c>
      <c r="AD531" s="84">
        <v>65.555555555555557</v>
      </c>
      <c r="AE531" s="72">
        <f t="shared" si="87"/>
        <v>79.949712643678168</v>
      </c>
      <c r="AF531" s="85">
        <v>36.84210526315789</v>
      </c>
      <c r="AG531" s="85">
        <v>75</v>
      </c>
      <c r="AH531" s="85">
        <v>29.411764705882355</v>
      </c>
      <c r="AI531" s="85">
        <v>0.93457943925233633</v>
      </c>
      <c r="AJ531" s="86">
        <v>35.547112352073142</v>
      </c>
      <c r="AK531" s="87">
        <v>51.666666666666671</v>
      </c>
      <c r="AL531" s="72">
        <f t="shared" si="88"/>
        <v>51.666666666666671</v>
      </c>
      <c r="AM531" s="88">
        <v>62.452410037181195</v>
      </c>
      <c r="AN531" s="89">
        <f t="shared" si="89"/>
        <v>76.237190495186567</v>
      </c>
    </row>
    <row r="532" spans="1:40" ht="15" hidden="1" customHeight="1" x14ac:dyDescent="0.3">
      <c r="A532" s="90">
        <v>25594</v>
      </c>
      <c r="B532" s="91" t="s">
        <v>740</v>
      </c>
      <c r="C532" s="91" t="s">
        <v>813</v>
      </c>
      <c r="D532" s="92">
        <v>6</v>
      </c>
      <c r="E532" s="70">
        <v>49.202837996848878</v>
      </c>
      <c r="F532" s="71">
        <v>72.015669515669501</v>
      </c>
      <c r="G532" s="72">
        <f t="shared" si="80"/>
        <v>56.807115169789078</v>
      </c>
      <c r="H532" s="73">
        <v>0</v>
      </c>
      <c r="I532" s="74">
        <f t="shared" si="81"/>
        <v>0</v>
      </c>
      <c r="J532" s="75">
        <f t="shared" si="82"/>
        <v>34.084269101873446</v>
      </c>
      <c r="K532" s="76">
        <v>38.333333333333329</v>
      </c>
      <c r="L532" s="77">
        <v>100</v>
      </c>
      <c r="M532" s="78">
        <f t="shared" si="83"/>
        <v>52.037037037037038</v>
      </c>
      <c r="N532" s="79">
        <v>89.735449735449748</v>
      </c>
      <c r="O532" s="80">
        <v>99.46</v>
      </c>
      <c r="P532" s="81">
        <v>99.386920980926433</v>
      </c>
      <c r="Q532" s="82" t="s">
        <v>37</v>
      </c>
      <c r="R532" s="72">
        <f t="shared" si="84"/>
        <v>96.134002244892827</v>
      </c>
      <c r="S532" s="76">
        <v>99.305555555555543</v>
      </c>
      <c r="T532" s="80">
        <v>79.467592592592581</v>
      </c>
      <c r="U532" s="80">
        <v>100</v>
      </c>
      <c r="V532" s="80">
        <v>0</v>
      </c>
      <c r="W532" s="80">
        <v>15</v>
      </c>
      <c r="X532" s="78">
        <f t="shared" si="85"/>
        <v>71.568287037037038</v>
      </c>
      <c r="Y532" s="83">
        <f t="shared" si="86"/>
        <v>72.398065903550901</v>
      </c>
      <c r="Z532" s="84">
        <v>41.149425287356323</v>
      </c>
      <c r="AA532" s="84">
        <v>22.222222222222225</v>
      </c>
      <c r="AB532" s="84">
        <v>100</v>
      </c>
      <c r="AC532" s="84">
        <v>76.8</v>
      </c>
      <c r="AD532" s="84">
        <v>5.5555555555555554</v>
      </c>
      <c r="AE532" s="72">
        <f t="shared" si="87"/>
        <v>48.645689655172411</v>
      </c>
      <c r="AF532" s="85">
        <v>73.68421052631578</v>
      </c>
      <c r="AG532" s="85">
        <v>81.25</v>
      </c>
      <c r="AH532" s="85">
        <v>82.35294117647058</v>
      </c>
      <c r="AI532" s="85">
        <v>69.158878504672899</v>
      </c>
      <c r="AJ532" s="86">
        <v>76.611507551864818</v>
      </c>
      <c r="AK532" s="87">
        <v>51.666666666666671</v>
      </c>
      <c r="AL532" s="72">
        <f t="shared" si="88"/>
        <v>51.666666666666671</v>
      </c>
      <c r="AM532" s="88">
        <v>56.707436496589239</v>
      </c>
      <c r="AN532" s="89">
        <f t="shared" si="89"/>
        <v>60.028117721126911</v>
      </c>
    </row>
    <row r="533" spans="1:40" ht="15" hidden="1" customHeight="1" x14ac:dyDescent="0.3">
      <c r="A533" s="90">
        <v>25596</v>
      </c>
      <c r="B533" s="91" t="s">
        <v>740</v>
      </c>
      <c r="C533" s="91" t="s">
        <v>814</v>
      </c>
      <c r="D533" s="92">
        <v>6</v>
      </c>
      <c r="E533" s="70">
        <v>44.953618186650743</v>
      </c>
      <c r="F533" s="71">
        <v>93.108465608465622</v>
      </c>
      <c r="G533" s="72">
        <f t="shared" si="80"/>
        <v>61.005233993922367</v>
      </c>
      <c r="H533" s="73">
        <v>0</v>
      </c>
      <c r="I533" s="74">
        <f t="shared" si="81"/>
        <v>0</v>
      </c>
      <c r="J533" s="75">
        <f t="shared" si="82"/>
        <v>36.603140396353417</v>
      </c>
      <c r="K533" s="76">
        <v>67.10526315789474</v>
      </c>
      <c r="L533" s="77">
        <v>100</v>
      </c>
      <c r="M533" s="78">
        <f t="shared" si="83"/>
        <v>74.415204678362585</v>
      </c>
      <c r="N533" s="79">
        <v>96.296296296296291</v>
      </c>
      <c r="O533" s="80">
        <v>99.93</v>
      </c>
      <c r="P533" s="81">
        <v>96.290909090909096</v>
      </c>
      <c r="Q533" s="82" t="s">
        <v>37</v>
      </c>
      <c r="R533" s="72">
        <f t="shared" si="84"/>
        <v>97.444794044612792</v>
      </c>
      <c r="S533" s="76">
        <v>93.75</v>
      </c>
      <c r="T533" s="80">
        <v>62.453703703703709</v>
      </c>
      <c r="U533" s="80">
        <v>100</v>
      </c>
      <c r="V533" s="80">
        <v>0</v>
      </c>
      <c r="W533" s="80">
        <v>25</v>
      </c>
      <c r="X533" s="78">
        <f t="shared" si="85"/>
        <v>67.175925925925924</v>
      </c>
      <c r="Y533" s="83">
        <f t="shared" si="86"/>
        <v>79.468104074782914</v>
      </c>
      <c r="Z533" s="84">
        <v>49.425287356321839</v>
      </c>
      <c r="AA533" s="84">
        <v>91.666666666666671</v>
      </c>
      <c r="AB533" s="84">
        <v>0</v>
      </c>
      <c r="AC533" s="84">
        <v>48.8</v>
      </c>
      <c r="AD533" s="84">
        <v>40.449438202247187</v>
      </c>
      <c r="AE533" s="72">
        <f t="shared" si="87"/>
        <v>46.2780915020018</v>
      </c>
      <c r="AF533" s="85">
        <v>52.631578947368418</v>
      </c>
      <c r="AG533" s="85">
        <v>62.5</v>
      </c>
      <c r="AH533" s="85">
        <v>35.294117647058826</v>
      </c>
      <c r="AI533" s="85">
        <v>39.252336448598129</v>
      </c>
      <c r="AJ533" s="86">
        <v>47.419508260756338</v>
      </c>
      <c r="AK533" s="87">
        <v>56.666666666666664</v>
      </c>
      <c r="AL533" s="72">
        <f t="shared" si="88"/>
        <v>56.666666666666664</v>
      </c>
      <c r="AM533" s="88">
        <v>48.660184337269321</v>
      </c>
      <c r="AN533" s="89">
        <f t="shared" si="89"/>
        <v>61.652735417842933</v>
      </c>
    </row>
    <row r="534" spans="1:40" ht="15" hidden="1" customHeight="1" x14ac:dyDescent="0.3">
      <c r="A534" s="90">
        <v>25599</v>
      </c>
      <c r="B534" s="91" t="s">
        <v>740</v>
      </c>
      <c r="C534" s="91" t="s">
        <v>815</v>
      </c>
      <c r="D534" s="92">
        <v>6</v>
      </c>
      <c r="E534" s="70">
        <v>58.843765643777623</v>
      </c>
      <c r="F534" s="71">
        <v>80</v>
      </c>
      <c r="G534" s="72">
        <f t="shared" si="80"/>
        <v>65.89584376251841</v>
      </c>
      <c r="H534" s="73">
        <v>34.475999999999999</v>
      </c>
      <c r="I534" s="74">
        <f t="shared" si="81"/>
        <v>34.475999999999999</v>
      </c>
      <c r="J534" s="75">
        <f t="shared" si="82"/>
        <v>53.327906257511046</v>
      </c>
      <c r="K534" s="76">
        <v>93.525179856115102</v>
      </c>
      <c r="L534" s="77">
        <v>100</v>
      </c>
      <c r="M534" s="78">
        <f t="shared" si="83"/>
        <v>94.964028776978409</v>
      </c>
      <c r="N534" s="79">
        <v>70</v>
      </c>
      <c r="O534" s="80">
        <v>98.7</v>
      </c>
      <c r="P534" s="81">
        <v>98.453209590100542</v>
      </c>
      <c r="Q534" s="82" t="s">
        <v>37</v>
      </c>
      <c r="R534" s="72">
        <f t="shared" si="84"/>
        <v>88.995412944702252</v>
      </c>
      <c r="S534" s="76">
        <v>94.861111111111114</v>
      </c>
      <c r="T534" s="80">
        <v>72.777777777777771</v>
      </c>
      <c r="U534" s="80">
        <v>100</v>
      </c>
      <c r="V534" s="80">
        <v>0</v>
      </c>
      <c r="W534" s="80">
        <v>0</v>
      </c>
      <c r="X534" s="78">
        <f t="shared" si="85"/>
        <v>66.909722222222229</v>
      </c>
      <c r="Y534" s="83">
        <f t="shared" si="86"/>
        <v>84.076693613128057</v>
      </c>
      <c r="Z534" s="84">
        <v>78.298850574712645</v>
      </c>
      <c r="AA534" s="84">
        <v>33.333333333333336</v>
      </c>
      <c r="AB534" s="84">
        <v>40</v>
      </c>
      <c r="AC534" s="84">
        <v>72</v>
      </c>
      <c r="AD534" s="84">
        <v>68.235294117647058</v>
      </c>
      <c r="AE534" s="72">
        <f t="shared" si="87"/>
        <v>59.61883029073698</v>
      </c>
      <c r="AF534" s="85">
        <v>78.94736842105263</v>
      </c>
      <c r="AG534" s="85">
        <v>81.25</v>
      </c>
      <c r="AH534" s="85">
        <v>47.058823529411761</v>
      </c>
      <c r="AI534" s="85">
        <v>68.224299065420553</v>
      </c>
      <c r="AJ534" s="86">
        <v>68.870122753971231</v>
      </c>
      <c r="AK534" s="87">
        <v>58.333333333333336</v>
      </c>
      <c r="AL534" s="72">
        <f t="shared" si="88"/>
        <v>58.333333333333336</v>
      </c>
      <c r="AM534" s="88">
        <v>61.82874222278538</v>
      </c>
      <c r="AN534" s="89">
        <f t="shared" si="89"/>
        <v>71.252550724901852</v>
      </c>
    </row>
    <row r="535" spans="1:40" ht="15" hidden="1" customHeight="1" x14ac:dyDescent="0.3">
      <c r="A535" s="90">
        <v>25612</v>
      </c>
      <c r="B535" s="91" t="s">
        <v>740</v>
      </c>
      <c r="C535" s="91" t="s">
        <v>816</v>
      </c>
      <c r="D535" s="92">
        <v>5</v>
      </c>
      <c r="E535" s="70">
        <v>88.328947368421055</v>
      </c>
      <c r="F535" s="71">
        <v>94.583333333333343</v>
      </c>
      <c r="G535" s="72">
        <f t="shared" si="80"/>
        <v>90.413742690058484</v>
      </c>
      <c r="H535" s="73">
        <v>70.965999999999994</v>
      </c>
      <c r="I535" s="74">
        <f t="shared" si="81"/>
        <v>70.965999999999994</v>
      </c>
      <c r="J535" s="75">
        <f t="shared" si="82"/>
        <v>82.634645614035094</v>
      </c>
      <c r="K535" s="76">
        <v>78.830083565459603</v>
      </c>
      <c r="L535" s="77">
        <v>100</v>
      </c>
      <c r="M535" s="78">
        <f t="shared" si="83"/>
        <v>83.534509439801923</v>
      </c>
      <c r="N535" s="79">
        <v>83.333333333333343</v>
      </c>
      <c r="O535" s="80">
        <v>99.600000000000009</v>
      </c>
      <c r="P535" s="81">
        <v>98.11439346323067</v>
      </c>
      <c r="Q535" s="82">
        <v>50</v>
      </c>
      <c r="R535" s="72">
        <f t="shared" si="84"/>
        <v>82.761931699141002</v>
      </c>
      <c r="S535" s="76">
        <v>99.305555555555543</v>
      </c>
      <c r="T535" s="80">
        <v>72.592592592592581</v>
      </c>
      <c r="U535" s="80">
        <v>100</v>
      </c>
      <c r="V535" s="80">
        <v>81.669535283993127</v>
      </c>
      <c r="W535" s="80">
        <v>100</v>
      </c>
      <c r="X535" s="78">
        <f t="shared" si="85"/>
        <v>90.683228947536179</v>
      </c>
      <c r="Y535" s="83">
        <f t="shared" si="86"/>
        <v>85.574874805265381</v>
      </c>
      <c r="Z535" s="84">
        <v>48.574712643678161</v>
      </c>
      <c r="AA535" s="84">
        <v>66.666666666666671</v>
      </c>
      <c r="AB535" s="84">
        <v>60</v>
      </c>
      <c r="AC535" s="84">
        <v>69.599999999999994</v>
      </c>
      <c r="AD535" s="84">
        <v>47.191011235955052</v>
      </c>
      <c r="AE535" s="72">
        <f t="shared" si="87"/>
        <v>57.791992767661114</v>
      </c>
      <c r="AF535" s="85">
        <v>78.94736842105263</v>
      </c>
      <c r="AG535" s="85">
        <v>75</v>
      </c>
      <c r="AH535" s="85">
        <v>64.705882352941174</v>
      </c>
      <c r="AI535" s="85">
        <v>48.598130841121495</v>
      </c>
      <c r="AJ535" s="86">
        <v>66.812845403778823</v>
      </c>
      <c r="AK535" s="87">
        <v>48.333333333333336</v>
      </c>
      <c r="AL535" s="72">
        <f t="shared" si="88"/>
        <v>48.333333333333336</v>
      </c>
      <c r="AM535" s="88">
        <v>58.305821583760277</v>
      </c>
      <c r="AN535" s="89">
        <f t="shared" si="89"/>
        <v>76.806113000567791</v>
      </c>
    </row>
    <row r="536" spans="1:40" ht="15" hidden="1" customHeight="1" x14ac:dyDescent="0.3">
      <c r="A536" s="90">
        <v>25645</v>
      </c>
      <c r="B536" s="91" t="s">
        <v>740</v>
      </c>
      <c r="C536" s="91" t="s">
        <v>817</v>
      </c>
      <c r="D536" s="92">
        <v>6</v>
      </c>
      <c r="E536" s="70">
        <v>65.968822919367383</v>
      </c>
      <c r="F536" s="71">
        <v>79.444444444444443</v>
      </c>
      <c r="G536" s="72">
        <f t="shared" si="80"/>
        <v>70.460696761059737</v>
      </c>
      <c r="H536" s="73">
        <v>52.946000000000005</v>
      </c>
      <c r="I536" s="74">
        <f t="shared" si="81"/>
        <v>52.946000000000005</v>
      </c>
      <c r="J536" s="75">
        <f t="shared" si="82"/>
        <v>63.454818056635844</v>
      </c>
      <c r="K536" s="76">
        <v>96.236559139784944</v>
      </c>
      <c r="L536" s="77">
        <v>100</v>
      </c>
      <c r="M536" s="78">
        <f t="shared" si="83"/>
        <v>97.072879330943834</v>
      </c>
      <c r="N536" s="79">
        <v>100</v>
      </c>
      <c r="O536" s="80">
        <v>99.610000000000014</v>
      </c>
      <c r="P536" s="81">
        <v>96.276357110812029</v>
      </c>
      <c r="Q536" s="82">
        <v>100</v>
      </c>
      <c r="R536" s="72">
        <f t="shared" si="84"/>
        <v>98.971589277703004</v>
      </c>
      <c r="S536" s="76">
        <v>99.305555555555543</v>
      </c>
      <c r="T536" s="80">
        <v>74.227272727272734</v>
      </c>
      <c r="U536" s="80">
        <v>100</v>
      </c>
      <c r="V536" s="80">
        <v>0</v>
      </c>
      <c r="W536" s="80">
        <v>50</v>
      </c>
      <c r="X536" s="78">
        <f t="shared" si="85"/>
        <v>74.633207070707073</v>
      </c>
      <c r="Y536" s="83">
        <f t="shared" si="86"/>
        <v>90.499771390630997</v>
      </c>
      <c r="Z536" s="84">
        <v>94.229885057471265</v>
      </c>
      <c r="AA536" s="84">
        <v>36.111111111111107</v>
      </c>
      <c r="AB536" s="84">
        <v>100</v>
      </c>
      <c r="AC536" s="84">
        <v>77.600000000000009</v>
      </c>
      <c r="AD536" s="84">
        <v>60</v>
      </c>
      <c r="AE536" s="72">
        <f t="shared" si="87"/>
        <v>74.878304597701145</v>
      </c>
      <c r="AF536" s="85">
        <v>89.473684210526315</v>
      </c>
      <c r="AG536" s="85">
        <v>81.25</v>
      </c>
      <c r="AH536" s="85">
        <v>82.35294117647058</v>
      </c>
      <c r="AI536" s="85">
        <v>57.943925233644855</v>
      </c>
      <c r="AJ536" s="86">
        <v>77.755137655160439</v>
      </c>
      <c r="AK536" s="87">
        <v>60</v>
      </c>
      <c r="AL536" s="72">
        <f t="shared" si="88"/>
        <v>60</v>
      </c>
      <c r="AM536" s="88">
        <v>72.669799160150063</v>
      </c>
      <c r="AN536" s="89">
        <f t="shared" si="89"/>
        <v>79.741789054687686</v>
      </c>
    </row>
    <row r="537" spans="1:40" ht="15" hidden="1" customHeight="1" x14ac:dyDescent="0.3">
      <c r="A537" s="90">
        <v>25649</v>
      </c>
      <c r="B537" s="91" t="s">
        <v>740</v>
      </c>
      <c r="C537" s="91" t="s">
        <v>818</v>
      </c>
      <c r="D537" s="92">
        <v>5</v>
      </c>
      <c r="E537" s="70">
        <v>0</v>
      </c>
      <c r="F537" s="71">
        <v>81.083638583638589</v>
      </c>
      <c r="G537" s="72">
        <f t="shared" si="80"/>
        <v>27.027879527879527</v>
      </c>
      <c r="H537" s="73">
        <v>12.62</v>
      </c>
      <c r="I537" s="74">
        <f t="shared" si="81"/>
        <v>12.62</v>
      </c>
      <c r="J537" s="75">
        <f t="shared" si="82"/>
        <v>21.264727716727712</v>
      </c>
      <c r="K537" s="76">
        <v>95.098039215686271</v>
      </c>
      <c r="L537" s="77">
        <v>100</v>
      </c>
      <c r="M537" s="78">
        <f t="shared" si="83"/>
        <v>96.187363834422655</v>
      </c>
      <c r="N537" s="79">
        <v>100</v>
      </c>
      <c r="O537" s="80">
        <v>99.550000000000011</v>
      </c>
      <c r="P537" s="81">
        <v>99.433962264150949</v>
      </c>
      <c r="Q537" s="82" t="s">
        <v>37</v>
      </c>
      <c r="R537" s="72">
        <f t="shared" si="84"/>
        <v>99.599032429245298</v>
      </c>
      <c r="S537" s="76">
        <v>98.611111111111114</v>
      </c>
      <c r="T537" s="80">
        <v>82.152777777777771</v>
      </c>
      <c r="U537" s="80">
        <v>100</v>
      </c>
      <c r="V537" s="80">
        <v>0</v>
      </c>
      <c r="W537" s="80">
        <v>100</v>
      </c>
      <c r="X537" s="78">
        <f t="shared" si="85"/>
        <v>82.690972222222229</v>
      </c>
      <c r="Y537" s="83">
        <f t="shared" si="86"/>
        <v>92.960252468861768</v>
      </c>
      <c r="Z537" s="84">
        <v>47.356321839080465</v>
      </c>
      <c r="AA537" s="84">
        <v>42.361111111111107</v>
      </c>
      <c r="AB537" s="84">
        <v>0</v>
      </c>
      <c r="AC537" s="84">
        <v>58.4</v>
      </c>
      <c r="AD537" s="84">
        <v>41.48936170212766</v>
      </c>
      <c r="AE537" s="72">
        <f t="shared" si="87"/>
        <v>38.511044112252385</v>
      </c>
      <c r="AF537" s="85">
        <v>68.421052631578945</v>
      </c>
      <c r="AG537" s="85">
        <v>75</v>
      </c>
      <c r="AH537" s="85">
        <v>70.588235294117652</v>
      </c>
      <c r="AI537" s="85">
        <v>57.009345794392516</v>
      </c>
      <c r="AJ537" s="86">
        <v>67.754658430022289</v>
      </c>
      <c r="AK537" s="87">
        <v>58.333333333333336</v>
      </c>
      <c r="AL537" s="72">
        <f t="shared" si="88"/>
        <v>58.333333333333336</v>
      </c>
      <c r="AM537" s="88">
        <v>50.273799107873884</v>
      </c>
      <c r="AN537" s="89">
        <f t="shared" si="89"/>
        <v>65.815211510138596</v>
      </c>
    </row>
    <row r="538" spans="1:40" ht="15" hidden="1" customHeight="1" x14ac:dyDescent="0.3">
      <c r="A538" s="90">
        <v>25653</v>
      </c>
      <c r="B538" s="91" t="s">
        <v>740</v>
      </c>
      <c r="C538" s="91" t="s">
        <v>819</v>
      </c>
      <c r="D538" s="92">
        <v>6</v>
      </c>
      <c r="E538" s="70">
        <v>70.190660670243261</v>
      </c>
      <c r="F538" s="71">
        <v>87.920227920227916</v>
      </c>
      <c r="G538" s="72">
        <f t="shared" si="80"/>
        <v>76.100516420238137</v>
      </c>
      <c r="H538" s="73">
        <v>60.808</v>
      </c>
      <c r="I538" s="74">
        <f t="shared" si="81"/>
        <v>60.808</v>
      </c>
      <c r="J538" s="75">
        <f t="shared" si="82"/>
        <v>69.983509852142873</v>
      </c>
      <c r="K538" s="76">
        <v>8.9552238805970177</v>
      </c>
      <c r="L538" s="77">
        <v>100</v>
      </c>
      <c r="M538" s="78">
        <f t="shared" si="83"/>
        <v>29.187396351575458</v>
      </c>
      <c r="N538" s="79">
        <v>89.100529100529087</v>
      </c>
      <c r="O538" s="80">
        <v>99.079999999999984</v>
      </c>
      <c r="P538" s="81">
        <v>97.62583095916429</v>
      </c>
      <c r="Q538" s="82" t="s">
        <v>37</v>
      </c>
      <c r="R538" s="72">
        <f t="shared" si="84"/>
        <v>95.209243694885359</v>
      </c>
      <c r="S538" s="76">
        <v>99.305555555555543</v>
      </c>
      <c r="T538" s="80">
        <v>40.364583333333329</v>
      </c>
      <c r="U538" s="80">
        <v>100</v>
      </c>
      <c r="V538" s="80">
        <v>0</v>
      </c>
      <c r="W538" s="80">
        <v>80</v>
      </c>
      <c r="X538" s="78">
        <f t="shared" si="85"/>
        <v>69.917534722222214</v>
      </c>
      <c r="Y538" s="83">
        <f t="shared" si="86"/>
        <v>63.348031780041588</v>
      </c>
      <c r="Z538" s="84">
        <v>50.137931034482762</v>
      </c>
      <c r="AA538" s="84">
        <v>22.222222222222225</v>
      </c>
      <c r="AB538" s="84">
        <v>100</v>
      </c>
      <c r="AC538" s="84">
        <v>51.2</v>
      </c>
      <c r="AD538" s="84">
        <v>5.5555555555555554</v>
      </c>
      <c r="AE538" s="72">
        <f t="shared" si="87"/>
        <v>46.09281609195402</v>
      </c>
      <c r="AF538" s="85">
        <v>84.210526315789465</v>
      </c>
      <c r="AG538" s="85">
        <v>81.25</v>
      </c>
      <c r="AH538" s="85">
        <v>52.941176470588239</v>
      </c>
      <c r="AI538" s="85">
        <v>28.971962616822427</v>
      </c>
      <c r="AJ538" s="86">
        <v>61.843416350800034</v>
      </c>
      <c r="AK538" s="87">
        <v>55.000000000000007</v>
      </c>
      <c r="AL538" s="72">
        <f t="shared" si="88"/>
        <v>55.000000000000007</v>
      </c>
      <c r="AM538" s="88">
        <v>52.074412942588822</v>
      </c>
      <c r="AN538" s="89">
        <f t="shared" si="89"/>
        <v>61.29304174322602</v>
      </c>
    </row>
    <row r="539" spans="1:40" ht="15" hidden="1" customHeight="1" x14ac:dyDescent="0.3">
      <c r="A539" s="90">
        <v>25658</v>
      </c>
      <c r="B539" s="91" t="s">
        <v>740</v>
      </c>
      <c r="C539" s="91" t="s">
        <v>820</v>
      </c>
      <c r="D539" s="92">
        <v>6</v>
      </c>
      <c r="E539" s="70">
        <v>39.298774750800227</v>
      </c>
      <c r="F539" s="71">
        <v>83.007224257224237</v>
      </c>
      <c r="G539" s="72">
        <f t="shared" si="80"/>
        <v>53.868257919608226</v>
      </c>
      <c r="H539" s="73">
        <v>49.269999999999996</v>
      </c>
      <c r="I539" s="74">
        <f t="shared" si="81"/>
        <v>49.269999999999996</v>
      </c>
      <c r="J539" s="75">
        <f t="shared" si="82"/>
        <v>52.028954751764935</v>
      </c>
      <c r="K539" s="76">
        <v>72.262773722627742</v>
      </c>
      <c r="L539" s="77">
        <v>100</v>
      </c>
      <c r="M539" s="78">
        <f t="shared" si="83"/>
        <v>78.426601784266012</v>
      </c>
      <c r="N539" s="79">
        <v>68.888888888888886</v>
      </c>
      <c r="O539" s="80">
        <v>99.21</v>
      </c>
      <c r="P539" s="81">
        <v>96.679164434922342</v>
      </c>
      <c r="Q539" s="82" t="s">
        <v>37</v>
      </c>
      <c r="R539" s="72">
        <f t="shared" si="84"/>
        <v>88.204189013494613</v>
      </c>
      <c r="S539" s="76">
        <v>99.305555555555543</v>
      </c>
      <c r="T539" s="80">
        <v>79.594907407407405</v>
      </c>
      <c r="U539" s="80">
        <v>100</v>
      </c>
      <c r="V539" s="80">
        <v>0</v>
      </c>
      <c r="W539" s="80">
        <v>15</v>
      </c>
      <c r="X539" s="78">
        <f t="shared" si="85"/>
        <v>71.600115740740733</v>
      </c>
      <c r="Y539" s="83">
        <f t="shared" si="86"/>
        <v>79.370954163691081</v>
      </c>
      <c r="Z539" s="84">
        <v>0</v>
      </c>
      <c r="AA539" s="84">
        <v>0</v>
      </c>
      <c r="AB539" s="84">
        <v>40</v>
      </c>
      <c r="AC539" s="84">
        <v>32.800000000000004</v>
      </c>
      <c r="AD539" s="84">
        <v>26.881720430107524</v>
      </c>
      <c r="AE539" s="72">
        <f t="shared" si="87"/>
        <v>18.690322580645162</v>
      </c>
      <c r="AF539" s="85">
        <v>42.105263157894733</v>
      </c>
      <c r="AG539" s="85">
        <v>56.25</v>
      </c>
      <c r="AH539" s="85">
        <v>41.17647058823529</v>
      </c>
      <c r="AI539" s="85">
        <v>33.644859813084111</v>
      </c>
      <c r="AJ539" s="86">
        <v>43.294148389803539</v>
      </c>
      <c r="AK539" s="87">
        <v>43.333333333333336</v>
      </c>
      <c r="AL539" s="72">
        <f t="shared" si="88"/>
        <v>43.333333333333336</v>
      </c>
      <c r="AM539" s="88">
        <v>30.179944946958365</v>
      </c>
      <c r="AN539" s="89">
        <f t="shared" si="89"/>
        <v>59.145251516286038</v>
      </c>
    </row>
    <row r="540" spans="1:40" ht="15" hidden="1" customHeight="1" x14ac:dyDescent="0.3">
      <c r="A540" s="90">
        <v>25662</v>
      </c>
      <c r="B540" s="91" t="s">
        <v>740</v>
      </c>
      <c r="C540" s="91" t="s">
        <v>821</v>
      </c>
      <c r="D540" s="92">
        <v>6</v>
      </c>
      <c r="E540" s="70">
        <v>45.848673407657067</v>
      </c>
      <c r="F540" s="71">
        <v>74.306573056573058</v>
      </c>
      <c r="G540" s="72">
        <f t="shared" si="80"/>
        <v>55.334639957295728</v>
      </c>
      <c r="H540" s="73">
        <v>39.892000000000003</v>
      </c>
      <c r="I540" s="74">
        <f t="shared" si="81"/>
        <v>39.892000000000003</v>
      </c>
      <c r="J540" s="75">
        <f t="shared" si="82"/>
        <v>49.157583974377438</v>
      </c>
      <c r="K540" s="76">
        <v>62.857142857142854</v>
      </c>
      <c r="L540" s="77">
        <v>100</v>
      </c>
      <c r="M540" s="78">
        <f t="shared" si="83"/>
        <v>71.111111111111114</v>
      </c>
      <c r="N540" s="79">
        <v>94.285714285714292</v>
      </c>
      <c r="O540" s="80">
        <v>99.5</v>
      </c>
      <c r="P540" s="81">
        <v>96.236278097229473</v>
      </c>
      <c r="Q540" s="82" t="s">
        <v>37</v>
      </c>
      <c r="R540" s="72">
        <f t="shared" si="84"/>
        <v>96.613576212568148</v>
      </c>
      <c r="S540" s="76">
        <v>91.666666666666657</v>
      </c>
      <c r="T540" s="80">
        <v>53.93518518518519</v>
      </c>
      <c r="U540" s="80">
        <v>100</v>
      </c>
      <c r="V540" s="80">
        <v>94.03758911211925</v>
      </c>
      <c r="W540" s="80">
        <v>25</v>
      </c>
      <c r="X540" s="78">
        <f t="shared" si="85"/>
        <v>76.280161601977866</v>
      </c>
      <c r="Y540" s="83">
        <f t="shared" si="86"/>
        <v>80.925996100654729</v>
      </c>
      <c r="Z540" s="84">
        <v>45.241379310344826</v>
      </c>
      <c r="AA540" s="84">
        <v>36.111111111111114</v>
      </c>
      <c r="AB540" s="84">
        <v>0</v>
      </c>
      <c r="AC540" s="84">
        <v>67.2</v>
      </c>
      <c r="AD540" s="84">
        <v>7.7777777777777777</v>
      </c>
      <c r="AE540" s="72">
        <f t="shared" si="87"/>
        <v>32.139511494252879</v>
      </c>
      <c r="AF540" s="85">
        <v>89.473684210526315</v>
      </c>
      <c r="AG540" s="85">
        <v>75</v>
      </c>
      <c r="AH540" s="85">
        <v>70.588235294117652</v>
      </c>
      <c r="AI540" s="85">
        <v>53.271028037383175</v>
      </c>
      <c r="AJ540" s="86">
        <v>72.083236885506778</v>
      </c>
      <c r="AK540" s="87">
        <v>46.666666666666664</v>
      </c>
      <c r="AL540" s="72">
        <f t="shared" si="88"/>
        <v>46.666666666666664</v>
      </c>
      <c r="AM540" s="88">
        <v>45.696602633070007</v>
      </c>
      <c r="AN540" s="89">
        <f t="shared" si="89"/>
        <v>64.003495635123855</v>
      </c>
    </row>
    <row r="541" spans="1:40" ht="15" hidden="1" customHeight="1" x14ac:dyDescent="0.3">
      <c r="A541" s="90">
        <v>25718</v>
      </c>
      <c r="B541" s="91" t="s">
        <v>740</v>
      </c>
      <c r="C541" s="91" t="s">
        <v>822</v>
      </c>
      <c r="D541" s="92">
        <v>6</v>
      </c>
      <c r="E541" s="70">
        <v>96.929824561403507</v>
      </c>
      <c r="F541" s="71">
        <v>98.921957671957671</v>
      </c>
      <c r="G541" s="72">
        <f t="shared" si="80"/>
        <v>97.593868931588219</v>
      </c>
      <c r="H541" s="73">
        <v>37.869999999999997</v>
      </c>
      <c r="I541" s="74">
        <f t="shared" si="81"/>
        <v>37.869999999999997</v>
      </c>
      <c r="J541" s="75">
        <f t="shared" si="82"/>
        <v>73.704321358952924</v>
      </c>
      <c r="K541" s="76">
        <v>81.081081081081081</v>
      </c>
      <c r="L541" s="77">
        <v>100</v>
      </c>
      <c r="M541" s="78">
        <f t="shared" si="83"/>
        <v>85.285285285285283</v>
      </c>
      <c r="N541" s="79">
        <v>91.957671957671963</v>
      </c>
      <c r="O541" s="80">
        <v>98.419999999999987</v>
      </c>
      <c r="P541" s="81">
        <v>98.211446740858506</v>
      </c>
      <c r="Q541" s="82" t="s">
        <v>37</v>
      </c>
      <c r="R541" s="72">
        <f t="shared" si="84"/>
        <v>96.136250166447951</v>
      </c>
      <c r="S541" s="76">
        <v>100</v>
      </c>
      <c r="T541" s="80">
        <v>66.041666666666657</v>
      </c>
      <c r="U541" s="80">
        <v>100</v>
      </c>
      <c r="V541" s="80">
        <v>0</v>
      </c>
      <c r="W541" s="80">
        <v>80</v>
      </c>
      <c r="X541" s="78">
        <f t="shared" si="85"/>
        <v>76.510416666666657</v>
      </c>
      <c r="Y541" s="83">
        <f t="shared" si="86"/>
        <v>85.949636089299375</v>
      </c>
      <c r="Z541" s="84">
        <v>0</v>
      </c>
      <c r="AA541" s="84">
        <v>0</v>
      </c>
      <c r="AB541" s="84">
        <v>0</v>
      </c>
      <c r="AC541" s="84">
        <v>68</v>
      </c>
      <c r="AD541" s="84">
        <v>31.111111111111111</v>
      </c>
      <c r="AE541" s="72">
        <f t="shared" si="87"/>
        <v>18.583333333333332</v>
      </c>
      <c r="AF541" s="85">
        <v>26.315789473684209</v>
      </c>
      <c r="AG541" s="85">
        <v>75</v>
      </c>
      <c r="AH541" s="85">
        <v>52.941176470588239</v>
      </c>
      <c r="AI541" s="85">
        <v>43.925233644859816</v>
      </c>
      <c r="AJ541" s="86">
        <v>49.545549897283067</v>
      </c>
      <c r="AK541" s="87">
        <v>48.333333333333336</v>
      </c>
      <c r="AL541" s="72">
        <f t="shared" si="88"/>
        <v>48.333333333333336</v>
      </c>
      <c r="AM541" s="88">
        <v>32.789924417053257</v>
      </c>
      <c r="AN541" s="89">
        <f t="shared" si="89"/>
        <v>67.552659641556247</v>
      </c>
    </row>
    <row r="542" spans="1:40" ht="15" hidden="1" customHeight="1" x14ac:dyDescent="0.3">
      <c r="A542" s="90">
        <v>25736</v>
      </c>
      <c r="B542" s="91" t="s">
        <v>740</v>
      </c>
      <c r="C542" s="91" t="s">
        <v>823</v>
      </c>
      <c r="D542" s="92">
        <v>6</v>
      </c>
      <c r="E542" s="70">
        <v>64.149382891190257</v>
      </c>
      <c r="F542" s="71">
        <v>75.012718762718762</v>
      </c>
      <c r="G542" s="72">
        <f t="shared" si="80"/>
        <v>67.770494848366411</v>
      </c>
      <c r="H542" s="73">
        <v>36.328000000000003</v>
      </c>
      <c r="I542" s="74">
        <f t="shared" si="81"/>
        <v>36.328000000000003</v>
      </c>
      <c r="J542" s="75">
        <f t="shared" si="82"/>
        <v>55.193496909019842</v>
      </c>
      <c r="K542" s="76">
        <v>88.793103448275872</v>
      </c>
      <c r="L542" s="77">
        <v>100</v>
      </c>
      <c r="M542" s="78">
        <f t="shared" si="83"/>
        <v>91.283524904214573</v>
      </c>
      <c r="N542" s="79">
        <v>83.650793650793659</v>
      </c>
      <c r="O542" s="80">
        <v>99.03</v>
      </c>
      <c r="P542" s="81">
        <v>99.529109589041099</v>
      </c>
      <c r="Q542" s="82" t="s">
        <v>37</v>
      </c>
      <c r="R542" s="72">
        <f t="shared" si="84"/>
        <v>94.011174016769957</v>
      </c>
      <c r="S542" s="76">
        <v>96.805555555555543</v>
      </c>
      <c r="T542" s="80">
        <v>61.319444444444443</v>
      </c>
      <c r="U542" s="80">
        <v>100</v>
      </c>
      <c r="V542" s="80">
        <v>0</v>
      </c>
      <c r="W542" s="80">
        <v>100</v>
      </c>
      <c r="X542" s="78">
        <f t="shared" si="85"/>
        <v>77.03125</v>
      </c>
      <c r="Y542" s="83">
        <f t="shared" si="86"/>
        <v>87.595644650883642</v>
      </c>
      <c r="Z542" s="84">
        <v>48.160919540229884</v>
      </c>
      <c r="AA542" s="84">
        <v>36.111111111111114</v>
      </c>
      <c r="AB542" s="84">
        <v>0</v>
      </c>
      <c r="AC542" s="84">
        <v>62.4</v>
      </c>
      <c r="AD542" s="84">
        <v>40.963855421686745</v>
      </c>
      <c r="AE542" s="72">
        <f t="shared" si="87"/>
        <v>38.191786109957071</v>
      </c>
      <c r="AF542" s="85">
        <v>42.105263157894733</v>
      </c>
      <c r="AG542" s="85">
        <v>81.25</v>
      </c>
      <c r="AH542" s="85">
        <v>64.705882352941174</v>
      </c>
      <c r="AI542" s="85">
        <v>53.271028037383175</v>
      </c>
      <c r="AJ542" s="86">
        <v>60.333043387054772</v>
      </c>
      <c r="AK542" s="87">
        <v>26.666666666666668</v>
      </c>
      <c r="AL542" s="72">
        <f t="shared" si="88"/>
        <v>26.666666666666668</v>
      </c>
      <c r="AM542" s="88">
        <v>41.791097495191714</v>
      </c>
      <c r="AN542" s="89">
        <f t="shared" si="89"/>
        <v>67.373850955803306</v>
      </c>
    </row>
    <row r="543" spans="1:40" ht="15" hidden="1" customHeight="1" x14ac:dyDescent="0.3">
      <c r="A543" s="90">
        <v>25740</v>
      </c>
      <c r="B543" s="91" t="s">
        <v>740</v>
      </c>
      <c r="C543" s="91" t="s">
        <v>824</v>
      </c>
      <c r="D543" s="92">
        <v>5</v>
      </c>
      <c r="E543" s="70">
        <v>69.737070172804522</v>
      </c>
      <c r="F543" s="71">
        <v>74.807692307692307</v>
      </c>
      <c r="G543" s="72">
        <f t="shared" si="80"/>
        <v>71.427277551100445</v>
      </c>
      <c r="H543" s="73">
        <v>55.126000000000005</v>
      </c>
      <c r="I543" s="74">
        <f t="shared" si="81"/>
        <v>55.126000000000005</v>
      </c>
      <c r="J543" s="75">
        <f t="shared" si="82"/>
        <v>64.906766530660263</v>
      </c>
      <c r="K543" s="76">
        <v>52.100840336134446</v>
      </c>
      <c r="L543" s="77">
        <v>100</v>
      </c>
      <c r="M543" s="78">
        <f t="shared" si="83"/>
        <v>62.745098039215684</v>
      </c>
      <c r="N543" s="79">
        <v>100</v>
      </c>
      <c r="O543" s="80">
        <v>99.82</v>
      </c>
      <c r="P543" s="81">
        <v>99.456915278783484</v>
      </c>
      <c r="Q543" s="82" t="s">
        <v>37</v>
      </c>
      <c r="R543" s="72">
        <f t="shared" si="84"/>
        <v>99.696622402244742</v>
      </c>
      <c r="S543" s="76">
        <v>97.222222222222214</v>
      </c>
      <c r="T543" s="77">
        <v>76.4236111111111</v>
      </c>
      <c r="U543" s="80">
        <v>100</v>
      </c>
      <c r="V543" s="80">
        <v>0</v>
      </c>
      <c r="W543" s="80">
        <v>80</v>
      </c>
      <c r="X543" s="78">
        <f t="shared" si="85"/>
        <v>78.411458333333329</v>
      </c>
      <c r="Y543" s="83">
        <f t="shared" si="86"/>
        <v>79.582821129502634</v>
      </c>
      <c r="Z543" s="84">
        <v>98.735632183908038</v>
      </c>
      <c r="AA543" s="84">
        <v>76.3888888888889</v>
      </c>
      <c r="AB543" s="84">
        <v>40</v>
      </c>
      <c r="AC543" s="84">
        <v>77.600000000000009</v>
      </c>
      <c r="AD543" s="84">
        <v>7.4468085106382977</v>
      </c>
      <c r="AE543" s="72">
        <f t="shared" si="87"/>
        <v>62.453101308388355</v>
      </c>
      <c r="AF543" s="85">
        <v>89.473684210526315</v>
      </c>
      <c r="AG543" s="85">
        <v>75</v>
      </c>
      <c r="AH543" s="85">
        <v>76.470588235294116</v>
      </c>
      <c r="AI543" s="85">
        <v>54.205607476635507</v>
      </c>
      <c r="AJ543" s="86">
        <v>73.787469980613977</v>
      </c>
      <c r="AK543" s="87">
        <v>61.666666666666671</v>
      </c>
      <c r="AL543" s="72">
        <f t="shared" si="88"/>
        <v>61.666666666666671</v>
      </c>
      <c r="AM543" s="88">
        <v>65.318312692637505</v>
      </c>
      <c r="AN543" s="89">
        <f t="shared" si="89"/>
        <v>72.36825767867461</v>
      </c>
    </row>
    <row r="544" spans="1:40" ht="15" hidden="1" customHeight="1" x14ac:dyDescent="0.3">
      <c r="A544" s="90">
        <v>25743</v>
      </c>
      <c r="B544" s="91" t="s">
        <v>740</v>
      </c>
      <c r="C544" s="91" t="s">
        <v>825</v>
      </c>
      <c r="D544" s="92">
        <v>6</v>
      </c>
      <c r="E544" s="70">
        <v>77.826183056861396</v>
      </c>
      <c r="F544" s="71">
        <v>87.900895400895408</v>
      </c>
      <c r="G544" s="72">
        <f t="shared" si="80"/>
        <v>81.184420504872733</v>
      </c>
      <c r="H544" s="73">
        <v>75.48</v>
      </c>
      <c r="I544" s="74">
        <f t="shared" si="81"/>
        <v>75.48</v>
      </c>
      <c r="J544" s="75">
        <f t="shared" si="82"/>
        <v>78.902652302923642</v>
      </c>
      <c r="K544" s="76">
        <v>84.403669724770651</v>
      </c>
      <c r="L544" s="77">
        <v>0</v>
      </c>
      <c r="M544" s="78">
        <f t="shared" si="83"/>
        <v>65.647298674821613</v>
      </c>
      <c r="N544" s="79">
        <v>80</v>
      </c>
      <c r="O544" s="80">
        <v>99.52</v>
      </c>
      <c r="P544" s="81">
        <v>98.748796920115495</v>
      </c>
      <c r="Q544" s="82">
        <v>100</v>
      </c>
      <c r="R544" s="72">
        <f t="shared" si="84"/>
        <v>94.567199230028876</v>
      </c>
      <c r="S544" s="76">
        <v>99.166666666666671</v>
      </c>
      <c r="T544" s="80">
        <v>58.043981481481481</v>
      </c>
      <c r="U544" s="80">
        <v>100</v>
      </c>
      <c r="V544" s="80">
        <v>0</v>
      </c>
      <c r="W544" s="80">
        <v>100</v>
      </c>
      <c r="X544" s="78">
        <f t="shared" si="85"/>
        <v>76.802662037037038</v>
      </c>
      <c r="Y544" s="83">
        <f t="shared" si="86"/>
        <v>78.47138312839688</v>
      </c>
      <c r="Z544" s="84">
        <v>99.885057471264375</v>
      </c>
      <c r="AA544" s="84">
        <v>68.75</v>
      </c>
      <c r="AB544" s="84">
        <v>60</v>
      </c>
      <c r="AC544" s="84">
        <v>59.199999999999996</v>
      </c>
      <c r="AD544" s="84">
        <v>80</v>
      </c>
      <c r="AE544" s="72">
        <f t="shared" si="87"/>
        <v>75.211889367816099</v>
      </c>
      <c r="AF544" s="85">
        <v>42.105263157894733</v>
      </c>
      <c r="AG544" s="85">
        <v>81.25</v>
      </c>
      <c r="AH544" s="85">
        <v>64.705882352941174</v>
      </c>
      <c r="AI544" s="85">
        <v>40.186915887850468</v>
      </c>
      <c r="AJ544" s="86">
        <v>57.06201534967159</v>
      </c>
      <c r="AK544" s="87">
        <v>53.333333333333336</v>
      </c>
      <c r="AL544" s="72">
        <f t="shared" si="88"/>
        <v>53.333333333333336</v>
      </c>
      <c r="AM544" s="88">
        <v>65.99621175608101</v>
      </c>
      <c r="AN544" s="89">
        <f t="shared" si="89"/>
        <v>74.815085551607467</v>
      </c>
    </row>
    <row r="545" spans="1:40" ht="15" hidden="1" customHeight="1" x14ac:dyDescent="0.3">
      <c r="A545" s="90">
        <v>25745</v>
      </c>
      <c r="B545" s="91" t="s">
        <v>740</v>
      </c>
      <c r="C545" s="91" t="s">
        <v>826</v>
      </c>
      <c r="D545" s="92">
        <v>6</v>
      </c>
      <c r="E545" s="70">
        <v>0</v>
      </c>
      <c r="F545" s="71">
        <v>82.990435490435473</v>
      </c>
      <c r="G545" s="72">
        <f t="shared" si="80"/>
        <v>27.663478496811823</v>
      </c>
      <c r="H545" s="73">
        <v>0</v>
      </c>
      <c r="I545" s="74">
        <f t="shared" si="81"/>
        <v>0</v>
      </c>
      <c r="J545" s="75">
        <f t="shared" si="82"/>
        <v>16.598087098087092</v>
      </c>
      <c r="K545" s="76">
        <v>94.797687861271669</v>
      </c>
      <c r="L545" s="77">
        <v>0</v>
      </c>
      <c r="M545" s="78">
        <f t="shared" si="83"/>
        <v>73.731535003211306</v>
      </c>
      <c r="N545" s="79">
        <v>82.645502645502646</v>
      </c>
      <c r="O545" s="80">
        <v>99.899999999999991</v>
      </c>
      <c r="P545" s="81">
        <v>99.824791940429265</v>
      </c>
      <c r="Q545" s="82" t="s">
        <v>37</v>
      </c>
      <c r="R545" s="72">
        <f t="shared" si="84"/>
        <v>94.064604383938558</v>
      </c>
      <c r="S545" s="76">
        <v>98.611111111111114</v>
      </c>
      <c r="T545" s="80">
        <v>78.391203703703695</v>
      </c>
      <c r="U545" s="80">
        <v>84.722216666666668</v>
      </c>
      <c r="V545" s="80">
        <v>0</v>
      </c>
      <c r="W545" s="80">
        <v>100</v>
      </c>
      <c r="X545" s="78">
        <f t="shared" si="85"/>
        <v>77.931132870370362</v>
      </c>
      <c r="Y545" s="83">
        <f t="shared" si="86"/>
        <v>81.581988522534928</v>
      </c>
      <c r="Z545" s="84">
        <v>54.137931034482762</v>
      </c>
      <c r="AA545" s="84">
        <v>44.44444444444445</v>
      </c>
      <c r="AB545" s="84">
        <v>0</v>
      </c>
      <c r="AC545" s="84">
        <v>0</v>
      </c>
      <c r="AD545" s="84">
        <v>96.703296703296701</v>
      </c>
      <c r="AE545" s="72">
        <f t="shared" si="87"/>
        <v>39.999684223822157</v>
      </c>
      <c r="AF545" s="85">
        <v>0</v>
      </c>
      <c r="AG545" s="85">
        <v>6.25</v>
      </c>
      <c r="AH545" s="85">
        <v>5.8823529411764701</v>
      </c>
      <c r="AI545" s="85">
        <v>0.93457943925233633</v>
      </c>
      <c r="AJ545" s="86">
        <v>3.266733095107202</v>
      </c>
      <c r="AK545" s="87">
        <v>28.333333333333332</v>
      </c>
      <c r="AL545" s="72">
        <f t="shared" si="88"/>
        <v>28.333333333333332</v>
      </c>
      <c r="AM545" s="88">
        <v>27.870960411400407</v>
      </c>
      <c r="AN545" s="89">
        <f t="shared" si="89"/>
        <v>52.471899804305004</v>
      </c>
    </row>
    <row r="546" spans="1:40" ht="15" hidden="1" customHeight="1" x14ac:dyDescent="0.3">
      <c r="A546" s="90">
        <v>25754</v>
      </c>
      <c r="B546" s="91" t="s">
        <v>740</v>
      </c>
      <c r="C546" s="91" t="s">
        <v>827</v>
      </c>
      <c r="D546" s="92">
        <v>2</v>
      </c>
      <c r="E546" s="70">
        <v>74.78178536526994</v>
      </c>
      <c r="F546" s="71">
        <v>85.641534391534378</v>
      </c>
      <c r="G546" s="72">
        <f t="shared" si="80"/>
        <v>78.401701707358086</v>
      </c>
      <c r="H546" s="73">
        <v>0</v>
      </c>
      <c r="I546" s="74">
        <f t="shared" si="81"/>
        <v>0</v>
      </c>
      <c r="J546" s="75">
        <f t="shared" si="82"/>
        <v>47.041021024414853</v>
      </c>
      <c r="K546" s="76">
        <v>95.634266886326188</v>
      </c>
      <c r="L546" s="77">
        <v>100</v>
      </c>
      <c r="M546" s="78">
        <f t="shared" si="83"/>
        <v>96.604429800475913</v>
      </c>
      <c r="N546" s="79">
        <v>100</v>
      </c>
      <c r="O546" s="80">
        <v>99.219999999999985</v>
      </c>
      <c r="P546" s="81">
        <v>98.306051376636617</v>
      </c>
      <c r="Q546" s="82" t="s">
        <v>37</v>
      </c>
      <c r="R546" s="72">
        <f t="shared" si="84"/>
        <v>99.113365864842081</v>
      </c>
      <c r="S546" s="76">
        <v>97.222222222222214</v>
      </c>
      <c r="T546" s="80">
        <v>61.458333333333336</v>
      </c>
      <c r="U546" s="80">
        <v>100</v>
      </c>
      <c r="V546" s="80">
        <v>93.185516680227835</v>
      </c>
      <c r="W546" s="80">
        <v>100</v>
      </c>
      <c r="X546" s="78">
        <f t="shared" si="85"/>
        <v>88.818328473917362</v>
      </c>
      <c r="Y546" s="83">
        <f t="shared" si="86"/>
        <v>94.91573691657436</v>
      </c>
      <c r="Z546" s="84">
        <v>83.678160919540232</v>
      </c>
      <c r="AA546" s="84">
        <v>75</v>
      </c>
      <c r="AB546" s="84">
        <v>0</v>
      </c>
      <c r="AC546" s="84">
        <v>69.599999999999994</v>
      </c>
      <c r="AD546" s="84">
        <v>97.297297297297305</v>
      </c>
      <c r="AE546" s="72">
        <f t="shared" si="87"/>
        <v>66.275283473128297</v>
      </c>
      <c r="AF546" s="85">
        <v>84.210526315789465</v>
      </c>
      <c r="AG546" s="85">
        <v>81.25</v>
      </c>
      <c r="AH546" s="85">
        <v>64.705882352941174</v>
      </c>
      <c r="AI546" s="85">
        <v>48.598130841121495</v>
      </c>
      <c r="AJ546" s="86">
        <v>69.691134877463028</v>
      </c>
      <c r="AK546" s="87">
        <v>61.666666666666671</v>
      </c>
      <c r="AL546" s="72">
        <f t="shared" si="88"/>
        <v>61.666666666666671</v>
      </c>
      <c r="AM546" s="88">
        <v>66.26445381965857</v>
      </c>
      <c r="AN546" s="89">
        <f t="shared" si="89"/>
        <v>76.745408809067726</v>
      </c>
    </row>
    <row r="547" spans="1:40" ht="15" hidden="1" customHeight="1" x14ac:dyDescent="0.3">
      <c r="A547" s="90">
        <v>25758</v>
      </c>
      <c r="B547" s="91" t="s">
        <v>740</v>
      </c>
      <c r="C547" s="91" t="s">
        <v>828</v>
      </c>
      <c r="D547" s="92">
        <v>3</v>
      </c>
      <c r="E547" s="70">
        <v>83.513948997161336</v>
      </c>
      <c r="F547" s="71">
        <v>79.392551892551893</v>
      </c>
      <c r="G547" s="72">
        <f t="shared" si="80"/>
        <v>82.140149962291517</v>
      </c>
      <c r="H547" s="73">
        <v>28.840000000000003</v>
      </c>
      <c r="I547" s="74">
        <f t="shared" si="81"/>
        <v>28.840000000000003</v>
      </c>
      <c r="J547" s="75">
        <f t="shared" si="82"/>
        <v>60.820089977374913</v>
      </c>
      <c r="K547" s="76">
        <v>95.424836601307192</v>
      </c>
      <c r="L547" s="77">
        <v>100</v>
      </c>
      <c r="M547" s="78">
        <f t="shared" si="83"/>
        <v>96.441539578794476</v>
      </c>
      <c r="N547" s="79">
        <v>100</v>
      </c>
      <c r="O547" s="80">
        <v>99.860000000000014</v>
      </c>
      <c r="P547" s="81">
        <v>99.527410207939511</v>
      </c>
      <c r="Q547" s="82" t="s">
        <v>37</v>
      </c>
      <c r="R547" s="72">
        <f t="shared" si="84"/>
        <v>99.733431025519849</v>
      </c>
      <c r="S547" s="76">
        <v>99.305555555555543</v>
      </c>
      <c r="T547" s="80">
        <v>72.083333333333343</v>
      </c>
      <c r="U547" s="80">
        <v>100</v>
      </c>
      <c r="V547" s="80">
        <v>0</v>
      </c>
      <c r="W547" s="80">
        <v>35</v>
      </c>
      <c r="X547" s="78">
        <f t="shared" si="85"/>
        <v>72.222222222222229</v>
      </c>
      <c r="Y547" s="83">
        <f t="shared" si="86"/>
        <v>89.74476328764348</v>
      </c>
      <c r="Z547" s="84">
        <v>82.942528735632195</v>
      </c>
      <c r="AA547" s="84">
        <v>33.333333333333336</v>
      </c>
      <c r="AB547" s="84">
        <v>0</v>
      </c>
      <c r="AC547" s="84">
        <v>61.6</v>
      </c>
      <c r="AD547" s="84">
        <v>5.1020408163265305</v>
      </c>
      <c r="AE547" s="72">
        <f t="shared" si="87"/>
        <v>39.492264836969277</v>
      </c>
      <c r="AF547" s="85">
        <v>100</v>
      </c>
      <c r="AG547" s="85">
        <v>81.25</v>
      </c>
      <c r="AH547" s="85">
        <v>58.82352941176471</v>
      </c>
      <c r="AI547" s="85">
        <v>51.401869158878498</v>
      </c>
      <c r="AJ547" s="86">
        <v>72.868849642660791</v>
      </c>
      <c r="AK547" s="87">
        <v>53.333333333333336</v>
      </c>
      <c r="AL547" s="72">
        <f t="shared" si="88"/>
        <v>53.333333333333336</v>
      </c>
      <c r="AM547" s="88">
        <v>51.160901151093157</v>
      </c>
      <c r="AN547" s="89">
        <f t="shared" si="89"/>
        <v>72.384669984624679</v>
      </c>
    </row>
    <row r="548" spans="1:40" ht="15" hidden="1" customHeight="1" x14ac:dyDescent="0.3">
      <c r="A548" s="90">
        <v>25769</v>
      </c>
      <c r="B548" s="91" t="s">
        <v>740</v>
      </c>
      <c r="C548" s="91" t="s">
        <v>829</v>
      </c>
      <c r="D548" s="92">
        <v>6</v>
      </c>
      <c r="E548" s="70">
        <v>63.922136995057578</v>
      </c>
      <c r="F548" s="71">
        <v>92.020248270248274</v>
      </c>
      <c r="G548" s="72">
        <f t="shared" si="80"/>
        <v>73.288174086787805</v>
      </c>
      <c r="H548" s="73">
        <v>77.849999999999994</v>
      </c>
      <c r="I548" s="74">
        <f t="shared" si="81"/>
        <v>77.849999999999994</v>
      </c>
      <c r="J548" s="75">
        <f t="shared" si="82"/>
        <v>75.112904452072684</v>
      </c>
      <c r="K548" s="76">
        <v>91.538461538461533</v>
      </c>
      <c r="L548" s="77">
        <v>100</v>
      </c>
      <c r="M548" s="78">
        <f t="shared" si="83"/>
        <v>93.418803418803407</v>
      </c>
      <c r="N548" s="79">
        <v>94.444444444444457</v>
      </c>
      <c r="O548" s="80">
        <v>99.78</v>
      </c>
      <c r="P548" s="81">
        <v>99.664710813076269</v>
      </c>
      <c r="Q548" s="82" t="s">
        <v>37</v>
      </c>
      <c r="R548" s="72">
        <f t="shared" si="84"/>
        <v>97.901824845161599</v>
      </c>
      <c r="S548" s="76">
        <v>100</v>
      </c>
      <c r="T548" s="80">
        <v>78.090277777777771</v>
      </c>
      <c r="U548" s="80">
        <v>100</v>
      </c>
      <c r="V548" s="80">
        <v>72.093023255813947</v>
      </c>
      <c r="W548" s="80">
        <v>25</v>
      </c>
      <c r="X548" s="78">
        <f t="shared" si="85"/>
        <v>81.659197351421184</v>
      </c>
      <c r="Y548" s="83">
        <f t="shared" si="86"/>
        <v>91.09029633367571</v>
      </c>
      <c r="Z548" s="84">
        <v>48.804597701149426</v>
      </c>
      <c r="AA548" s="84">
        <v>22.222222222222225</v>
      </c>
      <c r="AB548" s="84">
        <v>80</v>
      </c>
      <c r="AC548" s="84">
        <v>43.2</v>
      </c>
      <c r="AD548" s="84">
        <v>64.444444444444443</v>
      </c>
      <c r="AE548" s="72">
        <f t="shared" si="87"/>
        <v>51.551149425287349</v>
      </c>
      <c r="AF548" s="85">
        <v>63.157894736842103</v>
      </c>
      <c r="AG548" s="85">
        <v>81.25</v>
      </c>
      <c r="AH548" s="85">
        <v>64.705882352941174</v>
      </c>
      <c r="AI548" s="85">
        <v>43.925233644859816</v>
      </c>
      <c r="AJ548" s="86">
        <v>63.259752683660778</v>
      </c>
      <c r="AK548" s="87">
        <v>50</v>
      </c>
      <c r="AL548" s="72">
        <f t="shared" si="88"/>
        <v>50</v>
      </c>
      <c r="AM548" s="88">
        <v>54.36321374246279</v>
      </c>
      <c r="AN548" s="89">
        <f t="shared" si="89"/>
        <v>76.876693179991236</v>
      </c>
    </row>
    <row r="549" spans="1:40" ht="15" hidden="1" customHeight="1" x14ac:dyDescent="0.3">
      <c r="A549" s="90">
        <v>25772</v>
      </c>
      <c r="B549" s="91" t="s">
        <v>740</v>
      </c>
      <c r="C549" s="91" t="s">
        <v>830</v>
      </c>
      <c r="D549" s="92">
        <v>6</v>
      </c>
      <c r="E549" s="70">
        <v>53.936356016912811</v>
      </c>
      <c r="F549" s="71">
        <v>63.643671143671135</v>
      </c>
      <c r="G549" s="72">
        <f t="shared" si="80"/>
        <v>57.172127725832254</v>
      </c>
      <c r="H549" s="73">
        <v>67.826000000000008</v>
      </c>
      <c r="I549" s="74">
        <f t="shared" si="81"/>
        <v>67.826000000000008</v>
      </c>
      <c r="J549" s="75">
        <f t="shared" si="82"/>
        <v>61.433676635499353</v>
      </c>
      <c r="K549" s="76">
        <v>80.337078651685388</v>
      </c>
      <c r="L549" s="77">
        <v>0</v>
      </c>
      <c r="M549" s="78">
        <f t="shared" si="83"/>
        <v>62.484394506866415</v>
      </c>
      <c r="N549" s="79">
        <v>85</v>
      </c>
      <c r="O549" s="80">
        <v>99.65</v>
      </c>
      <c r="P549" s="81">
        <v>99.128686327077759</v>
      </c>
      <c r="Q549" s="82">
        <v>100</v>
      </c>
      <c r="R549" s="72">
        <f t="shared" si="84"/>
        <v>95.944671581769441</v>
      </c>
      <c r="S549" s="76">
        <v>89.027777777777786</v>
      </c>
      <c r="T549" s="80">
        <v>67.291666666666671</v>
      </c>
      <c r="U549" s="80">
        <v>100</v>
      </c>
      <c r="V549" s="80">
        <v>0</v>
      </c>
      <c r="W549" s="80">
        <v>100</v>
      </c>
      <c r="X549" s="78">
        <f t="shared" si="85"/>
        <v>76.579861111111114</v>
      </c>
      <c r="Y549" s="83">
        <f t="shared" si="86"/>
        <v>77.702232484193686</v>
      </c>
      <c r="Z549" s="84">
        <v>49.655172413793103</v>
      </c>
      <c r="AA549" s="84">
        <v>84.027777777777786</v>
      </c>
      <c r="AB549" s="84">
        <v>0</v>
      </c>
      <c r="AC549" s="84">
        <v>46.400000000000006</v>
      </c>
      <c r="AD549" s="84">
        <v>36.666666666666664</v>
      </c>
      <c r="AE549" s="72">
        <f t="shared" si="87"/>
        <v>43.744001436781616</v>
      </c>
      <c r="AF549" s="85">
        <v>42.105263157894733</v>
      </c>
      <c r="AG549" s="85">
        <v>62.5</v>
      </c>
      <c r="AH549" s="85">
        <v>41.17647058823529</v>
      </c>
      <c r="AI549" s="85">
        <v>1.8691588785046727</v>
      </c>
      <c r="AJ549" s="86">
        <v>36.912723156158677</v>
      </c>
      <c r="AK549" s="87">
        <v>48.333333333333336</v>
      </c>
      <c r="AL549" s="72">
        <f t="shared" si="88"/>
        <v>48.333333333333336</v>
      </c>
      <c r="AM549" s="88">
        <v>42.840193607925841</v>
      </c>
      <c r="AN549" s="89">
        <f t="shared" si="89"/>
        <v>63.989909651574465</v>
      </c>
    </row>
    <row r="550" spans="1:40" ht="15" hidden="1" customHeight="1" x14ac:dyDescent="0.3">
      <c r="A550" s="90">
        <v>25777</v>
      </c>
      <c r="B550" s="91" t="s">
        <v>740</v>
      </c>
      <c r="C550" s="91" t="s">
        <v>831</v>
      </c>
      <c r="D550" s="92">
        <v>6</v>
      </c>
      <c r="E550" s="70">
        <v>67.10903121122962</v>
      </c>
      <c r="F550" s="71">
        <v>80</v>
      </c>
      <c r="G550" s="72">
        <f t="shared" si="80"/>
        <v>71.406020807486414</v>
      </c>
      <c r="H550" s="73">
        <v>52.209999999999994</v>
      </c>
      <c r="I550" s="74">
        <f t="shared" si="81"/>
        <v>52.209999999999994</v>
      </c>
      <c r="J550" s="75">
        <f t="shared" si="82"/>
        <v>63.72761248449185</v>
      </c>
      <c r="K550" s="76">
        <v>98.5</v>
      </c>
      <c r="L550" s="77">
        <v>100</v>
      </c>
      <c r="M550" s="78">
        <f t="shared" si="83"/>
        <v>98.833333333333343</v>
      </c>
      <c r="N550" s="79">
        <v>73.333333333333329</v>
      </c>
      <c r="O550" s="80">
        <v>97.35</v>
      </c>
      <c r="P550" s="81">
        <v>97.719298245614041</v>
      </c>
      <c r="Q550" s="82" t="s">
        <v>37</v>
      </c>
      <c r="R550" s="72">
        <f t="shared" si="84"/>
        <v>89.411626644736842</v>
      </c>
      <c r="S550" s="76">
        <v>92.916666666666671</v>
      </c>
      <c r="T550" s="80">
        <v>58.298611111111114</v>
      </c>
      <c r="U550" s="80">
        <v>100</v>
      </c>
      <c r="V550" s="80">
        <v>0</v>
      </c>
      <c r="W550" s="80">
        <v>80</v>
      </c>
      <c r="X550" s="78">
        <f t="shared" si="85"/>
        <v>72.803819444444443</v>
      </c>
      <c r="Y550" s="83">
        <f t="shared" si="86"/>
        <v>87.488942748538008</v>
      </c>
      <c r="Z550" s="84">
        <v>43.402298850574709</v>
      </c>
      <c r="AA550" s="84">
        <v>11.111111111111112</v>
      </c>
      <c r="AB550" s="84">
        <v>80</v>
      </c>
      <c r="AC550" s="84">
        <v>43.2</v>
      </c>
      <c r="AD550" s="84">
        <v>50</v>
      </c>
      <c r="AE550" s="72">
        <f t="shared" si="87"/>
        <v>45.408908045977014</v>
      </c>
      <c r="AF550" s="85">
        <v>42.105263157894733</v>
      </c>
      <c r="AG550" s="85">
        <v>75</v>
      </c>
      <c r="AH550" s="85">
        <v>41.17647058823529</v>
      </c>
      <c r="AI550" s="85">
        <v>37.383177570093459</v>
      </c>
      <c r="AJ550" s="86">
        <v>48.916227829055877</v>
      </c>
      <c r="AK550" s="87">
        <v>35</v>
      </c>
      <c r="AL550" s="72">
        <f t="shared" si="88"/>
        <v>35</v>
      </c>
      <c r="AM550" s="88">
        <v>44.262411712269305</v>
      </c>
      <c r="AN550" s="89">
        <f t="shared" si="89"/>
        <v>69.768717384848159</v>
      </c>
    </row>
    <row r="551" spans="1:40" ht="15" hidden="1" customHeight="1" x14ac:dyDescent="0.3">
      <c r="A551" s="90">
        <v>25779</v>
      </c>
      <c r="B551" s="91" t="s">
        <v>740</v>
      </c>
      <c r="C551" s="91" t="s">
        <v>832</v>
      </c>
      <c r="D551" s="92">
        <v>6</v>
      </c>
      <c r="E551" s="70">
        <v>74.593652566429327</v>
      </c>
      <c r="F551" s="71">
        <v>77.24969474969474</v>
      </c>
      <c r="G551" s="72">
        <f t="shared" si="80"/>
        <v>75.478999960851127</v>
      </c>
      <c r="H551" s="73">
        <v>47.945999999999998</v>
      </c>
      <c r="I551" s="74">
        <f t="shared" si="81"/>
        <v>47.945999999999998</v>
      </c>
      <c r="J551" s="75">
        <f t="shared" si="82"/>
        <v>64.465799976510681</v>
      </c>
      <c r="K551" s="76">
        <v>97.777777777777771</v>
      </c>
      <c r="L551" s="77">
        <v>100</v>
      </c>
      <c r="M551" s="78">
        <f t="shared" si="83"/>
        <v>98.271604938271594</v>
      </c>
      <c r="N551" s="79">
        <v>96.428571428571431</v>
      </c>
      <c r="O551" s="80">
        <v>99.639999999999986</v>
      </c>
      <c r="P551" s="81">
        <v>99.28507596067918</v>
      </c>
      <c r="Q551" s="82" t="s">
        <v>37</v>
      </c>
      <c r="R551" s="72">
        <f t="shared" si="84"/>
        <v>98.389683786544111</v>
      </c>
      <c r="S551" s="76">
        <v>93.472222222222229</v>
      </c>
      <c r="T551" s="80">
        <v>52.245370370370381</v>
      </c>
      <c r="U551" s="80">
        <v>100</v>
      </c>
      <c r="V551" s="80">
        <v>0</v>
      </c>
      <c r="W551" s="80">
        <v>80</v>
      </c>
      <c r="X551" s="78">
        <f t="shared" si="85"/>
        <v>71.429398148148152</v>
      </c>
      <c r="Y551" s="83">
        <f t="shared" si="86"/>
        <v>89.719883996879304</v>
      </c>
      <c r="Z551" s="84">
        <v>38.758620689655174</v>
      </c>
      <c r="AA551" s="84">
        <v>44.44444444444445</v>
      </c>
      <c r="AB551" s="84">
        <v>0</v>
      </c>
      <c r="AC551" s="84">
        <v>49.6</v>
      </c>
      <c r="AD551" s="84">
        <v>100</v>
      </c>
      <c r="AE551" s="72">
        <f t="shared" si="87"/>
        <v>46.072988505747134</v>
      </c>
      <c r="AF551" s="85">
        <v>63.157894736842103</v>
      </c>
      <c r="AG551" s="85">
        <v>81.25</v>
      </c>
      <c r="AH551" s="85">
        <v>52.941176470588239</v>
      </c>
      <c r="AI551" s="85">
        <v>32.710280373831772</v>
      </c>
      <c r="AJ551" s="86">
        <v>57.51483789531553</v>
      </c>
      <c r="AK551" s="87">
        <v>40</v>
      </c>
      <c r="AL551" s="72">
        <f t="shared" si="88"/>
        <v>40</v>
      </c>
      <c r="AM551" s="88">
        <v>47.909550641815947</v>
      </c>
      <c r="AN551" s="89">
        <f t="shared" si="89"/>
        <v>72.125967186286573</v>
      </c>
    </row>
    <row r="552" spans="1:40" ht="15" hidden="1" customHeight="1" x14ac:dyDescent="0.3">
      <c r="A552" s="90">
        <v>25781</v>
      </c>
      <c r="B552" s="91" t="s">
        <v>740</v>
      </c>
      <c r="C552" s="91" t="s">
        <v>833</v>
      </c>
      <c r="D552" s="92">
        <v>6</v>
      </c>
      <c r="E552" s="70">
        <v>40.28989846118224</v>
      </c>
      <c r="F552" s="71">
        <v>82.874949124949126</v>
      </c>
      <c r="G552" s="72">
        <f t="shared" si="80"/>
        <v>54.484915349104533</v>
      </c>
      <c r="H552" s="73">
        <v>0</v>
      </c>
      <c r="I552" s="74">
        <f t="shared" si="81"/>
        <v>0</v>
      </c>
      <c r="J552" s="75">
        <f t="shared" si="82"/>
        <v>32.690949209462715</v>
      </c>
      <c r="K552" s="76">
        <v>96.428571428571431</v>
      </c>
      <c r="L552" s="77">
        <v>100</v>
      </c>
      <c r="M552" s="78">
        <f t="shared" si="83"/>
        <v>97.222222222222229</v>
      </c>
      <c r="N552" s="79">
        <v>95.714285714285722</v>
      </c>
      <c r="O552" s="80">
        <v>99.460000000000008</v>
      </c>
      <c r="P552" s="81">
        <v>99.153259949195586</v>
      </c>
      <c r="Q552" s="82" t="s">
        <v>37</v>
      </c>
      <c r="R552" s="72">
        <f t="shared" si="84"/>
        <v>98.047863649147217</v>
      </c>
      <c r="S552" s="76">
        <v>100</v>
      </c>
      <c r="T552" s="80">
        <v>78.483796296296305</v>
      </c>
      <c r="U552" s="80">
        <v>100</v>
      </c>
      <c r="V552" s="80">
        <v>0</v>
      </c>
      <c r="W552" s="80">
        <v>80</v>
      </c>
      <c r="X552" s="78">
        <f t="shared" si="85"/>
        <v>79.620949074074076</v>
      </c>
      <c r="Y552" s="83">
        <f t="shared" si="86"/>
        <v>91.85402007143081</v>
      </c>
      <c r="Z552" s="84">
        <v>54.436781609195407</v>
      </c>
      <c r="AA552" s="84">
        <v>0</v>
      </c>
      <c r="AB552" s="84">
        <v>80</v>
      </c>
      <c r="AC552" s="84">
        <v>69.599999999999994</v>
      </c>
      <c r="AD552" s="84">
        <v>12.790697674418606</v>
      </c>
      <c r="AE552" s="72">
        <f t="shared" si="87"/>
        <v>44.057451216252339</v>
      </c>
      <c r="AF552" s="85">
        <v>52.631578947368418</v>
      </c>
      <c r="AG552" s="85">
        <v>75</v>
      </c>
      <c r="AH552" s="85">
        <v>41.17647058823529</v>
      </c>
      <c r="AI552" s="85">
        <v>60.747663551401864</v>
      </c>
      <c r="AJ552" s="86">
        <v>57.388928271751389</v>
      </c>
      <c r="AK552" s="87">
        <v>35</v>
      </c>
      <c r="AL552" s="72">
        <f t="shared" si="88"/>
        <v>35</v>
      </c>
      <c r="AM552" s="88">
        <v>45.801021521134949</v>
      </c>
      <c r="AN552" s="89">
        <f t="shared" si="89"/>
        <v>66.205506333948435</v>
      </c>
    </row>
    <row r="553" spans="1:40" ht="15" hidden="1" customHeight="1" x14ac:dyDescent="0.3">
      <c r="A553" s="90">
        <v>25785</v>
      </c>
      <c r="B553" s="91" t="s">
        <v>740</v>
      </c>
      <c r="C553" s="91" t="s">
        <v>834</v>
      </c>
      <c r="D553" s="92">
        <v>6</v>
      </c>
      <c r="E553" s="70">
        <v>82.031798954399576</v>
      </c>
      <c r="F553" s="71">
        <v>98.518518518518533</v>
      </c>
      <c r="G553" s="72">
        <f t="shared" si="80"/>
        <v>87.527372142439219</v>
      </c>
      <c r="H553" s="73">
        <v>73.251999999999995</v>
      </c>
      <c r="I553" s="74">
        <f t="shared" si="81"/>
        <v>73.251999999999995</v>
      </c>
      <c r="J553" s="75">
        <f t="shared" si="82"/>
        <v>81.817223285463527</v>
      </c>
      <c r="K553" s="76">
        <v>94.076655052264812</v>
      </c>
      <c r="L553" s="77">
        <v>100</v>
      </c>
      <c r="M553" s="78">
        <f t="shared" si="83"/>
        <v>95.392953929539289</v>
      </c>
      <c r="N553" s="79">
        <v>97.142857142857139</v>
      </c>
      <c r="O553" s="80">
        <v>99.53</v>
      </c>
      <c r="P553" s="81">
        <v>99.012933968686184</v>
      </c>
      <c r="Q553" s="82" t="s">
        <v>37</v>
      </c>
      <c r="R553" s="72">
        <f t="shared" si="84"/>
        <v>98.500329164032877</v>
      </c>
      <c r="S553" s="76">
        <v>97.222222222222214</v>
      </c>
      <c r="T553" s="80">
        <v>71.5625</v>
      </c>
      <c r="U553" s="80">
        <v>97.222216666666668</v>
      </c>
      <c r="V553" s="80">
        <v>85.873287671232873</v>
      </c>
      <c r="W553" s="80">
        <v>100</v>
      </c>
      <c r="X553" s="78">
        <f t="shared" si="85"/>
        <v>89.735895681126337</v>
      </c>
      <c r="Y553" s="83">
        <f t="shared" si="86"/>
        <v>94.577055365085101</v>
      </c>
      <c r="Z553" s="84">
        <v>53.103448275862071</v>
      </c>
      <c r="AA553" s="84">
        <v>22.222222222222225</v>
      </c>
      <c r="AB553" s="84">
        <v>0</v>
      </c>
      <c r="AC553" s="84">
        <v>83.2</v>
      </c>
      <c r="AD553" s="84">
        <v>40.659340659340657</v>
      </c>
      <c r="AE553" s="72">
        <f t="shared" si="87"/>
        <v>40.666155109258561</v>
      </c>
      <c r="AF553" s="85">
        <v>89.473684210526315</v>
      </c>
      <c r="AG553" s="85">
        <v>75</v>
      </c>
      <c r="AH553" s="85">
        <v>58.82352941176471</v>
      </c>
      <c r="AI553" s="85">
        <v>67.289719626168221</v>
      </c>
      <c r="AJ553" s="86">
        <v>72.646733312114804</v>
      </c>
      <c r="AK553" s="87">
        <v>71.666666666666671</v>
      </c>
      <c r="AL553" s="72">
        <f t="shared" si="88"/>
        <v>71.666666666666671</v>
      </c>
      <c r="AM553" s="88">
        <v>55.394411608168518</v>
      </c>
      <c r="AN553" s="89">
        <f t="shared" si="89"/>
        <v>80.270295822085814</v>
      </c>
    </row>
    <row r="554" spans="1:40" ht="15" hidden="1" customHeight="1" x14ac:dyDescent="0.3">
      <c r="A554" s="90">
        <v>25793</v>
      </c>
      <c r="B554" s="91" t="s">
        <v>740</v>
      </c>
      <c r="C554" s="91" t="s">
        <v>835</v>
      </c>
      <c r="D554" s="92">
        <v>6</v>
      </c>
      <c r="E554" s="70">
        <v>78.863822291578003</v>
      </c>
      <c r="F554" s="71">
        <v>96.356837606837601</v>
      </c>
      <c r="G554" s="72">
        <f t="shared" si="80"/>
        <v>84.694827396664522</v>
      </c>
      <c r="H554" s="73">
        <v>47.525999999999996</v>
      </c>
      <c r="I554" s="74">
        <f t="shared" si="81"/>
        <v>47.525999999999996</v>
      </c>
      <c r="J554" s="75">
        <f t="shared" si="82"/>
        <v>69.827296437998712</v>
      </c>
      <c r="K554" s="76">
        <v>35.947712418300661</v>
      </c>
      <c r="L554" s="77">
        <v>100</v>
      </c>
      <c r="M554" s="78">
        <f t="shared" si="83"/>
        <v>50.181554103122735</v>
      </c>
      <c r="N554" s="79">
        <v>97.142857142857139</v>
      </c>
      <c r="O554" s="80">
        <v>99.289999999999992</v>
      </c>
      <c r="P554" s="81">
        <v>99.446902654867259</v>
      </c>
      <c r="Q554" s="82">
        <v>100</v>
      </c>
      <c r="R554" s="72">
        <f t="shared" si="84"/>
        <v>98.969939949431094</v>
      </c>
      <c r="S554" s="76">
        <v>97.222222222222214</v>
      </c>
      <c r="T554" s="80">
        <v>69.884259259259267</v>
      </c>
      <c r="U554" s="80">
        <v>100</v>
      </c>
      <c r="V554" s="80">
        <v>0</v>
      </c>
      <c r="W554" s="80">
        <v>25</v>
      </c>
      <c r="X554" s="78">
        <f t="shared" si="85"/>
        <v>69.901620370370367</v>
      </c>
      <c r="Y554" s="83">
        <f t="shared" si="86"/>
        <v>72.10425877946065</v>
      </c>
      <c r="Z554" s="84">
        <v>45.195402298850574</v>
      </c>
      <c r="AA554" s="84">
        <v>33.333333333333336</v>
      </c>
      <c r="AB554" s="84">
        <v>80</v>
      </c>
      <c r="AC554" s="84">
        <v>83.2</v>
      </c>
      <c r="AD554" s="84">
        <v>52.12765957446809</v>
      </c>
      <c r="AE554" s="72">
        <f t="shared" si="87"/>
        <v>57.922786744925418</v>
      </c>
      <c r="AF554" s="85">
        <v>52.631578947368418</v>
      </c>
      <c r="AG554" s="85">
        <v>75</v>
      </c>
      <c r="AH554" s="85">
        <v>64.705882352941174</v>
      </c>
      <c r="AI554" s="85">
        <v>56.074766355140184</v>
      </c>
      <c r="AJ554" s="86">
        <v>62.103056913862446</v>
      </c>
      <c r="AK554" s="87">
        <v>53.333333333333336</v>
      </c>
      <c r="AL554" s="72">
        <f t="shared" si="88"/>
        <v>53.333333333333336</v>
      </c>
      <c r="AM554" s="88">
        <v>58.119634774323544</v>
      </c>
      <c r="AN554" s="89">
        <f t="shared" si="89"/>
        <v>67.453479109627125</v>
      </c>
    </row>
    <row r="555" spans="1:40" ht="15" hidden="1" customHeight="1" x14ac:dyDescent="0.3">
      <c r="A555" s="90">
        <v>25797</v>
      </c>
      <c r="B555" s="91" t="s">
        <v>740</v>
      </c>
      <c r="C555" s="91" t="s">
        <v>836</v>
      </c>
      <c r="D555" s="92">
        <v>6</v>
      </c>
      <c r="E555" s="70">
        <v>82.467867280934428</v>
      </c>
      <c r="F555" s="71">
        <v>80</v>
      </c>
      <c r="G555" s="72">
        <f t="shared" si="80"/>
        <v>81.645244853956285</v>
      </c>
      <c r="H555" s="73">
        <v>54.868000000000009</v>
      </c>
      <c r="I555" s="74">
        <f t="shared" si="81"/>
        <v>54.868000000000009</v>
      </c>
      <c r="J555" s="75">
        <f t="shared" si="82"/>
        <v>70.934346912373769</v>
      </c>
      <c r="K555" s="76">
        <v>93.867924528301884</v>
      </c>
      <c r="L555" s="77">
        <v>100</v>
      </c>
      <c r="M555" s="78">
        <f t="shared" si="83"/>
        <v>95.230607966457029</v>
      </c>
      <c r="N555" s="79">
        <v>100</v>
      </c>
      <c r="O555" s="80">
        <v>99.410000000000011</v>
      </c>
      <c r="P555" s="81">
        <v>94.871794871794862</v>
      </c>
      <c r="Q555" s="82" t="s">
        <v>37</v>
      </c>
      <c r="R555" s="72">
        <f t="shared" si="84"/>
        <v>98.032622916666668</v>
      </c>
      <c r="S555" s="76">
        <v>97.916666666666657</v>
      </c>
      <c r="T555" s="80">
        <v>68.472222222222229</v>
      </c>
      <c r="U555" s="80">
        <v>100</v>
      </c>
      <c r="V555" s="80">
        <v>94.628099173553721</v>
      </c>
      <c r="W555" s="80">
        <v>80</v>
      </c>
      <c r="X555" s="78">
        <f t="shared" si="85"/>
        <v>88.425734618916437</v>
      </c>
      <c r="Y555" s="83">
        <f t="shared" si="86"/>
        <v>93.94969327931112</v>
      </c>
      <c r="Z555" s="84">
        <v>90.068965517241381</v>
      </c>
      <c r="AA555" s="84">
        <v>30.555555555555557</v>
      </c>
      <c r="AB555" s="84">
        <v>80</v>
      </c>
      <c r="AC555" s="84">
        <v>68.8</v>
      </c>
      <c r="AD555" s="84">
        <v>8.3333333333333321</v>
      </c>
      <c r="AE555" s="72">
        <f t="shared" si="87"/>
        <v>57.708908045977012</v>
      </c>
      <c r="AF555" s="85">
        <v>47.368421052631575</v>
      </c>
      <c r="AG555" s="85">
        <v>31.25</v>
      </c>
      <c r="AH555" s="85">
        <v>64.705882352941174</v>
      </c>
      <c r="AI555" s="85">
        <v>50.467289719626166</v>
      </c>
      <c r="AJ555" s="86">
        <v>48.447898281299729</v>
      </c>
      <c r="AK555" s="87">
        <v>40</v>
      </c>
      <c r="AL555" s="72">
        <f t="shared" si="88"/>
        <v>40</v>
      </c>
      <c r="AM555" s="88">
        <v>51.697523832867667</v>
      </c>
      <c r="AN555" s="89">
        <f t="shared" si="89"/>
        <v>76.67097317199061</v>
      </c>
    </row>
    <row r="556" spans="1:40" ht="15" hidden="1" customHeight="1" x14ac:dyDescent="0.3">
      <c r="A556" s="90">
        <v>25799</v>
      </c>
      <c r="B556" s="91" t="s">
        <v>740</v>
      </c>
      <c r="C556" s="91" t="s">
        <v>837</v>
      </c>
      <c r="D556" s="92">
        <v>3</v>
      </c>
      <c r="E556" s="70">
        <v>53.560762266759944</v>
      </c>
      <c r="F556" s="71">
        <v>84.247557997558005</v>
      </c>
      <c r="G556" s="72">
        <f t="shared" si="80"/>
        <v>63.789694177025957</v>
      </c>
      <c r="H556" s="73">
        <v>54.851999999999997</v>
      </c>
      <c r="I556" s="74">
        <f t="shared" si="81"/>
        <v>54.851999999999997</v>
      </c>
      <c r="J556" s="75">
        <f t="shared" si="82"/>
        <v>60.214616506215577</v>
      </c>
      <c r="K556" s="76">
        <v>89.597315436241615</v>
      </c>
      <c r="L556" s="77">
        <v>100</v>
      </c>
      <c r="M556" s="78">
        <f t="shared" si="83"/>
        <v>91.909023117076799</v>
      </c>
      <c r="N556" s="79">
        <v>100</v>
      </c>
      <c r="O556" s="80">
        <v>99.08</v>
      </c>
      <c r="P556" s="81">
        <v>99.120679199514854</v>
      </c>
      <c r="Q556" s="82" t="s">
        <v>37</v>
      </c>
      <c r="R556" s="72">
        <f t="shared" si="84"/>
        <v>99.338101258338384</v>
      </c>
      <c r="S556" s="76">
        <v>100</v>
      </c>
      <c r="T556" s="80">
        <v>84.305555555555557</v>
      </c>
      <c r="U556" s="80">
        <v>100</v>
      </c>
      <c r="V556" s="80">
        <v>97.568134171907758</v>
      </c>
      <c r="W556" s="80">
        <v>80</v>
      </c>
      <c r="X556" s="78">
        <f t="shared" si="85"/>
        <v>93.272405660377359</v>
      </c>
      <c r="Y556" s="83">
        <f t="shared" si="86"/>
        <v>94.722610536136685</v>
      </c>
      <c r="Z556" s="84">
        <v>73.58620689655173</v>
      </c>
      <c r="AA556" s="84">
        <v>41.666666666666664</v>
      </c>
      <c r="AB556" s="84">
        <v>0</v>
      </c>
      <c r="AC556" s="84">
        <v>88.8</v>
      </c>
      <c r="AD556" s="84">
        <v>100</v>
      </c>
      <c r="AE556" s="72">
        <f t="shared" si="87"/>
        <v>61.609051724137927</v>
      </c>
      <c r="AF556" s="85">
        <v>89.473684210526315</v>
      </c>
      <c r="AG556" s="85">
        <v>75</v>
      </c>
      <c r="AH556" s="85">
        <v>76.470588235294116</v>
      </c>
      <c r="AI556" s="85">
        <v>60.747663551401864</v>
      </c>
      <c r="AJ556" s="86">
        <v>75.422983999305572</v>
      </c>
      <c r="AK556" s="87">
        <v>50</v>
      </c>
      <c r="AL556" s="72">
        <f t="shared" si="88"/>
        <v>50</v>
      </c>
      <c r="AM556" s="88">
        <v>62.970956652688379</v>
      </c>
      <c r="AN556" s="89">
        <f t="shared" si="89"/>
        <v>78.295515565117967</v>
      </c>
    </row>
    <row r="557" spans="1:40" ht="15" hidden="1" customHeight="1" x14ac:dyDescent="0.3">
      <c r="A557" s="90">
        <v>25805</v>
      </c>
      <c r="B557" s="91" t="s">
        <v>740</v>
      </c>
      <c r="C557" s="91" t="s">
        <v>838</v>
      </c>
      <c r="D557" s="92">
        <v>6</v>
      </c>
      <c r="E557" s="70">
        <v>71.241193168597889</v>
      </c>
      <c r="F557" s="71">
        <v>80.515873015873012</v>
      </c>
      <c r="G557" s="72">
        <f t="shared" si="80"/>
        <v>74.332753117689592</v>
      </c>
      <c r="H557" s="73">
        <v>26.86</v>
      </c>
      <c r="I557" s="74">
        <f t="shared" si="81"/>
        <v>26.86</v>
      </c>
      <c r="J557" s="75">
        <f t="shared" si="82"/>
        <v>55.343651870613755</v>
      </c>
      <c r="K557" s="76">
        <v>73.646209386281598</v>
      </c>
      <c r="L557" s="77">
        <v>100</v>
      </c>
      <c r="M557" s="78">
        <f t="shared" si="83"/>
        <v>79.502607300441241</v>
      </c>
      <c r="N557" s="79">
        <v>83.333333333333343</v>
      </c>
      <c r="O557" s="80">
        <v>98.660000000000011</v>
      </c>
      <c r="P557" s="81">
        <v>96.344892221180885</v>
      </c>
      <c r="Q557" s="82" t="s">
        <v>37</v>
      </c>
      <c r="R557" s="72">
        <f t="shared" si="84"/>
        <v>92.721421387847556</v>
      </c>
      <c r="S557" s="76">
        <v>100</v>
      </c>
      <c r="T557" s="80">
        <v>84.699074074074076</v>
      </c>
      <c r="U557" s="80">
        <v>100</v>
      </c>
      <c r="V557" s="80">
        <v>0</v>
      </c>
      <c r="W557" s="80">
        <v>25</v>
      </c>
      <c r="X557" s="78">
        <f t="shared" si="85"/>
        <v>74.299768518518519</v>
      </c>
      <c r="Y557" s="83">
        <f t="shared" si="86"/>
        <v>82.06771939819599</v>
      </c>
      <c r="Z557" s="84">
        <v>42.94252873563218</v>
      </c>
      <c r="AA557" s="84">
        <v>33.333333333333336</v>
      </c>
      <c r="AB557" s="84">
        <v>0</v>
      </c>
      <c r="AC557" s="84">
        <v>71.2</v>
      </c>
      <c r="AD557" s="84">
        <v>47.126436781609193</v>
      </c>
      <c r="AE557" s="72">
        <f t="shared" si="87"/>
        <v>39.171839080459769</v>
      </c>
      <c r="AF557" s="85">
        <v>84.210526315789465</v>
      </c>
      <c r="AG557" s="85">
        <v>81.25</v>
      </c>
      <c r="AH557" s="85">
        <v>52.941176470588239</v>
      </c>
      <c r="AI557" s="85">
        <v>31.775700934579437</v>
      </c>
      <c r="AJ557" s="86">
        <v>62.54435093023929</v>
      </c>
      <c r="AK557" s="87">
        <v>46.666666666666664</v>
      </c>
      <c r="AL557" s="72">
        <f t="shared" si="88"/>
        <v>46.666666666666664</v>
      </c>
      <c r="AM557" s="88">
        <v>46.903474424309024</v>
      </c>
      <c r="AN557" s="89">
        <f t="shared" si="89"/>
        <v>66.173632400513455</v>
      </c>
    </row>
    <row r="558" spans="1:40" ht="15" hidden="1" customHeight="1" x14ac:dyDescent="0.3">
      <c r="A558" s="90">
        <v>25807</v>
      </c>
      <c r="B558" s="91" t="s">
        <v>740</v>
      </c>
      <c r="C558" s="91" t="s">
        <v>839</v>
      </c>
      <c r="D558" s="92">
        <v>6</v>
      </c>
      <c r="E558" s="70">
        <v>74.480026717737729</v>
      </c>
      <c r="F558" s="71">
        <v>68.212250712250707</v>
      </c>
      <c r="G558" s="72">
        <f t="shared" si="80"/>
        <v>72.390768049242041</v>
      </c>
      <c r="H558" s="73">
        <v>53.923999999999999</v>
      </c>
      <c r="I558" s="74">
        <f t="shared" si="81"/>
        <v>53.923999999999999</v>
      </c>
      <c r="J558" s="75">
        <f t="shared" si="82"/>
        <v>65.004060829545224</v>
      </c>
      <c r="K558" s="76">
        <v>80.124223602484477</v>
      </c>
      <c r="L558" s="77">
        <v>100</v>
      </c>
      <c r="M558" s="78">
        <f t="shared" si="83"/>
        <v>84.54106280193237</v>
      </c>
      <c r="N558" s="79">
        <v>91.428571428571431</v>
      </c>
      <c r="O558" s="80">
        <v>99.6</v>
      </c>
      <c r="P558" s="81">
        <v>100</v>
      </c>
      <c r="Q558" s="82" t="s">
        <v>37</v>
      </c>
      <c r="R558" s="72">
        <f t="shared" si="84"/>
        <v>96.948892857142852</v>
      </c>
      <c r="S558" s="76">
        <v>94.861111111111114</v>
      </c>
      <c r="T558" s="80">
        <v>71.875</v>
      </c>
      <c r="U558" s="80">
        <v>100</v>
      </c>
      <c r="V558" s="80">
        <v>0</v>
      </c>
      <c r="W558" s="80">
        <v>80</v>
      </c>
      <c r="X558" s="78">
        <f t="shared" si="85"/>
        <v>76.684027777777771</v>
      </c>
      <c r="Y558" s="83">
        <f t="shared" si="86"/>
        <v>85.997317211870254</v>
      </c>
      <c r="Z558" s="84">
        <v>46.781609195402297</v>
      </c>
      <c r="AA558" s="84">
        <v>38.888888888888893</v>
      </c>
      <c r="AB558" s="84">
        <v>80</v>
      </c>
      <c r="AC558" s="84">
        <v>70.399999999999991</v>
      </c>
      <c r="AD558" s="84">
        <v>41.379310344827587</v>
      </c>
      <c r="AE558" s="72">
        <f t="shared" si="87"/>
        <v>54.945689655172416</v>
      </c>
      <c r="AF558" s="85">
        <v>78.94736842105263</v>
      </c>
      <c r="AG558" s="85">
        <v>68.75</v>
      </c>
      <c r="AH558" s="85">
        <v>70.588235294117652</v>
      </c>
      <c r="AI558" s="85">
        <v>42.056074766355138</v>
      </c>
      <c r="AJ558" s="86">
        <v>65.085419620381359</v>
      </c>
      <c r="AK558" s="87">
        <v>53.333333333333336</v>
      </c>
      <c r="AL558" s="72">
        <f t="shared" si="88"/>
        <v>53.333333333333336</v>
      </c>
      <c r="AM558" s="88">
        <v>57.327146381526987</v>
      </c>
      <c r="AN558" s="89">
        <f t="shared" si="89"/>
        <v>73.197614686302273</v>
      </c>
    </row>
    <row r="559" spans="1:40" ht="15" hidden="1" customHeight="1" x14ac:dyDescent="0.3">
      <c r="A559" s="90">
        <v>25815</v>
      </c>
      <c r="B559" s="91" t="s">
        <v>740</v>
      </c>
      <c r="C559" s="91" t="s">
        <v>840</v>
      </c>
      <c r="D559" s="92">
        <v>6</v>
      </c>
      <c r="E559" s="70">
        <v>60.570813638871712</v>
      </c>
      <c r="F559" s="71">
        <v>80.756003256003254</v>
      </c>
      <c r="G559" s="72">
        <f t="shared" si="80"/>
        <v>67.299210177915555</v>
      </c>
      <c r="H559" s="73">
        <v>61.722000000000001</v>
      </c>
      <c r="I559" s="74">
        <f t="shared" si="81"/>
        <v>61.722000000000001</v>
      </c>
      <c r="J559" s="75">
        <f t="shared" si="82"/>
        <v>65.068326106749339</v>
      </c>
      <c r="K559" s="76">
        <v>93.375394321766564</v>
      </c>
      <c r="L559" s="77">
        <v>100</v>
      </c>
      <c r="M559" s="78">
        <f t="shared" si="83"/>
        <v>94.847528916929548</v>
      </c>
      <c r="N559" s="79">
        <v>100</v>
      </c>
      <c r="O559" s="80">
        <v>99.54</v>
      </c>
      <c r="P559" s="81">
        <v>95.796130952380949</v>
      </c>
      <c r="Q559" s="82" t="s">
        <v>37</v>
      </c>
      <c r="R559" s="72">
        <f t="shared" si="84"/>
        <v>98.383848623511909</v>
      </c>
      <c r="S559" s="76">
        <v>99.305555555555543</v>
      </c>
      <c r="T559" s="80">
        <v>77.847222222222214</v>
      </c>
      <c r="U559" s="80">
        <v>98.611100000000008</v>
      </c>
      <c r="V559" s="80">
        <v>97.593840230991333</v>
      </c>
      <c r="W559" s="80">
        <v>100</v>
      </c>
      <c r="X559" s="78">
        <f t="shared" si="85"/>
        <v>93.640199473318361</v>
      </c>
      <c r="Y559" s="83">
        <f t="shared" si="86"/>
        <v>95.592805801080317</v>
      </c>
      <c r="Z559" s="84">
        <v>97.057471264367805</v>
      </c>
      <c r="AA559" s="84">
        <v>72.916666666666671</v>
      </c>
      <c r="AB559" s="84">
        <v>40</v>
      </c>
      <c r="AC559" s="84">
        <v>68.8</v>
      </c>
      <c r="AD559" s="84">
        <v>48.837209302325576</v>
      </c>
      <c r="AE559" s="72">
        <f t="shared" si="87"/>
        <v>67.493219560277993</v>
      </c>
      <c r="AF559" s="85">
        <v>57.894736842105267</v>
      </c>
      <c r="AG559" s="85">
        <v>75</v>
      </c>
      <c r="AH559" s="85">
        <v>58.82352941176471</v>
      </c>
      <c r="AI559" s="85">
        <v>0.93457943925233633</v>
      </c>
      <c r="AJ559" s="86">
        <v>48.163211423280572</v>
      </c>
      <c r="AK559" s="87">
        <v>46.666666666666664</v>
      </c>
      <c r="AL559" s="72">
        <f t="shared" si="88"/>
        <v>46.666666666666664</v>
      </c>
      <c r="AM559" s="88">
        <v>58.173240145023087</v>
      </c>
      <c r="AN559" s="89">
        <f t="shared" si="89"/>
        <v>78.262040165396954</v>
      </c>
    </row>
    <row r="560" spans="1:40" ht="15" hidden="1" customHeight="1" x14ac:dyDescent="0.3">
      <c r="A560" s="90">
        <v>25817</v>
      </c>
      <c r="B560" s="91" t="s">
        <v>740</v>
      </c>
      <c r="C560" s="91" t="s">
        <v>841</v>
      </c>
      <c r="D560" s="92">
        <v>2</v>
      </c>
      <c r="E560" s="70">
        <v>79.366242197004453</v>
      </c>
      <c r="F560" s="71">
        <v>78.531746031746039</v>
      </c>
      <c r="G560" s="72">
        <f t="shared" si="80"/>
        <v>79.088076808584987</v>
      </c>
      <c r="H560" s="73">
        <v>62.382000000000005</v>
      </c>
      <c r="I560" s="74">
        <f t="shared" si="81"/>
        <v>62.382000000000005</v>
      </c>
      <c r="J560" s="75">
        <f t="shared" si="82"/>
        <v>72.405646085150991</v>
      </c>
      <c r="K560" s="76">
        <v>97.668393782383419</v>
      </c>
      <c r="L560" s="77">
        <v>100</v>
      </c>
      <c r="M560" s="78">
        <f t="shared" si="83"/>
        <v>98.186528497409313</v>
      </c>
      <c r="N560" s="79">
        <v>87.777777777777786</v>
      </c>
      <c r="O560" s="80">
        <v>99.44</v>
      </c>
      <c r="P560" s="81">
        <v>98.862491000719942</v>
      </c>
      <c r="Q560" s="82" t="s">
        <v>37</v>
      </c>
      <c r="R560" s="72">
        <f t="shared" si="84"/>
        <v>95.300489536837063</v>
      </c>
      <c r="S560" s="76">
        <v>94.444444444444457</v>
      </c>
      <c r="T560" s="80">
        <v>0</v>
      </c>
      <c r="U560" s="80">
        <v>98.14813333333332</v>
      </c>
      <c r="V560" s="80">
        <v>0</v>
      </c>
      <c r="W560" s="80">
        <v>100</v>
      </c>
      <c r="X560" s="78">
        <f t="shared" si="85"/>
        <v>60.648144444444441</v>
      </c>
      <c r="Y560" s="83">
        <f t="shared" si="86"/>
        <v>85.250713133077426</v>
      </c>
      <c r="Z560" s="84">
        <v>54.620689655172413</v>
      </c>
      <c r="AA560" s="84">
        <v>33.333333333333336</v>
      </c>
      <c r="AB560" s="84">
        <v>100</v>
      </c>
      <c r="AC560" s="84">
        <v>64</v>
      </c>
      <c r="AD560" s="84">
        <v>46.590909090909086</v>
      </c>
      <c r="AE560" s="72">
        <f t="shared" si="87"/>
        <v>59.390967868338556</v>
      </c>
      <c r="AF560" s="85">
        <v>94.73684210526315</v>
      </c>
      <c r="AG560" s="85">
        <v>81.25</v>
      </c>
      <c r="AH560" s="85">
        <v>58.82352941176471</v>
      </c>
      <c r="AI560" s="85">
        <v>42.990654205607477</v>
      </c>
      <c r="AJ560" s="86">
        <v>69.45025643065884</v>
      </c>
      <c r="AK560" s="87">
        <v>58.333333333333336</v>
      </c>
      <c r="AL560" s="72">
        <f t="shared" si="88"/>
        <v>58.333333333333336</v>
      </c>
      <c r="AM560" s="88">
        <v>61.861917911289595</v>
      </c>
      <c r="AN560" s="89">
        <f t="shared" si="89"/>
        <v>75.665061156955787</v>
      </c>
    </row>
    <row r="561" spans="1:40" ht="15" hidden="1" customHeight="1" x14ac:dyDescent="0.3">
      <c r="A561" s="90">
        <v>25823</v>
      </c>
      <c r="B561" s="91" t="s">
        <v>740</v>
      </c>
      <c r="C561" s="91" t="s">
        <v>842</v>
      </c>
      <c r="D561" s="92">
        <v>6</v>
      </c>
      <c r="E561" s="70">
        <v>56.845980028144517</v>
      </c>
      <c r="F561" s="71">
        <v>0</v>
      </c>
      <c r="G561" s="72">
        <f t="shared" si="80"/>
        <v>37.897320018763011</v>
      </c>
      <c r="H561" s="73">
        <v>21.991999999999997</v>
      </c>
      <c r="I561" s="74">
        <f t="shared" si="81"/>
        <v>21.991999999999997</v>
      </c>
      <c r="J561" s="75">
        <f t="shared" si="82"/>
        <v>31.535192011257806</v>
      </c>
      <c r="K561" s="76">
        <v>92.72727272727272</v>
      </c>
      <c r="L561" s="77">
        <v>100</v>
      </c>
      <c r="M561" s="78">
        <f t="shared" si="83"/>
        <v>94.343434343434325</v>
      </c>
      <c r="N561" s="79">
        <v>79.682539682539684</v>
      </c>
      <c r="O561" s="80">
        <v>98.94</v>
      </c>
      <c r="P561" s="81">
        <v>99.561883899233294</v>
      </c>
      <c r="Q561" s="82" t="s">
        <v>37</v>
      </c>
      <c r="R561" s="72">
        <f t="shared" si="84"/>
        <v>92.670186105678127</v>
      </c>
      <c r="S561" s="76">
        <v>77.777777777777786</v>
      </c>
      <c r="T561" s="80">
        <v>72.118055555555557</v>
      </c>
      <c r="U561" s="80">
        <v>100</v>
      </c>
      <c r="V561" s="80">
        <v>0</v>
      </c>
      <c r="W561" s="80">
        <v>89.999999999999986</v>
      </c>
      <c r="X561" s="78">
        <f t="shared" si="85"/>
        <v>73.723958333333329</v>
      </c>
      <c r="Y561" s="83">
        <f t="shared" si="86"/>
        <v>87.209762584120028</v>
      </c>
      <c r="Z561" s="84">
        <v>61.011494252873568</v>
      </c>
      <c r="AA561" s="84">
        <v>41.666666666666664</v>
      </c>
      <c r="AB561" s="84">
        <v>80</v>
      </c>
      <c r="AC561" s="84">
        <v>45.6</v>
      </c>
      <c r="AD561" s="84">
        <v>22.61904761904762</v>
      </c>
      <c r="AE561" s="72">
        <f t="shared" si="87"/>
        <v>50.856444991789829</v>
      </c>
      <c r="AF561" s="85">
        <v>57.894736842105267</v>
      </c>
      <c r="AG561" s="85">
        <v>62.5</v>
      </c>
      <c r="AH561" s="85">
        <v>41.17647058823529</v>
      </c>
      <c r="AI561" s="85">
        <v>23.364485981308412</v>
      </c>
      <c r="AJ561" s="86">
        <v>46.233923352912242</v>
      </c>
      <c r="AK561" s="87">
        <v>43.333333333333336</v>
      </c>
      <c r="AL561" s="72">
        <f t="shared" si="88"/>
        <v>43.333333333333336</v>
      </c>
      <c r="AM561" s="88">
        <v>48.119150223064509</v>
      </c>
      <c r="AN561" s="89">
        <f t="shared" si="89"/>
        <v>64.347664761230931</v>
      </c>
    </row>
    <row r="562" spans="1:40" ht="15" hidden="1" customHeight="1" x14ac:dyDescent="0.3">
      <c r="A562" s="90">
        <v>25839</v>
      </c>
      <c r="B562" s="91" t="s">
        <v>740</v>
      </c>
      <c r="C562" s="91" t="s">
        <v>843</v>
      </c>
      <c r="D562" s="92">
        <v>6</v>
      </c>
      <c r="E562" s="70">
        <v>61.242305095856096</v>
      </c>
      <c r="F562" s="71">
        <v>86.480463980463981</v>
      </c>
      <c r="G562" s="72">
        <f t="shared" si="80"/>
        <v>69.65502472405872</v>
      </c>
      <c r="H562" s="73">
        <v>63.407999999999994</v>
      </c>
      <c r="I562" s="74">
        <f t="shared" si="81"/>
        <v>63.407999999999994</v>
      </c>
      <c r="J562" s="75">
        <f t="shared" si="82"/>
        <v>67.156214834435232</v>
      </c>
      <c r="K562" s="76">
        <v>66.009852216748783</v>
      </c>
      <c r="L562" s="77">
        <v>100</v>
      </c>
      <c r="M562" s="78">
        <f t="shared" si="83"/>
        <v>73.563218390804607</v>
      </c>
      <c r="N562" s="79">
        <v>95</v>
      </c>
      <c r="O562" s="80">
        <v>99.25</v>
      </c>
      <c r="P562" s="81">
        <v>96.830113917781077</v>
      </c>
      <c r="Q562" s="82" t="s">
        <v>37</v>
      </c>
      <c r="R562" s="72">
        <f t="shared" si="84"/>
        <v>96.966062948860809</v>
      </c>
      <c r="S562" s="76">
        <v>94.861111111111114</v>
      </c>
      <c r="T562" s="80">
        <v>76.736111111111114</v>
      </c>
      <c r="U562" s="80">
        <v>100</v>
      </c>
      <c r="V562" s="80">
        <v>0</v>
      </c>
      <c r="W562" s="80">
        <v>25</v>
      </c>
      <c r="X562" s="78">
        <f t="shared" si="85"/>
        <v>71.024305555555557</v>
      </c>
      <c r="Y562" s="83">
        <f t="shared" si="86"/>
        <v>80.239676542102899</v>
      </c>
      <c r="Z562" s="84">
        <v>75.1264367816092</v>
      </c>
      <c r="AA562" s="84">
        <v>50</v>
      </c>
      <c r="AB562" s="84">
        <v>0</v>
      </c>
      <c r="AC562" s="84">
        <v>56.000000000000007</v>
      </c>
      <c r="AD562" s="84">
        <v>39.772727272727273</v>
      </c>
      <c r="AE562" s="72">
        <f t="shared" si="87"/>
        <v>46.113995559038671</v>
      </c>
      <c r="AF562" s="85">
        <v>31.578947368421051</v>
      </c>
      <c r="AG562" s="85">
        <v>68.75</v>
      </c>
      <c r="AH562" s="85">
        <v>52.941176470588239</v>
      </c>
      <c r="AI562" s="85">
        <v>43.925233644859816</v>
      </c>
      <c r="AJ562" s="86">
        <v>49.298839370967279</v>
      </c>
      <c r="AK562" s="87">
        <v>35</v>
      </c>
      <c r="AL562" s="72">
        <f t="shared" si="88"/>
        <v>35</v>
      </c>
      <c r="AM562" s="88">
        <v>44.740488130411897</v>
      </c>
      <c r="AN562" s="89">
        <f t="shared" si="89"/>
        <v>66.97322767706207</v>
      </c>
    </row>
    <row r="563" spans="1:40" ht="15" hidden="1" customHeight="1" x14ac:dyDescent="0.3">
      <c r="A563" s="90">
        <v>25841</v>
      </c>
      <c r="B563" s="91" t="s">
        <v>740</v>
      </c>
      <c r="C563" s="91" t="s">
        <v>844</v>
      </c>
      <c r="D563" s="92">
        <v>6</v>
      </c>
      <c r="E563" s="70">
        <v>63.302517843078746</v>
      </c>
      <c r="F563" s="71">
        <v>83.38064713064712</v>
      </c>
      <c r="G563" s="72">
        <f t="shared" si="80"/>
        <v>69.995227605601528</v>
      </c>
      <c r="H563" s="73">
        <v>0</v>
      </c>
      <c r="I563" s="74">
        <f t="shared" si="81"/>
        <v>0</v>
      </c>
      <c r="J563" s="75">
        <f t="shared" si="82"/>
        <v>41.997136563360918</v>
      </c>
      <c r="K563" s="76">
        <v>96.785714285714292</v>
      </c>
      <c r="L563" s="77">
        <v>100</v>
      </c>
      <c r="M563" s="78">
        <f t="shared" si="83"/>
        <v>97.5</v>
      </c>
      <c r="N563" s="79">
        <v>92.857142857142847</v>
      </c>
      <c r="O563" s="80">
        <v>99.72</v>
      </c>
      <c r="P563" s="81">
        <v>99.185667752442995</v>
      </c>
      <c r="Q563" s="82" t="s">
        <v>37</v>
      </c>
      <c r="R563" s="72">
        <f t="shared" si="84"/>
        <v>97.193486284318283</v>
      </c>
      <c r="S563" s="76">
        <v>89.722222222222214</v>
      </c>
      <c r="T563" s="80">
        <v>77.552083333333329</v>
      </c>
      <c r="U563" s="80">
        <v>89.814799999999991</v>
      </c>
      <c r="V563" s="80">
        <v>0</v>
      </c>
      <c r="W563" s="80">
        <v>80</v>
      </c>
      <c r="X563" s="78">
        <f t="shared" si="85"/>
        <v>74.272276388888884</v>
      </c>
      <c r="Y563" s="83">
        <f t="shared" si="86"/>
        <v>89.969044055426295</v>
      </c>
      <c r="Z563" s="84">
        <v>92.977011494252864</v>
      </c>
      <c r="AA563" s="84">
        <v>22.222222222222225</v>
      </c>
      <c r="AB563" s="84">
        <v>0</v>
      </c>
      <c r="AC563" s="84">
        <v>68.8</v>
      </c>
      <c r="AD563" s="84">
        <v>5.5555555555555554</v>
      </c>
      <c r="AE563" s="72">
        <f t="shared" si="87"/>
        <v>41.352586206896547</v>
      </c>
      <c r="AF563" s="85">
        <v>15.789473684210526</v>
      </c>
      <c r="AG563" s="85">
        <v>6.25</v>
      </c>
      <c r="AH563" s="85">
        <v>5.8823529411764701</v>
      </c>
      <c r="AI563" s="85">
        <v>30.841121495327101</v>
      </c>
      <c r="AJ563" s="86">
        <v>14.690737030178525</v>
      </c>
      <c r="AK563" s="87">
        <v>23.333333333333332</v>
      </c>
      <c r="AL563" s="72">
        <f t="shared" si="88"/>
        <v>23.333333333333332</v>
      </c>
      <c r="AM563" s="88">
        <v>30.638909185059099</v>
      </c>
      <c r="AN563" s="89">
        <f t="shared" si="89"/>
        <v>62.575622095903057</v>
      </c>
    </row>
    <row r="564" spans="1:40" ht="15" hidden="1" customHeight="1" x14ac:dyDescent="0.3">
      <c r="A564" s="90">
        <v>25843</v>
      </c>
      <c r="B564" s="91" t="s">
        <v>740</v>
      </c>
      <c r="C564" s="91" t="s">
        <v>845</v>
      </c>
      <c r="D564" s="92">
        <v>5</v>
      </c>
      <c r="E564" s="70">
        <v>35.37387955901464</v>
      </c>
      <c r="F564" s="71">
        <v>89.045075295075279</v>
      </c>
      <c r="G564" s="72">
        <f t="shared" si="80"/>
        <v>53.264278137701517</v>
      </c>
      <c r="H564" s="73">
        <v>35.282000000000004</v>
      </c>
      <c r="I564" s="74">
        <f t="shared" si="81"/>
        <v>35.282000000000004</v>
      </c>
      <c r="J564" s="75">
        <f t="shared" si="82"/>
        <v>46.071366882620907</v>
      </c>
      <c r="K564" s="76">
        <v>85.670731707317074</v>
      </c>
      <c r="L564" s="77">
        <v>100</v>
      </c>
      <c r="M564" s="78">
        <f t="shared" si="83"/>
        <v>88.85501355013551</v>
      </c>
      <c r="N564" s="79">
        <v>94.920634920634924</v>
      </c>
      <c r="O564" s="80">
        <v>99.62</v>
      </c>
      <c r="P564" s="81">
        <v>99.465680230168516</v>
      </c>
      <c r="Q564" s="82" t="s">
        <v>37</v>
      </c>
      <c r="R564" s="72">
        <f t="shared" si="84"/>
        <v>97.940853734611409</v>
      </c>
      <c r="S564" s="76">
        <v>100</v>
      </c>
      <c r="T564" s="80">
        <v>73.217592592592595</v>
      </c>
      <c r="U564" s="80">
        <v>95.370349999999988</v>
      </c>
      <c r="V564" s="80">
        <v>0</v>
      </c>
      <c r="W564" s="80">
        <v>100</v>
      </c>
      <c r="X564" s="78">
        <f t="shared" si="85"/>
        <v>79.646985648148146</v>
      </c>
      <c r="Y564" s="83">
        <f t="shared" si="86"/>
        <v>88.815913480531833</v>
      </c>
      <c r="Z564" s="84">
        <v>16.712643678160919</v>
      </c>
      <c r="AA564" s="84">
        <v>38.888888888888893</v>
      </c>
      <c r="AB564" s="84">
        <v>0</v>
      </c>
      <c r="AC564" s="84">
        <v>37.6</v>
      </c>
      <c r="AD564" s="84">
        <v>39.805825242718448</v>
      </c>
      <c r="AE564" s="72">
        <f t="shared" si="87"/>
        <v>25.983419819216607</v>
      </c>
      <c r="AF564" s="85">
        <v>68.421052631578945</v>
      </c>
      <c r="AG564" s="85">
        <v>81.25</v>
      </c>
      <c r="AH564" s="85">
        <v>47.058823529411761</v>
      </c>
      <c r="AI564" s="85">
        <v>0.93457943925233633</v>
      </c>
      <c r="AJ564" s="86">
        <v>49.416113900060765</v>
      </c>
      <c r="AK564" s="87">
        <v>33.333333333333329</v>
      </c>
      <c r="AL564" s="72">
        <f t="shared" si="88"/>
        <v>33.333333333333329</v>
      </c>
      <c r="AM564" s="88">
        <v>33.702120943598395</v>
      </c>
      <c r="AN564" s="89">
        <f t="shared" si="89"/>
        <v>63.732866399869621</v>
      </c>
    </row>
    <row r="565" spans="1:40" ht="15" hidden="1" customHeight="1" x14ac:dyDescent="0.3">
      <c r="A565" s="90">
        <v>25845</v>
      </c>
      <c r="B565" s="91" t="s">
        <v>740</v>
      </c>
      <c r="C565" s="91" t="s">
        <v>846</v>
      </c>
      <c r="D565" s="92">
        <v>6</v>
      </c>
      <c r="E565" s="70">
        <v>66.558821826850803</v>
      </c>
      <c r="F565" s="71">
        <v>74.95726495726494</v>
      </c>
      <c r="G565" s="72">
        <f t="shared" si="80"/>
        <v>69.358302870322177</v>
      </c>
      <c r="H565" s="73">
        <v>19.102000000000004</v>
      </c>
      <c r="I565" s="74">
        <f t="shared" si="81"/>
        <v>19.102000000000004</v>
      </c>
      <c r="J565" s="75">
        <f t="shared" si="82"/>
        <v>49.255781722193305</v>
      </c>
      <c r="K565" s="76">
        <v>68.421052631578945</v>
      </c>
      <c r="L565" s="77">
        <v>100</v>
      </c>
      <c r="M565" s="78">
        <f t="shared" si="83"/>
        <v>75.438596491228068</v>
      </c>
      <c r="N565" s="79">
        <v>98.518518518518533</v>
      </c>
      <c r="O565" s="80">
        <v>99.75</v>
      </c>
      <c r="P565" s="81">
        <v>90.527740189445197</v>
      </c>
      <c r="Q565" s="82">
        <v>100</v>
      </c>
      <c r="R565" s="72">
        <f t="shared" si="84"/>
        <v>97.199064676990929</v>
      </c>
      <c r="S565" s="76">
        <v>88.611111111111114</v>
      </c>
      <c r="T565" s="80">
        <v>75.386904761904759</v>
      </c>
      <c r="U565" s="80">
        <v>90.740733333333324</v>
      </c>
      <c r="V565" s="80">
        <v>0</v>
      </c>
      <c r="W565" s="80">
        <v>25</v>
      </c>
      <c r="X565" s="78">
        <f t="shared" si="85"/>
        <v>66.809687301587303</v>
      </c>
      <c r="Y565" s="83">
        <f t="shared" si="86"/>
        <v>79.640695369987142</v>
      </c>
      <c r="Z565" s="84">
        <v>15.310344827586206</v>
      </c>
      <c r="AA565" s="84">
        <v>11.111111111111112</v>
      </c>
      <c r="AB565" s="84">
        <v>0</v>
      </c>
      <c r="AC565" s="84">
        <v>69.599999999999994</v>
      </c>
      <c r="AD565" s="84">
        <v>13.333333333333334</v>
      </c>
      <c r="AE565" s="72">
        <f t="shared" si="87"/>
        <v>21.460919540229884</v>
      </c>
      <c r="AF565" s="85">
        <v>84.210526315789465</v>
      </c>
      <c r="AG565" s="85">
        <v>68.75</v>
      </c>
      <c r="AH565" s="85">
        <v>64.705882352941174</v>
      </c>
      <c r="AI565" s="85">
        <v>53.271028037383175</v>
      </c>
      <c r="AJ565" s="86">
        <v>67.734359176528457</v>
      </c>
      <c r="AK565" s="87">
        <v>41.666666666666671</v>
      </c>
      <c r="AL565" s="72">
        <f t="shared" si="88"/>
        <v>41.666666666666671</v>
      </c>
      <c r="AM565" s="88">
        <v>37.841652868530197</v>
      </c>
      <c r="AN565" s="89">
        <f t="shared" si="89"/>
        <v>61.023999889991295</v>
      </c>
    </row>
    <row r="566" spans="1:40" ht="15" hidden="1" customHeight="1" x14ac:dyDescent="0.3">
      <c r="A566" s="90">
        <v>25851</v>
      </c>
      <c r="B566" s="91" t="s">
        <v>740</v>
      </c>
      <c r="C566" s="91" t="s">
        <v>847</v>
      </c>
      <c r="D566" s="92">
        <v>6</v>
      </c>
      <c r="E566" s="70">
        <v>75.648338352512596</v>
      </c>
      <c r="F566" s="71">
        <v>73.599409849409852</v>
      </c>
      <c r="G566" s="72">
        <f t="shared" si="80"/>
        <v>74.965362184811681</v>
      </c>
      <c r="H566" s="73">
        <v>0</v>
      </c>
      <c r="I566" s="74">
        <f t="shared" si="81"/>
        <v>0</v>
      </c>
      <c r="J566" s="75">
        <f t="shared" si="82"/>
        <v>44.979217310887009</v>
      </c>
      <c r="K566" s="76">
        <v>93.989071038251367</v>
      </c>
      <c r="L566" s="77">
        <v>100</v>
      </c>
      <c r="M566" s="78">
        <f t="shared" si="83"/>
        <v>95.324833029751062</v>
      </c>
      <c r="N566" s="79">
        <v>92.142857142857139</v>
      </c>
      <c r="O566" s="80">
        <v>99.38000000000001</v>
      </c>
      <c r="P566" s="81">
        <v>95.606060606060609</v>
      </c>
      <c r="Q566" s="82" t="s">
        <v>37</v>
      </c>
      <c r="R566" s="72">
        <f t="shared" si="84"/>
        <v>95.649820725108242</v>
      </c>
      <c r="S566" s="76">
        <v>95.138888888888886</v>
      </c>
      <c r="T566" s="80">
        <v>67.31481481481481</v>
      </c>
      <c r="U566" s="80">
        <v>72.222216666666668</v>
      </c>
      <c r="V566" s="80">
        <v>0</v>
      </c>
      <c r="W566" s="80">
        <v>100</v>
      </c>
      <c r="X566" s="78">
        <f t="shared" si="85"/>
        <v>71.168980092592591</v>
      </c>
      <c r="Y566" s="83">
        <f t="shared" si="86"/>
        <v>87.698956152374649</v>
      </c>
      <c r="Z566" s="84">
        <v>98.275862068965523</v>
      </c>
      <c r="AA566" s="84">
        <v>77.777777777777786</v>
      </c>
      <c r="AB566" s="84">
        <v>20</v>
      </c>
      <c r="AC566" s="84">
        <v>46.400000000000006</v>
      </c>
      <c r="AD566" s="84">
        <v>49.450549450549453</v>
      </c>
      <c r="AE566" s="72">
        <f t="shared" si="87"/>
        <v>60.874276872552741</v>
      </c>
      <c r="AF566" s="85">
        <v>57.894736842105267</v>
      </c>
      <c r="AG566" s="85">
        <v>37.5</v>
      </c>
      <c r="AH566" s="85">
        <v>64.705882352941174</v>
      </c>
      <c r="AI566" s="85">
        <v>37.383177570093459</v>
      </c>
      <c r="AJ566" s="86">
        <v>49.370949191284971</v>
      </c>
      <c r="AK566" s="87">
        <v>43.333333333333336</v>
      </c>
      <c r="AL566" s="72">
        <f t="shared" si="88"/>
        <v>43.333333333333336</v>
      </c>
      <c r="AM566" s="88">
        <v>54.298534116370789</v>
      </c>
      <c r="AN566" s="89">
        <f t="shared" si="89"/>
        <v>69.134881773275964</v>
      </c>
    </row>
    <row r="567" spans="1:40" ht="15" hidden="1" customHeight="1" x14ac:dyDescent="0.3">
      <c r="A567" s="90">
        <v>25862</v>
      </c>
      <c r="B567" s="91" t="s">
        <v>740</v>
      </c>
      <c r="C567" s="91" t="s">
        <v>848</v>
      </c>
      <c r="D567" s="92">
        <v>6</v>
      </c>
      <c r="E567" s="70">
        <v>75.893310048054417</v>
      </c>
      <c r="F567" s="71">
        <v>75.879629629629633</v>
      </c>
      <c r="G567" s="72">
        <f t="shared" si="80"/>
        <v>75.888749908579484</v>
      </c>
      <c r="H567" s="73">
        <v>30.038</v>
      </c>
      <c r="I567" s="74">
        <f t="shared" si="81"/>
        <v>30.038</v>
      </c>
      <c r="J567" s="75">
        <f t="shared" si="82"/>
        <v>57.548449945147688</v>
      </c>
      <c r="K567" s="76">
        <v>79.213483146067418</v>
      </c>
      <c r="L567" s="77">
        <v>100</v>
      </c>
      <c r="M567" s="78">
        <f t="shared" si="83"/>
        <v>83.83270911360799</v>
      </c>
      <c r="N567" s="79">
        <v>87.142857142857153</v>
      </c>
      <c r="O567" s="80">
        <v>99.28</v>
      </c>
      <c r="P567" s="81">
        <v>98.660287081339717</v>
      </c>
      <c r="Q567" s="82" t="s">
        <v>37</v>
      </c>
      <c r="R567" s="72">
        <f t="shared" si="84"/>
        <v>94.968322419685592</v>
      </c>
      <c r="S567" s="76">
        <v>100</v>
      </c>
      <c r="T567" s="80">
        <v>72.725694444444443</v>
      </c>
      <c r="U567" s="80">
        <v>100</v>
      </c>
      <c r="V567" s="80">
        <v>0</v>
      </c>
      <c r="W567" s="80">
        <v>80</v>
      </c>
      <c r="X567" s="78">
        <f t="shared" si="85"/>
        <v>78.181423611111114</v>
      </c>
      <c r="Y567" s="83">
        <f t="shared" si="86"/>
        <v>85.587694010753822</v>
      </c>
      <c r="Z567" s="84">
        <v>14.206896551724137</v>
      </c>
      <c r="AA567" s="84">
        <v>50.69444444444445</v>
      </c>
      <c r="AB567" s="84">
        <v>0</v>
      </c>
      <c r="AC567" s="84">
        <v>71.2</v>
      </c>
      <c r="AD567" s="84">
        <v>92.5</v>
      </c>
      <c r="AE567" s="72">
        <f t="shared" si="87"/>
        <v>43.750682471264369</v>
      </c>
      <c r="AF567" s="85">
        <v>78.94736842105263</v>
      </c>
      <c r="AG567" s="85">
        <v>75</v>
      </c>
      <c r="AH567" s="85">
        <v>58.82352941176471</v>
      </c>
      <c r="AI567" s="85">
        <v>31.775700934579437</v>
      </c>
      <c r="AJ567" s="86">
        <v>61.1366496918492</v>
      </c>
      <c r="AK567" s="87">
        <v>46.666666666666664</v>
      </c>
      <c r="AL567" s="72">
        <f t="shared" si="88"/>
        <v>46.666666666666664</v>
      </c>
      <c r="AM567" s="88">
        <v>48.970137235834116</v>
      </c>
      <c r="AN567" s="89">
        <f t="shared" si="89"/>
        <v>68.994578165156682</v>
      </c>
    </row>
    <row r="568" spans="1:40" ht="15" hidden="1" customHeight="1" x14ac:dyDescent="0.3">
      <c r="A568" s="90">
        <v>25867</v>
      </c>
      <c r="B568" s="91" t="s">
        <v>740</v>
      </c>
      <c r="C568" s="91" t="s">
        <v>849</v>
      </c>
      <c r="D568" s="92">
        <v>6</v>
      </c>
      <c r="E568" s="70">
        <v>55.368387217229809</v>
      </c>
      <c r="F568" s="71">
        <v>89.738502238502235</v>
      </c>
      <c r="G568" s="72">
        <f t="shared" si="80"/>
        <v>66.825092224320613</v>
      </c>
      <c r="H568" s="73">
        <v>0</v>
      </c>
      <c r="I568" s="74">
        <f t="shared" si="81"/>
        <v>0</v>
      </c>
      <c r="J568" s="75">
        <f t="shared" si="82"/>
        <v>40.095055334592367</v>
      </c>
      <c r="K568" s="76">
        <v>97.959183673469383</v>
      </c>
      <c r="L568" s="77">
        <v>100</v>
      </c>
      <c r="M568" s="78">
        <f t="shared" si="83"/>
        <v>98.412698412698404</v>
      </c>
      <c r="N568" s="79">
        <v>94.285714285714292</v>
      </c>
      <c r="O568" s="80">
        <v>99.59</v>
      </c>
      <c r="P568" s="81">
        <v>89.112426035502949</v>
      </c>
      <c r="Q568" s="82">
        <v>100</v>
      </c>
      <c r="R568" s="72">
        <f t="shared" si="84"/>
        <v>95.747035080304315</v>
      </c>
      <c r="S568" s="76">
        <v>91.666666666666657</v>
      </c>
      <c r="T568" s="80">
        <v>75.856481481481481</v>
      </c>
      <c r="U568" s="80">
        <v>78.703683333333331</v>
      </c>
      <c r="V568" s="80">
        <v>0</v>
      </c>
      <c r="W568" s="80">
        <v>80</v>
      </c>
      <c r="X568" s="78">
        <f t="shared" si="85"/>
        <v>71.556707870370374</v>
      </c>
      <c r="Y568" s="83">
        <f t="shared" si="86"/>
        <v>88.965769172787319</v>
      </c>
      <c r="Z568" s="84">
        <v>75.563218390804593</v>
      </c>
      <c r="AA568" s="84">
        <v>75.000000000000014</v>
      </c>
      <c r="AB568" s="84">
        <v>40</v>
      </c>
      <c r="AC568" s="84">
        <v>38.4</v>
      </c>
      <c r="AD568" s="84">
        <v>5.5555555555555554</v>
      </c>
      <c r="AE568" s="72">
        <f t="shared" si="87"/>
        <v>48.694971264367815</v>
      </c>
      <c r="AF568" s="85">
        <v>52.631578947368418</v>
      </c>
      <c r="AG568" s="85">
        <v>68.75</v>
      </c>
      <c r="AH568" s="85">
        <v>58.82352941176471</v>
      </c>
      <c r="AI568" s="85">
        <v>43.925233644859816</v>
      </c>
      <c r="AJ568" s="86">
        <v>56.032585500998238</v>
      </c>
      <c r="AK568" s="87">
        <v>13.333333333333334</v>
      </c>
      <c r="AL568" s="72">
        <f t="shared" si="88"/>
        <v>13.333333333333334</v>
      </c>
      <c r="AM568" s="88">
        <v>43.579340807929029</v>
      </c>
      <c r="AN568" s="89">
        <f t="shared" si="89"/>
        <v>65.575697895690837</v>
      </c>
    </row>
    <row r="569" spans="1:40" ht="15" hidden="1" customHeight="1" x14ac:dyDescent="0.3">
      <c r="A569" s="90">
        <v>25871</v>
      </c>
      <c r="B569" s="91" t="s">
        <v>740</v>
      </c>
      <c r="C569" s="91" t="s">
        <v>850</v>
      </c>
      <c r="D569" s="92">
        <v>6</v>
      </c>
      <c r="E569" s="70">
        <v>67.006367452588719</v>
      </c>
      <c r="F569" s="71">
        <v>82.582926332926334</v>
      </c>
      <c r="G569" s="72">
        <f t="shared" si="80"/>
        <v>72.198553746034577</v>
      </c>
      <c r="H569" s="73">
        <v>35.762</v>
      </c>
      <c r="I569" s="74">
        <f t="shared" si="81"/>
        <v>35.762</v>
      </c>
      <c r="J569" s="75">
        <f t="shared" si="82"/>
        <v>57.623932247620743</v>
      </c>
      <c r="K569" s="76">
        <v>95.089285714285708</v>
      </c>
      <c r="L569" s="77">
        <v>100</v>
      </c>
      <c r="M569" s="78">
        <f t="shared" si="83"/>
        <v>96.180555555555543</v>
      </c>
      <c r="N569" s="79">
        <v>100</v>
      </c>
      <c r="O569" s="80">
        <v>98.73</v>
      </c>
      <c r="P569" s="81">
        <v>90</v>
      </c>
      <c r="Q569" s="82" t="s">
        <v>37</v>
      </c>
      <c r="R569" s="72">
        <f t="shared" si="84"/>
        <v>96.183181250000004</v>
      </c>
      <c r="S569" s="76">
        <v>94.444444444444457</v>
      </c>
      <c r="T569" s="80">
        <v>62.384259259259267</v>
      </c>
      <c r="U569" s="80">
        <v>100</v>
      </c>
      <c r="V569" s="80">
        <v>0</v>
      </c>
      <c r="W569" s="80">
        <v>15</v>
      </c>
      <c r="X569" s="78">
        <f t="shared" si="85"/>
        <v>66.082175925925924</v>
      </c>
      <c r="Y569" s="83">
        <f t="shared" si="86"/>
        <v>86.549914296296294</v>
      </c>
      <c r="Z569" s="84">
        <v>63.954022988505749</v>
      </c>
      <c r="AA569" s="84">
        <v>33.333333333333336</v>
      </c>
      <c r="AB569" s="84">
        <v>20</v>
      </c>
      <c r="AC569" s="84">
        <v>72.8</v>
      </c>
      <c r="AD569" s="84">
        <v>100</v>
      </c>
      <c r="AE569" s="72">
        <f t="shared" si="87"/>
        <v>58.388505747126437</v>
      </c>
      <c r="AF569" s="85">
        <v>36.84210526315789</v>
      </c>
      <c r="AG569" s="85">
        <v>68.75</v>
      </c>
      <c r="AH569" s="85">
        <v>41.17647058823529</v>
      </c>
      <c r="AI569" s="85">
        <v>35.514018691588781</v>
      </c>
      <c r="AJ569" s="86">
        <v>45.570648635745485</v>
      </c>
      <c r="AK569" s="87">
        <v>43.333333333333336</v>
      </c>
      <c r="AL569" s="72">
        <f t="shared" si="88"/>
        <v>43.333333333333336</v>
      </c>
      <c r="AM569" s="88">
        <v>51.959376034666235</v>
      </c>
      <c r="AN569" s="89">
        <f t="shared" si="89"/>
        <v>70.387556408072172</v>
      </c>
    </row>
    <row r="570" spans="1:40" ht="15" hidden="1" customHeight="1" x14ac:dyDescent="0.3">
      <c r="A570" s="90">
        <v>25873</v>
      </c>
      <c r="B570" s="91" t="s">
        <v>740</v>
      </c>
      <c r="C570" s="91" t="s">
        <v>851</v>
      </c>
      <c r="D570" s="92">
        <v>6</v>
      </c>
      <c r="E570" s="70">
        <v>77.046259516716333</v>
      </c>
      <c r="F570" s="71">
        <v>83.561762311762294</v>
      </c>
      <c r="G570" s="72">
        <f t="shared" si="80"/>
        <v>79.218093781731653</v>
      </c>
      <c r="H570" s="73">
        <v>64.301999999999992</v>
      </c>
      <c r="I570" s="74">
        <f t="shared" si="81"/>
        <v>64.301999999999992</v>
      </c>
      <c r="J570" s="75">
        <f t="shared" si="82"/>
        <v>73.251656269038989</v>
      </c>
      <c r="K570" s="76">
        <v>98.484848484848484</v>
      </c>
      <c r="L570" s="77">
        <v>100</v>
      </c>
      <c r="M570" s="78">
        <f t="shared" si="83"/>
        <v>98.821548821548816</v>
      </c>
      <c r="N570" s="79">
        <v>96.296296296296291</v>
      </c>
      <c r="O570" s="80">
        <v>99.820000000000007</v>
      </c>
      <c r="P570" s="81">
        <v>99.877959482548206</v>
      </c>
      <c r="Q570" s="82" t="s">
        <v>37</v>
      </c>
      <c r="R570" s="72">
        <f t="shared" si="84"/>
        <v>98.603086456327588</v>
      </c>
      <c r="S570" s="76">
        <v>91.666666666666657</v>
      </c>
      <c r="T570" s="80">
        <v>68.437499999999986</v>
      </c>
      <c r="U570" s="80">
        <v>98.611100000000008</v>
      </c>
      <c r="V570" s="80">
        <v>0</v>
      </c>
      <c r="W570" s="80">
        <v>80</v>
      </c>
      <c r="X570" s="78">
        <f t="shared" si="85"/>
        <v>74.678816666666663</v>
      </c>
      <c r="Y570" s="83">
        <f t="shared" si="86"/>
        <v>91.025966575115731</v>
      </c>
      <c r="Z570" s="84">
        <v>81.241379310344826</v>
      </c>
      <c r="AA570" s="84">
        <v>77.777777777777786</v>
      </c>
      <c r="AB570" s="84">
        <v>0</v>
      </c>
      <c r="AC570" s="84">
        <v>52</v>
      </c>
      <c r="AD570" s="84">
        <v>68.131868131868131</v>
      </c>
      <c r="AE570" s="72">
        <f t="shared" si="87"/>
        <v>57.418403435644819</v>
      </c>
      <c r="AF570" s="85">
        <v>57.894736842105267</v>
      </c>
      <c r="AG570" s="85">
        <v>75</v>
      </c>
      <c r="AH570" s="85">
        <v>35.294117647058826</v>
      </c>
      <c r="AI570" s="85">
        <v>51.401869158878498</v>
      </c>
      <c r="AJ570" s="86">
        <v>54.897680912010649</v>
      </c>
      <c r="AK570" s="87">
        <v>41.666666666666671</v>
      </c>
      <c r="AL570" s="72">
        <f t="shared" si="88"/>
        <v>41.666666666666671</v>
      </c>
      <c r="AM570" s="88">
        <v>53.595863408880078</v>
      </c>
      <c r="AN570" s="89">
        <f t="shared" si="89"/>
        <v>76.242073564029681</v>
      </c>
    </row>
    <row r="571" spans="1:40" ht="15" hidden="1" customHeight="1" x14ac:dyDescent="0.3">
      <c r="A571" s="90">
        <v>25875</v>
      </c>
      <c r="B571" s="91" t="s">
        <v>740</v>
      </c>
      <c r="C571" s="91" t="s">
        <v>852</v>
      </c>
      <c r="D571" s="92">
        <v>6</v>
      </c>
      <c r="E571" s="70">
        <v>85.245324850588005</v>
      </c>
      <c r="F571" s="71">
        <v>76.495726495726501</v>
      </c>
      <c r="G571" s="72">
        <f t="shared" si="80"/>
        <v>82.328792065634161</v>
      </c>
      <c r="H571" s="73">
        <v>45.822000000000003</v>
      </c>
      <c r="I571" s="74">
        <f t="shared" si="81"/>
        <v>45.822000000000003</v>
      </c>
      <c r="J571" s="75">
        <f t="shared" si="82"/>
        <v>67.726075239380492</v>
      </c>
      <c r="K571" s="76">
        <v>98.224852071005913</v>
      </c>
      <c r="L571" s="77">
        <v>100</v>
      </c>
      <c r="M571" s="78">
        <f t="shared" si="83"/>
        <v>98.619329388560146</v>
      </c>
      <c r="N571" s="79">
        <v>91.587301587301582</v>
      </c>
      <c r="O571" s="80">
        <v>99.710000000000008</v>
      </c>
      <c r="P571" s="81">
        <v>97.856420626895854</v>
      </c>
      <c r="Q571" s="82" t="s">
        <v>37</v>
      </c>
      <c r="R571" s="72">
        <f t="shared" si="84"/>
        <v>96.324333712604528</v>
      </c>
      <c r="S571" s="76">
        <v>98.611111111111114</v>
      </c>
      <c r="T571" s="80">
        <v>69.24933862433862</v>
      </c>
      <c r="U571" s="80">
        <v>98.14813333333332</v>
      </c>
      <c r="V571" s="80">
        <v>0</v>
      </c>
      <c r="W571" s="80">
        <v>100</v>
      </c>
      <c r="X571" s="78">
        <f t="shared" si="85"/>
        <v>79.002145767195756</v>
      </c>
      <c r="Y571" s="83">
        <f t="shared" si="86"/>
        <v>91.607432013417736</v>
      </c>
      <c r="Z571" s="84">
        <v>57.195402298850574</v>
      </c>
      <c r="AA571" s="84">
        <v>73.611111111111128</v>
      </c>
      <c r="AB571" s="84">
        <v>0</v>
      </c>
      <c r="AC571" s="84">
        <v>55.2</v>
      </c>
      <c r="AD571" s="84">
        <v>100</v>
      </c>
      <c r="AE571" s="72">
        <f t="shared" si="87"/>
        <v>57.200933908045982</v>
      </c>
      <c r="AF571" s="85">
        <v>68.421052631578945</v>
      </c>
      <c r="AG571" s="85">
        <v>75</v>
      </c>
      <c r="AH571" s="85">
        <v>58.82352941176471</v>
      </c>
      <c r="AI571" s="85">
        <v>31.775700934579437</v>
      </c>
      <c r="AJ571" s="86">
        <v>58.505070744480776</v>
      </c>
      <c r="AK571" s="87">
        <v>46.666666666666664</v>
      </c>
      <c r="AL571" s="72">
        <f t="shared" si="88"/>
        <v>46.666666666666664</v>
      </c>
      <c r="AM571" s="88">
        <v>55.441850282819395</v>
      </c>
      <c r="AN571" s="89">
        <f t="shared" si="89"/>
        <v>75.981486139430785</v>
      </c>
    </row>
    <row r="572" spans="1:40" ht="15" hidden="1" customHeight="1" x14ac:dyDescent="0.3">
      <c r="A572" s="90">
        <v>25878</v>
      </c>
      <c r="B572" s="91" t="s">
        <v>740</v>
      </c>
      <c r="C572" s="91" t="s">
        <v>853</v>
      </c>
      <c r="D572" s="92">
        <v>6</v>
      </c>
      <c r="E572" s="70">
        <v>67.703707212327899</v>
      </c>
      <c r="F572" s="71">
        <v>91.275946275946268</v>
      </c>
      <c r="G572" s="72">
        <f t="shared" si="80"/>
        <v>75.561120233534012</v>
      </c>
      <c r="H572" s="73">
        <v>70.006</v>
      </c>
      <c r="I572" s="74">
        <f t="shared" si="81"/>
        <v>70.006</v>
      </c>
      <c r="J572" s="75">
        <f t="shared" si="82"/>
        <v>73.339072140120408</v>
      </c>
      <c r="K572" s="76">
        <v>38.248847926267281</v>
      </c>
      <c r="L572" s="77">
        <v>100</v>
      </c>
      <c r="M572" s="78">
        <f t="shared" si="83"/>
        <v>51.971326164874554</v>
      </c>
      <c r="N572" s="79">
        <v>80</v>
      </c>
      <c r="O572" s="80">
        <v>99.29</v>
      </c>
      <c r="P572" s="81">
        <v>94.813710879284656</v>
      </c>
      <c r="Q572" s="82" t="s">
        <v>37</v>
      </c>
      <c r="R572" s="72">
        <f t="shared" si="84"/>
        <v>91.310798686661713</v>
      </c>
      <c r="S572" s="76">
        <v>98.472222222222214</v>
      </c>
      <c r="T572" s="80">
        <v>45.798611111111114</v>
      </c>
      <c r="U572" s="80">
        <v>96.759233333333327</v>
      </c>
      <c r="V572" s="80">
        <v>0</v>
      </c>
      <c r="W572" s="80">
        <v>15</v>
      </c>
      <c r="X572" s="78">
        <f t="shared" si="85"/>
        <v>62.13251666666666</v>
      </c>
      <c r="Y572" s="83">
        <f t="shared" si="86"/>
        <v>67.811538332419929</v>
      </c>
      <c r="Z572" s="84">
        <v>55.195402298850574</v>
      </c>
      <c r="AA572" s="84">
        <v>83.333333333333329</v>
      </c>
      <c r="AB572" s="84">
        <v>20</v>
      </c>
      <c r="AC572" s="84">
        <v>54.400000000000006</v>
      </c>
      <c r="AD572" s="84">
        <v>42.696629213483142</v>
      </c>
      <c r="AE572" s="72">
        <f t="shared" si="87"/>
        <v>51.379468552240738</v>
      </c>
      <c r="AF572" s="85">
        <v>84.210526315789465</v>
      </c>
      <c r="AG572" s="85">
        <v>75</v>
      </c>
      <c r="AH572" s="85">
        <v>52.941176470588239</v>
      </c>
      <c r="AI572" s="85">
        <v>0.93457943925233633</v>
      </c>
      <c r="AJ572" s="86">
        <v>53.271570556407511</v>
      </c>
      <c r="AK572" s="87">
        <v>43.333333333333336</v>
      </c>
      <c r="AL572" s="72">
        <f t="shared" si="88"/>
        <v>43.333333333333336</v>
      </c>
      <c r="AM572" s="88">
        <v>50.27480204290373</v>
      </c>
      <c r="AN572" s="89">
        <f t="shared" si="89"/>
        <v>63.656024207105162</v>
      </c>
    </row>
    <row r="573" spans="1:40" ht="15" hidden="1" customHeight="1" x14ac:dyDescent="0.3">
      <c r="A573" s="90">
        <v>25885</v>
      </c>
      <c r="B573" s="91" t="s">
        <v>740</v>
      </c>
      <c r="C573" s="91" t="s">
        <v>854</v>
      </c>
      <c r="D573" s="92">
        <v>6</v>
      </c>
      <c r="E573" s="70">
        <v>0</v>
      </c>
      <c r="F573" s="71">
        <v>71.76638176638177</v>
      </c>
      <c r="G573" s="72">
        <f t="shared" si="80"/>
        <v>23.922127255460587</v>
      </c>
      <c r="H573" s="73">
        <v>40.934000000000005</v>
      </c>
      <c r="I573" s="74">
        <f t="shared" si="81"/>
        <v>40.934000000000005</v>
      </c>
      <c r="J573" s="75">
        <f t="shared" si="82"/>
        <v>30.726876353276353</v>
      </c>
      <c r="K573" s="76">
        <v>90</v>
      </c>
      <c r="L573" s="77">
        <v>100</v>
      </c>
      <c r="M573" s="78">
        <f t="shared" si="83"/>
        <v>92.222222222222229</v>
      </c>
      <c r="N573" s="79">
        <v>83.771428571428572</v>
      </c>
      <c r="O573" s="80">
        <v>99.84</v>
      </c>
      <c r="P573" s="81">
        <v>92.631224764468371</v>
      </c>
      <c r="Q573" s="82" t="s">
        <v>37</v>
      </c>
      <c r="R573" s="72">
        <f t="shared" si="84"/>
        <v>92.023333892520668</v>
      </c>
      <c r="S573" s="76">
        <v>73.194444444444443</v>
      </c>
      <c r="T573" s="80">
        <v>52.569444444444443</v>
      </c>
      <c r="U573" s="80">
        <v>83.333333333333329</v>
      </c>
      <c r="V573" s="80">
        <v>0</v>
      </c>
      <c r="W573" s="80">
        <v>25</v>
      </c>
      <c r="X573" s="78">
        <f t="shared" si="85"/>
        <v>55.399305555555557</v>
      </c>
      <c r="Y573" s="83">
        <f t="shared" si="86"/>
        <v>80.37524462338439</v>
      </c>
      <c r="Z573" s="84">
        <v>37.862068965517246</v>
      </c>
      <c r="AA573" s="84">
        <v>61.111111111111114</v>
      </c>
      <c r="AB573" s="84">
        <v>100</v>
      </c>
      <c r="AC573" s="84">
        <v>64.8</v>
      </c>
      <c r="AD573" s="84">
        <v>5.5555555555555554</v>
      </c>
      <c r="AE573" s="72">
        <f t="shared" si="87"/>
        <v>52.865517241379308</v>
      </c>
      <c r="AF573" s="85">
        <v>73.68421052631578</v>
      </c>
      <c r="AG573" s="85">
        <v>25</v>
      </c>
      <c r="AH573" s="85">
        <v>35.294117647058826</v>
      </c>
      <c r="AI573" s="85">
        <v>35.514018691588781</v>
      </c>
      <c r="AJ573" s="86">
        <v>42.373086716240849</v>
      </c>
      <c r="AK573" s="87">
        <v>26.666666666666668</v>
      </c>
      <c r="AL573" s="72">
        <f t="shared" si="88"/>
        <v>26.666666666666668</v>
      </c>
      <c r="AM573" s="88">
        <v>44.827765653066528</v>
      </c>
      <c r="AN573" s="89">
        <f t="shared" si="89"/>
        <v>59.781327278267426</v>
      </c>
    </row>
    <row r="574" spans="1:40" ht="15" hidden="1" customHeight="1" x14ac:dyDescent="0.3">
      <c r="A574" s="90">
        <v>25898</v>
      </c>
      <c r="B574" s="91" t="s">
        <v>740</v>
      </c>
      <c r="C574" s="91" t="s">
        <v>855</v>
      </c>
      <c r="D574" s="92">
        <v>6</v>
      </c>
      <c r="E574" s="70">
        <v>69.293692102735676</v>
      </c>
      <c r="F574" s="71">
        <v>85.892348392348396</v>
      </c>
      <c r="G574" s="72">
        <f t="shared" si="80"/>
        <v>74.826577532606578</v>
      </c>
      <c r="H574" s="73">
        <v>57.265999999999998</v>
      </c>
      <c r="I574" s="74">
        <f t="shared" si="81"/>
        <v>57.265999999999998</v>
      </c>
      <c r="J574" s="75">
        <f t="shared" si="82"/>
        <v>67.80234651956394</v>
      </c>
      <c r="K574" s="76">
        <v>49.101796407185624</v>
      </c>
      <c r="L574" s="77">
        <v>100</v>
      </c>
      <c r="M574" s="78">
        <f t="shared" si="83"/>
        <v>60.412508316699927</v>
      </c>
      <c r="N574" s="79">
        <v>92.063492063492063</v>
      </c>
      <c r="O574" s="80">
        <v>98.75</v>
      </c>
      <c r="P574" s="81">
        <v>98.513800424628457</v>
      </c>
      <c r="Q574" s="82" t="s">
        <v>37</v>
      </c>
      <c r="R574" s="72">
        <f t="shared" si="84"/>
        <v>96.382154310105136</v>
      </c>
      <c r="S574" s="76">
        <v>95.555555555555557</v>
      </c>
      <c r="T574" s="80">
        <v>67.604166666666686</v>
      </c>
      <c r="U574" s="80">
        <v>100</v>
      </c>
      <c r="V574" s="80">
        <v>93.7007874015748</v>
      </c>
      <c r="W574" s="80">
        <v>45</v>
      </c>
      <c r="X574" s="78">
        <f t="shared" si="85"/>
        <v>83.127528980752402</v>
      </c>
      <c r="Y574" s="83">
        <f t="shared" si="86"/>
        <v>79.191601647086387</v>
      </c>
      <c r="Z574" s="84">
        <v>20.643678160919542</v>
      </c>
      <c r="AA574" s="84">
        <v>33.333333333333336</v>
      </c>
      <c r="AB574" s="84">
        <v>100</v>
      </c>
      <c r="AC574" s="84">
        <v>68.8</v>
      </c>
      <c r="AD574" s="84">
        <v>5.5555555555555554</v>
      </c>
      <c r="AE574" s="72">
        <f t="shared" si="87"/>
        <v>44.102586206896547</v>
      </c>
      <c r="AF574" s="85">
        <v>42.105263157894733</v>
      </c>
      <c r="AG574" s="85">
        <v>81.25</v>
      </c>
      <c r="AH574" s="85">
        <v>70.588235294117652</v>
      </c>
      <c r="AI574" s="85">
        <v>57.943925233644855</v>
      </c>
      <c r="AJ574" s="86">
        <v>62.97185592141431</v>
      </c>
      <c r="AK574" s="87">
        <v>53.333333333333336</v>
      </c>
      <c r="AL574" s="72">
        <f t="shared" si="88"/>
        <v>53.333333333333336</v>
      </c>
      <c r="AM574" s="88">
        <v>50.980540889388635</v>
      </c>
      <c r="AN574" s="89">
        <f t="shared" si="89"/>
        <v>68.450432394272568</v>
      </c>
    </row>
    <row r="575" spans="1:40" ht="15" hidden="1" customHeight="1" x14ac:dyDescent="0.3">
      <c r="A575" s="90">
        <v>25899</v>
      </c>
      <c r="B575" s="91" t="s">
        <v>740</v>
      </c>
      <c r="C575" s="91" t="s">
        <v>856</v>
      </c>
      <c r="D575" s="92">
        <v>3</v>
      </c>
      <c r="E575" s="70">
        <v>70.855094466936592</v>
      </c>
      <c r="F575" s="71">
        <v>86.846764346764346</v>
      </c>
      <c r="G575" s="72">
        <f t="shared" si="80"/>
        <v>76.185651093545829</v>
      </c>
      <c r="H575" s="73">
        <v>69.616</v>
      </c>
      <c r="I575" s="74">
        <f t="shared" si="81"/>
        <v>69.616</v>
      </c>
      <c r="J575" s="75">
        <f t="shared" si="82"/>
        <v>73.557790656127509</v>
      </c>
      <c r="K575" s="76">
        <v>96.741854636591484</v>
      </c>
      <c r="L575" s="77">
        <v>100</v>
      </c>
      <c r="M575" s="78">
        <f t="shared" si="83"/>
        <v>97.465886939571163</v>
      </c>
      <c r="N575" s="79">
        <v>87.460317460317469</v>
      </c>
      <c r="O575" s="80">
        <v>99.75</v>
      </c>
      <c r="P575" s="81">
        <v>98.811597809855641</v>
      </c>
      <c r="Q575" s="82" t="s">
        <v>37</v>
      </c>
      <c r="R575" s="72">
        <f t="shared" si="84"/>
        <v>95.281050524376425</v>
      </c>
      <c r="S575" s="76">
        <v>99.305555555555543</v>
      </c>
      <c r="T575" s="80">
        <v>80.815972222222229</v>
      </c>
      <c r="U575" s="80">
        <v>100</v>
      </c>
      <c r="V575" s="80">
        <v>84.659960638530507</v>
      </c>
      <c r="W575" s="80">
        <v>35</v>
      </c>
      <c r="X575" s="78">
        <f t="shared" si="85"/>
        <v>84.987877024260754</v>
      </c>
      <c r="Y575" s="83">
        <f t="shared" si="86"/>
        <v>92.773776113809532</v>
      </c>
      <c r="Z575" s="84">
        <v>98.18390804597702</v>
      </c>
      <c r="AA575" s="84">
        <v>70.138888888888886</v>
      </c>
      <c r="AB575" s="84">
        <v>0</v>
      </c>
      <c r="AC575" s="84">
        <v>75.2</v>
      </c>
      <c r="AD575" s="84">
        <v>42.063492063492063</v>
      </c>
      <c r="AE575" s="72">
        <f t="shared" si="87"/>
        <v>59.683923440065684</v>
      </c>
      <c r="AF575" s="85">
        <v>68.421052631578945</v>
      </c>
      <c r="AG575" s="85">
        <v>81.25</v>
      </c>
      <c r="AH575" s="85">
        <v>70.588235294117652</v>
      </c>
      <c r="AI575" s="85">
        <v>61.682242990654203</v>
      </c>
      <c r="AJ575" s="86">
        <v>70.485382729087704</v>
      </c>
      <c r="AK575" s="87">
        <v>55.000000000000007</v>
      </c>
      <c r="AL575" s="72">
        <f t="shared" si="88"/>
        <v>55.000000000000007</v>
      </c>
      <c r="AM575" s="88">
        <v>61.627527895791751</v>
      </c>
      <c r="AN575" s="89">
        <f t="shared" si="89"/>
        <v>79.586704556867801</v>
      </c>
    </row>
    <row r="576" spans="1:40" ht="15" hidden="1" customHeight="1" x14ac:dyDescent="0.3">
      <c r="A576" s="90">
        <v>27001</v>
      </c>
      <c r="B576" s="91" t="s">
        <v>857</v>
      </c>
      <c r="C576" s="91" t="s">
        <v>858</v>
      </c>
      <c r="D576" s="92">
        <v>4</v>
      </c>
      <c r="E576" s="70">
        <v>64.739962707680064</v>
      </c>
      <c r="F576" s="71">
        <v>89.269943019943042</v>
      </c>
      <c r="G576" s="72">
        <f t="shared" si="80"/>
        <v>72.916622811767724</v>
      </c>
      <c r="H576" s="73">
        <v>0</v>
      </c>
      <c r="I576" s="74">
        <f t="shared" si="81"/>
        <v>0</v>
      </c>
      <c r="J576" s="75">
        <f t="shared" si="82"/>
        <v>43.749973687060631</v>
      </c>
      <c r="K576" s="76">
        <v>95.092024539877301</v>
      </c>
      <c r="L576" s="77">
        <v>100</v>
      </c>
      <c r="M576" s="78">
        <f t="shared" si="83"/>
        <v>96.182685753237905</v>
      </c>
      <c r="N576" s="79">
        <v>81.904761904761912</v>
      </c>
      <c r="O576" s="80">
        <v>98.79</v>
      </c>
      <c r="P576" s="81">
        <v>99.415718864338999</v>
      </c>
      <c r="Q576" s="82">
        <v>100</v>
      </c>
      <c r="R576" s="72">
        <f t="shared" si="84"/>
        <v>95.027620192275236</v>
      </c>
      <c r="S576" s="76">
        <v>91.388888888888886</v>
      </c>
      <c r="T576" s="80">
        <v>87.060515873015873</v>
      </c>
      <c r="U576" s="80">
        <v>83.333333333333329</v>
      </c>
      <c r="V576" s="80">
        <v>0</v>
      </c>
      <c r="W576" s="80">
        <v>25</v>
      </c>
      <c r="X576" s="78">
        <f t="shared" si="85"/>
        <v>68.570684523809518</v>
      </c>
      <c r="Y576" s="83">
        <f t="shared" si="86"/>
        <v>86.977224380312776</v>
      </c>
      <c r="Z576" s="84">
        <v>98.965517241379303</v>
      </c>
      <c r="AA576" s="84">
        <v>80.555555555555557</v>
      </c>
      <c r="AB576" s="84">
        <v>100</v>
      </c>
      <c r="AC576" s="84">
        <v>64</v>
      </c>
      <c r="AD576" s="84">
        <v>57.446808510638306</v>
      </c>
      <c r="AE576" s="72">
        <f t="shared" si="87"/>
        <v>81.366822572756178</v>
      </c>
      <c r="AF576" s="85">
        <v>84.210526315789465</v>
      </c>
      <c r="AG576" s="85">
        <v>81.25</v>
      </c>
      <c r="AH576" s="85">
        <v>64.705882352941174</v>
      </c>
      <c r="AI576" s="85">
        <v>42.990654205607477</v>
      </c>
      <c r="AJ576" s="86">
        <v>68.289265718584531</v>
      </c>
      <c r="AK576" s="87">
        <v>55.000000000000007</v>
      </c>
      <c r="AL576" s="72">
        <f t="shared" si="88"/>
        <v>55.000000000000007</v>
      </c>
      <c r="AM576" s="88">
        <v>72.606109563759176</v>
      </c>
      <c r="AN576" s="89">
        <f t="shared" si="89"/>
        <v>74.020439796696266</v>
      </c>
    </row>
    <row r="577" spans="1:40" ht="15" hidden="1" customHeight="1" x14ac:dyDescent="0.3">
      <c r="A577" s="90">
        <v>27006</v>
      </c>
      <c r="B577" s="91" t="s">
        <v>857</v>
      </c>
      <c r="C577" s="91" t="s">
        <v>859</v>
      </c>
      <c r="D577" s="92">
        <v>6</v>
      </c>
      <c r="E577" s="70">
        <v>48.179113202655309</v>
      </c>
      <c r="F577" s="71">
        <v>76.133496133496138</v>
      </c>
      <c r="G577" s="72">
        <f t="shared" si="80"/>
        <v>57.497240846268916</v>
      </c>
      <c r="H577" s="73">
        <v>0</v>
      </c>
      <c r="I577" s="74">
        <f t="shared" si="81"/>
        <v>0</v>
      </c>
      <c r="J577" s="75">
        <f t="shared" si="82"/>
        <v>34.498344507761345</v>
      </c>
      <c r="K577" s="76">
        <v>0</v>
      </c>
      <c r="L577" s="77">
        <v>100</v>
      </c>
      <c r="M577" s="78">
        <f t="shared" si="83"/>
        <v>22.222222222222221</v>
      </c>
      <c r="N577" s="79">
        <v>83.650793650793659</v>
      </c>
      <c r="O577" s="80">
        <v>98.66</v>
      </c>
      <c r="P577" s="81">
        <v>98.117647058823536</v>
      </c>
      <c r="Q577" s="82" t="s">
        <v>37</v>
      </c>
      <c r="R577" s="72">
        <f t="shared" si="84"/>
        <v>93.417724311391225</v>
      </c>
      <c r="S577" s="76">
        <v>36.388888888888893</v>
      </c>
      <c r="T577" s="80">
        <v>54.814814814814817</v>
      </c>
      <c r="U577" s="80">
        <v>83.333333333333329</v>
      </c>
      <c r="V577" s="80">
        <v>0</v>
      </c>
      <c r="W577" s="80">
        <v>0</v>
      </c>
      <c r="X577" s="78">
        <f t="shared" si="85"/>
        <v>43.63425925925926</v>
      </c>
      <c r="Y577" s="83">
        <f t="shared" si="86"/>
        <v>51.856634742608151</v>
      </c>
      <c r="Z577" s="84">
        <v>43.494252873563219</v>
      </c>
      <c r="AA577" s="84">
        <v>0</v>
      </c>
      <c r="AB577" s="84">
        <v>80</v>
      </c>
      <c r="AC577" s="84">
        <v>36</v>
      </c>
      <c r="AD577" s="84">
        <v>5.5555555555555554</v>
      </c>
      <c r="AE577" s="72">
        <f t="shared" si="87"/>
        <v>33.665229885057471</v>
      </c>
      <c r="AF577" s="85">
        <v>21.052631578947366</v>
      </c>
      <c r="AG577" s="85">
        <v>50</v>
      </c>
      <c r="AH577" s="85">
        <v>52.941176470588239</v>
      </c>
      <c r="AI577" s="85">
        <v>33.644859813084111</v>
      </c>
      <c r="AJ577" s="86">
        <v>39.409666965654928</v>
      </c>
      <c r="AK577" s="87">
        <v>38.333333333333336</v>
      </c>
      <c r="AL577" s="72">
        <f t="shared" si="88"/>
        <v>38.333333333333336</v>
      </c>
      <c r="AM577" s="88">
        <v>36.130700462871971</v>
      </c>
      <c r="AN577" s="89">
        <f t="shared" si="89"/>
        <v>43.667196411717931</v>
      </c>
    </row>
    <row r="578" spans="1:40" ht="15" hidden="1" customHeight="1" x14ac:dyDescent="0.3">
      <c r="A578" s="90">
        <v>27025</v>
      </c>
      <c r="B578" s="91" t="s">
        <v>857</v>
      </c>
      <c r="C578" s="91" t="s">
        <v>860</v>
      </c>
      <c r="D578" s="92">
        <v>6</v>
      </c>
      <c r="E578" s="70">
        <v>71.610640948500077</v>
      </c>
      <c r="F578" s="71">
        <v>78.473239723239729</v>
      </c>
      <c r="G578" s="72">
        <f t="shared" ref="G578:G641" si="90">(E578*(8/12))+(F578*(4/12))</f>
        <v>73.898173873413285</v>
      </c>
      <c r="H578" s="73">
        <v>0</v>
      </c>
      <c r="I578" s="74">
        <f t="shared" ref="I578:I641" si="91">H578</f>
        <v>0</v>
      </c>
      <c r="J578" s="75">
        <f t="shared" ref="J578:J641" si="92">(G578*(12/20))+(I578*(8/20))</f>
        <v>44.338904324047967</v>
      </c>
      <c r="K578" s="76">
        <v>32.530120481927717</v>
      </c>
      <c r="L578" s="77">
        <v>0</v>
      </c>
      <c r="M578" s="78">
        <f t="shared" ref="M578:M641" si="93">(K578*(14/18))+(L578*(4/18))</f>
        <v>25.301204819277114</v>
      </c>
      <c r="N578" s="79">
        <v>58.888888888888893</v>
      </c>
      <c r="O578" s="80">
        <v>98.830000000000013</v>
      </c>
      <c r="P578" s="81">
        <v>96.555277491535406</v>
      </c>
      <c r="Q578" s="82" t="s">
        <v>37</v>
      </c>
      <c r="R578" s="72">
        <f t="shared" ref="R578:R641" si="94">IF((Q578=("N/A")),((N578*(5.33/16))+(O578*(5.33/16))+(P578*(5.33/16))),((N578*(4/16))+(O578*(4/16))+(P578*(4/16))+(Q578*(4/16))))</f>
        <v>84.705081675478851</v>
      </c>
      <c r="S578" s="76">
        <v>89.166666666666657</v>
      </c>
      <c r="T578" s="80">
        <v>57.152777777777771</v>
      </c>
      <c r="U578" s="80">
        <v>98.14813333333332</v>
      </c>
      <c r="V578" s="80">
        <v>0</v>
      </c>
      <c r="W578" s="80">
        <v>15</v>
      </c>
      <c r="X578" s="78">
        <f t="shared" ref="X578:X641" si="95">(S578*(4/16))+(T578*(4/16))+(U578*(4/16))+(V578*(2/16))+(W578*(2/16))</f>
        <v>62.991894444444441</v>
      </c>
      <c r="Y578" s="83">
        <f t="shared" ref="Y578:Y641" si="96">(M578*(18/50))+(R578*(16/50))+(X578*(16/50))</f>
        <v>56.371466093315213</v>
      </c>
      <c r="Z578" s="84">
        <v>7.6321839080459766</v>
      </c>
      <c r="AA578" s="84">
        <v>11.111111111111112</v>
      </c>
      <c r="AB578" s="84">
        <v>40</v>
      </c>
      <c r="AC578" s="84">
        <v>38.4</v>
      </c>
      <c r="AD578" s="84">
        <v>48.863636363636367</v>
      </c>
      <c r="AE578" s="72">
        <f t="shared" ref="AE578:AE641" si="97">((Z578*(4/16))+(AA578*(3/16))+(AB578*(3/16))+(AC578*(3/16))+(AD578*(3/16)))</f>
        <v>27.853311128526649</v>
      </c>
      <c r="AF578" s="85">
        <v>52.631578947368418</v>
      </c>
      <c r="AG578" s="85">
        <v>75</v>
      </c>
      <c r="AH578" s="85">
        <v>52.941176470588239</v>
      </c>
      <c r="AI578" s="85">
        <v>36.44859813084112</v>
      </c>
      <c r="AJ578" s="86">
        <v>54.255338387199444</v>
      </c>
      <c r="AK578" s="87">
        <v>26.666666666666668</v>
      </c>
      <c r="AL578" s="72">
        <f t="shared" ref="AL578:AL641" si="98">AK578</f>
        <v>26.666666666666668</v>
      </c>
      <c r="AM578" s="88">
        <v>34.656522838467396</v>
      </c>
      <c r="AN578" s="89">
        <f t="shared" ref="AN578:AN641" si="99">(J578*(20/100))+(Y578*(50/100))+(AM578*(30/100))</f>
        <v>47.450470763007417</v>
      </c>
    </row>
    <row r="579" spans="1:40" ht="15" hidden="1" customHeight="1" x14ac:dyDescent="0.3">
      <c r="A579" s="90">
        <v>27050</v>
      </c>
      <c r="B579" s="91" t="s">
        <v>857</v>
      </c>
      <c r="C579" s="91" t="s">
        <v>861</v>
      </c>
      <c r="D579" s="92">
        <v>6</v>
      </c>
      <c r="E579" s="70">
        <v>58.855053215341549</v>
      </c>
      <c r="F579" s="71">
        <v>81.220492470492474</v>
      </c>
      <c r="G579" s="72">
        <f t="shared" si="90"/>
        <v>66.31019963372519</v>
      </c>
      <c r="H579" s="73">
        <v>0</v>
      </c>
      <c r="I579" s="74">
        <f t="shared" si="91"/>
        <v>0</v>
      </c>
      <c r="J579" s="75">
        <f t="shared" si="92"/>
        <v>39.786119780235111</v>
      </c>
      <c r="K579" s="76">
        <v>3.7383177570093462</v>
      </c>
      <c r="L579" s="77">
        <v>100</v>
      </c>
      <c r="M579" s="78">
        <f t="shared" si="93"/>
        <v>25.129802699896157</v>
      </c>
      <c r="N579" s="79">
        <v>86.956521739130437</v>
      </c>
      <c r="O579" s="80">
        <v>97.710000000000008</v>
      </c>
      <c r="P579" s="81">
        <v>97.52873563218391</v>
      </c>
      <c r="Q579" s="82" t="s">
        <v>37</v>
      </c>
      <c r="R579" s="72">
        <f t="shared" si="94"/>
        <v>94.006295111819099</v>
      </c>
      <c r="S579" s="76">
        <v>77.361111111111114</v>
      </c>
      <c r="T579" s="80">
        <v>74.472222222222229</v>
      </c>
      <c r="U579" s="80">
        <v>42.59258333333333</v>
      </c>
      <c r="V579" s="80">
        <v>0</v>
      </c>
      <c r="W579" s="80">
        <v>0</v>
      </c>
      <c r="X579" s="78">
        <f t="shared" si="95"/>
        <v>48.606479166666666</v>
      </c>
      <c r="Y579" s="83">
        <f t="shared" si="96"/>
        <v>54.682816741078064</v>
      </c>
      <c r="Z579" s="84">
        <v>44</v>
      </c>
      <c r="AA579" s="84">
        <v>22.222222222222225</v>
      </c>
      <c r="AB579" s="84">
        <v>0</v>
      </c>
      <c r="AC579" s="84">
        <v>0</v>
      </c>
      <c r="AD579" s="84">
        <v>16.666666666666664</v>
      </c>
      <c r="AE579" s="72">
        <f t="shared" si="97"/>
        <v>18.291666666666668</v>
      </c>
      <c r="AF579" s="85">
        <v>0</v>
      </c>
      <c r="AG579" s="85">
        <v>6.25</v>
      </c>
      <c r="AH579" s="85">
        <v>5.8823529411764701</v>
      </c>
      <c r="AI579" s="85">
        <v>0.93457943925233633</v>
      </c>
      <c r="AJ579" s="86">
        <v>3.266733095107202</v>
      </c>
      <c r="AK579" s="87">
        <v>56.666666666666664</v>
      </c>
      <c r="AL579" s="72">
        <f t="shared" si="98"/>
        <v>56.666666666666664</v>
      </c>
      <c r="AM579" s="88">
        <v>21.96001771425081</v>
      </c>
      <c r="AN579" s="89">
        <f t="shared" si="99"/>
        <v>41.886637640861295</v>
      </c>
    </row>
    <row r="580" spans="1:40" ht="15" hidden="1" customHeight="1" x14ac:dyDescent="0.3">
      <c r="A580" s="90">
        <v>27073</v>
      </c>
      <c r="B580" s="91" t="s">
        <v>857</v>
      </c>
      <c r="C580" s="91" t="s">
        <v>862</v>
      </c>
      <c r="D580" s="92">
        <v>6</v>
      </c>
      <c r="E580" s="70">
        <v>60.413153084402602</v>
      </c>
      <c r="F580" s="71">
        <v>76.262718762718762</v>
      </c>
      <c r="G580" s="72">
        <f t="shared" si="90"/>
        <v>65.696341643841322</v>
      </c>
      <c r="H580" s="73">
        <v>0</v>
      </c>
      <c r="I580" s="74">
        <f t="shared" si="91"/>
        <v>0</v>
      </c>
      <c r="J580" s="75">
        <f t="shared" si="92"/>
        <v>39.417804986304795</v>
      </c>
      <c r="K580" s="76">
        <v>0</v>
      </c>
      <c r="L580" s="77">
        <v>0</v>
      </c>
      <c r="M580" s="78">
        <f t="shared" si="93"/>
        <v>0</v>
      </c>
      <c r="N580" s="79">
        <v>87.460317460317469</v>
      </c>
      <c r="O580" s="80">
        <v>97.93</v>
      </c>
      <c r="P580" s="81">
        <v>96.652615918670975</v>
      </c>
      <c r="Q580" s="82" t="s">
        <v>37</v>
      </c>
      <c r="R580" s="72">
        <f t="shared" si="94"/>
        <v>93.955552181875532</v>
      </c>
      <c r="S580" s="76">
        <v>47.5</v>
      </c>
      <c r="T580" s="80">
        <v>72.638888888888886</v>
      </c>
      <c r="U580" s="80">
        <v>87.5</v>
      </c>
      <c r="V580" s="80">
        <v>0</v>
      </c>
      <c r="W580" s="80">
        <v>0</v>
      </c>
      <c r="X580" s="78">
        <f t="shared" si="95"/>
        <v>51.909722222222221</v>
      </c>
      <c r="Y580" s="83">
        <f t="shared" si="96"/>
        <v>46.676887809311282</v>
      </c>
      <c r="Z580" s="84">
        <v>70.137931034482747</v>
      </c>
      <c r="AA580" s="84">
        <v>22.222222222222225</v>
      </c>
      <c r="AB580" s="84">
        <v>0</v>
      </c>
      <c r="AC580" s="84">
        <v>41.6</v>
      </c>
      <c r="AD580" s="84">
        <v>5.5555555555555554</v>
      </c>
      <c r="AE580" s="72">
        <f t="shared" si="97"/>
        <v>30.542816091954023</v>
      </c>
      <c r="AF580" s="85">
        <v>0</v>
      </c>
      <c r="AG580" s="85">
        <v>6.25</v>
      </c>
      <c r="AH580" s="85">
        <v>5.8823529411764701</v>
      </c>
      <c r="AI580" s="85">
        <v>0.93457943925233633</v>
      </c>
      <c r="AJ580" s="86">
        <v>3.266733095107202</v>
      </c>
      <c r="AK580" s="87">
        <v>33.333333333333329</v>
      </c>
      <c r="AL580" s="72">
        <f t="shared" si="98"/>
        <v>33.333333333333329</v>
      </c>
      <c r="AM580" s="88">
        <v>23.827297407737397</v>
      </c>
      <c r="AN580" s="89">
        <f t="shared" si="99"/>
        <v>38.37019412423782</v>
      </c>
    </row>
    <row r="581" spans="1:40" ht="15" hidden="1" customHeight="1" x14ac:dyDescent="0.3">
      <c r="A581" s="90">
        <v>27075</v>
      </c>
      <c r="B581" s="91" t="s">
        <v>857</v>
      </c>
      <c r="C581" s="91" t="s">
        <v>863</v>
      </c>
      <c r="D581" s="92">
        <v>6</v>
      </c>
      <c r="E581" s="70">
        <v>43.369332162546904</v>
      </c>
      <c r="F581" s="71">
        <v>86.150793650793659</v>
      </c>
      <c r="G581" s="72">
        <f t="shared" si="90"/>
        <v>57.62981932529582</v>
      </c>
      <c r="H581" s="73">
        <v>0</v>
      </c>
      <c r="I581" s="74">
        <f t="shared" si="91"/>
        <v>0</v>
      </c>
      <c r="J581" s="75">
        <f t="shared" si="92"/>
        <v>34.577891595177491</v>
      </c>
      <c r="K581" s="76">
        <v>0</v>
      </c>
      <c r="L581" s="77">
        <v>100</v>
      </c>
      <c r="M581" s="78">
        <f t="shared" si="93"/>
        <v>22.222222222222221</v>
      </c>
      <c r="N581" s="79">
        <v>90</v>
      </c>
      <c r="O581" s="80">
        <v>98.300000000000011</v>
      </c>
      <c r="P581" s="81">
        <v>98.914027149321271</v>
      </c>
      <c r="Q581" s="82" t="s">
        <v>37</v>
      </c>
      <c r="R581" s="72">
        <f t="shared" si="94"/>
        <v>95.678172794117657</v>
      </c>
      <c r="S581" s="76">
        <v>85.555555555555557</v>
      </c>
      <c r="T581" s="80">
        <v>57.997685185185176</v>
      </c>
      <c r="U581" s="80">
        <v>100</v>
      </c>
      <c r="V581" s="80">
        <v>0</v>
      </c>
      <c r="W581" s="80">
        <v>0</v>
      </c>
      <c r="X581" s="78">
        <f t="shared" si="95"/>
        <v>60.888310185185183</v>
      </c>
      <c r="Y581" s="83">
        <f t="shared" si="96"/>
        <v>58.101274553376911</v>
      </c>
      <c r="Z581" s="84">
        <v>6.2068965517241379</v>
      </c>
      <c r="AA581" s="84">
        <v>44.44444444444445</v>
      </c>
      <c r="AB581" s="84">
        <v>100</v>
      </c>
      <c r="AC581" s="84">
        <v>38.4</v>
      </c>
      <c r="AD581" s="84">
        <v>40</v>
      </c>
      <c r="AE581" s="72">
        <f t="shared" si="97"/>
        <v>43.335057471264363</v>
      </c>
      <c r="AF581" s="85">
        <v>26.315789473684209</v>
      </c>
      <c r="AG581" s="85">
        <v>68.75</v>
      </c>
      <c r="AH581" s="85">
        <v>52.941176470588239</v>
      </c>
      <c r="AI581" s="85">
        <v>36.44859813084112</v>
      </c>
      <c r="AJ581" s="86">
        <v>46.113891018778389</v>
      </c>
      <c r="AK581" s="87">
        <v>38.333333333333336</v>
      </c>
      <c r="AL581" s="72">
        <f t="shared" si="98"/>
        <v>38.333333333333336</v>
      </c>
      <c r="AM581" s="88">
        <v>43.075734923015233</v>
      </c>
      <c r="AN581" s="89">
        <f t="shared" si="99"/>
        <v>48.888936072628525</v>
      </c>
    </row>
    <row r="582" spans="1:40" ht="15" hidden="1" customHeight="1" x14ac:dyDescent="0.3">
      <c r="A582" s="90">
        <v>27077</v>
      </c>
      <c r="B582" s="91" t="s">
        <v>857</v>
      </c>
      <c r="C582" s="91" t="s">
        <v>864</v>
      </c>
      <c r="D582" s="92">
        <v>6</v>
      </c>
      <c r="E582" s="70">
        <v>41.474865878223412</v>
      </c>
      <c r="F582" s="71">
        <v>95.940170940170958</v>
      </c>
      <c r="G582" s="72">
        <f t="shared" si="90"/>
        <v>59.62996756553926</v>
      </c>
      <c r="H582" s="73">
        <v>0</v>
      </c>
      <c r="I582" s="74">
        <f t="shared" si="91"/>
        <v>0</v>
      </c>
      <c r="J582" s="75">
        <f t="shared" si="92"/>
        <v>35.777980539323558</v>
      </c>
      <c r="K582" s="76">
        <v>87.265917602996254</v>
      </c>
      <c r="L582" s="77">
        <v>100</v>
      </c>
      <c r="M582" s="78">
        <f t="shared" si="93"/>
        <v>90.095713691219316</v>
      </c>
      <c r="N582" s="79">
        <v>87.460317460317469</v>
      </c>
      <c r="O582" s="80">
        <v>97.17</v>
      </c>
      <c r="P582" s="81">
        <v>93.632567849686836</v>
      </c>
      <c r="Q582" s="82" t="s">
        <v>37</v>
      </c>
      <c r="R582" s="72">
        <f t="shared" si="94"/>
        <v>92.696323668895189</v>
      </c>
      <c r="S582" s="76">
        <v>98.611111111111114</v>
      </c>
      <c r="T582" s="80">
        <v>92.065972222222229</v>
      </c>
      <c r="U582" s="80">
        <v>92.592583333333323</v>
      </c>
      <c r="V582" s="80">
        <v>0</v>
      </c>
      <c r="W582" s="80">
        <v>0</v>
      </c>
      <c r="X582" s="78">
        <f t="shared" si="95"/>
        <v>70.817416666666674</v>
      </c>
      <c r="Y582" s="83">
        <f t="shared" si="96"/>
        <v>84.758853836218748</v>
      </c>
      <c r="Z582" s="84">
        <v>99.655172413793096</v>
      </c>
      <c r="AA582" s="84">
        <v>94.444444444444443</v>
      </c>
      <c r="AB582" s="84">
        <v>0</v>
      </c>
      <c r="AC582" s="84">
        <v>62.4</v>
      </c>
      <c r="AD582" s="84">
        <v>44.943820224719097</v>
      </c>
      <c r="AE582" s="72">
        <f t="shared" si="97"/>
        <v>62.74909272891643</v>
      </c>
      <c r="AF582" s="85">
        <v>63.157894736842103</v>
      </c>
      <c r="AG582" s="85">
        <v>62.5</v>
      </c>
      <c r="AH582" s="85">
        <v>70.588235294117652</v>
      </c>
      <c r="AI582" s="85">
        <v>31.775700934579437</v>
      </c>
      <c r="AJ582" s="86">
        <v>57.005457741384802</v>
      </c>
      <c r="AK582" s="87">
        <v>33.333333333333329</v>
      </c>
      <c r="AL582" s="72">
        <f t="shared" si="98"/>
        <v>33.333333333333329</v>
      </c>
      <c r="AM582" s="88">
        <v>55.334304853124713</v>
      </c>
      <c r="AN582" s="89">
        <f t="shared" si="99"/>
        <v>66.135314481911493</v>
      </c>
    </row>
    <row r="583" spans="1:40" ht="15" hidden="1" customHeight="1" x14ac:dyDescent="0.3">
      <c r="A583" s="90">
        <v>27099</v>
      </c>
      <c r="B583" s="91" t="s">
        <v>857</v>
      </c>
      <c r="C583" s="91" t="s">
        <v>865</v>
      </c>
      <c r="D583" s="92">
        <v>6</v>
      </c>
      <c r="E583" s="70">
        <v>55.296970875464524</v>
      </c>
      <c r="F583" s="71">
        <v>85.728021978021971</v>
      </c>
      <c r="G583" s="72">
        <f t="shared" si="90"/>
        <v>65.440654576317002</v>
      </c>
      <c r="H583" s="73">
        <v>0</v>
      </c>
      <c r="I583" s="74">
        <f t="shared" si="91"/>
        <v>0</v>
      </c>
      <c r="J583" s="75">
        <f t="shared" si="92"/>
        <v>39.264392745790197</v>
      </c>
      <c r="K583" s="76">
        <v>52.012383900928796</v>
      </c>
      <c r="L583" s="77">
        <v>100</v>
      </c>
      <c r="M583" s="78">
        <f t="shared" si="93"/>
        <v>62.676298589611285</v>
      </c>
      <c r="N583" s="79">
        <v>94.285714285714292</v>
      </c>
      <c r="O583" s="80">
        <v>97.44</v>
      </c>
      <c r="P583" s="81">
        <v>96.668996040065224</v>
      </c>
      <c r="Q583" s="82" t="s">
        <v>37</v>
      </c>
      <c r="R583" s="72">
        <f t="shared" si="94"/>
        <v>96.071487877275302</v>
      </c>
      <c r="S583" s="76">
        <v>84.861111111111114</v>
      </c>
      <c r="T583" s="80">
        <v>65.104166666666686</v>
      </c>
      <c r="U583" s="80">
        <v>100</v>
      </c>
      <c r="V583" s="80">
        <v>0</v>
      </c>
      <c r="W583" s="80">
        <v>0</v>
      </c>
      <c r="X583" s="78">
        <f t="shared" si="95"/>
        <v>62.49131944444445</v>
      </c>
      <c r="Y583" s="83">
        <f t="shared" si="96"/>
        <v>73.303565835210378</v>
      </c>
      <c r="Z583" s="84">
        <v>49.701149425287355</v>
      </c>
      <c r="AA583" s="84">
        <v>44.44444444444445</v>
      </c>
      <c r="AB583" s="84">
        <v>100</v>
      </c>
      <c r="AC583" s="84">
        <v>40.799999999999997</v>
      </c>
      <c r="AD583" s="84">
        <v>12.222222222222221</v>
      </c>
      <c r="AE583" s="72">
        <f t="shared" si="97"/>
        <v>49.450287356321837</v>
      </c>
      <c r="AF583" s="85">
        <v>31.578947368421051</v>
      </c>
      <c r="AG583" s="85">
        <v>75</v>
      </c>
      <c r="AH583" s="85">
        <v>52.941176470588239</v>
      </c>
      <c r="AI583" s="85">
        <v>37.383177570093459</v>
      </c>
      <c r="AJ583" s="86">
        <v>49.225825352275692</v>
      </c>
      <c r="AK583" s="87">
        <v>41.666666666666671</v>
      </c>
      <c r="AL583" s="72">
        <f t="shared" si="98"/>
        <v>41.666666666666671</v>
      </c>
      <c r="AM583" s="88">
        <v>47.833706683978498</v>
      </c>
      <c r="AN583" s="89">
        <f t="shared" si="99"/>
        <v>58.854773471956783</v>
      </c>
    </row>
    <row r="584" spans="1:40" ht="15" hidden="1" customHeight="1" x14ac:dyDescent="0.3">
      <c r="A584" s="90">
        <v>27135</v>
      </c>
      <c r="B584" s="91" t="s">
        <v>857</v>
      </c>
      <c r="C584" s="91" t="s">
        <v>866</v>
      </c>
      <c r="D584" s="92">
        <v>6</v>
      </c>
      <c r="E584" s="70">
        <v>59.773510712369735</v>
      </c>
      <c r="F584" s="71">
        <v>67.028388278388277</v>
      </c>
      <c r="G584" s="72">
        <f t="shared" si="90"/>
        <v>62.191803234375911</v>
      </c>
      <c r="H584" s="73">
        <v>23.160000000000004</v>
      </c>
      <c r="I584" s="74">
        <f t="shared" si="91"/>
        <v>23.160000000000004</v>
      </c>
      <c r="J584" s="75">
        <f t="shared" si="92"/>
        <v>46.579081940625549</v>
      </c>
      <c r="K584" s="76">
        <v>41.860465116279066</v>
      </c>
      <c r="L584" s="77">
        <v>0</v>
      </c>
      <c r="M584" s="78">
        <f t="shared" si="93"/>
        <v>32.558139534883722</v>
      </c>
      <c r="N584" s="79">
        <v>87.460317460317469</v>
      </c>
      <c r="O584" s="80">
        <v>98.94</v>
      </c>
      <c r="P584" s="81">
        <v>84.926052332195681</v>
      </c>
      <c r="Q584" s="82" t="s">
        <v>37</v>
      </c>
      <c r="R584" s="72">
        <f t="shared" si="94"/>
        <v>90.385596937130941</v>
      </c>
      <c r="S584" s="76">
        <v>96.527777777777786</v>
      </c>
      <c r="T584" s="80">
        <v>79.384920634920633</v>
      </c>
      <c r="U584" s="80">
        <v>83.333333333333329</v>
      </c>
      <c r="V584" s="80">
        <v>0</v>
      </c>
      <c r="W584" s="80">
        <v>0</v>
      </c>
      <c r="X584" s="78">
        <f t="shared" si="95"/>
        <v>64.811507936507937</v>
      </c>
      <c r="Y584" s="83">
        <f t="shared" si="96"/>
        <v>61.384003792122577</v>
      </c>
      <c r="Z584" s="84">
        <v>55.586206896551722</v>
      </c>
      <c r="AA584" s="84">
        <v>11.111111111111112</v>
      </c>
      <c r="AB584" s="84">
        <v>100</v>
      </c>
      <c r="AC584" s="84">
        <v>40</v>
      </c>
      <c r="AD584" s="84">
        <v>16.853932584269664</v>
      </c>
      <c r="AE584" s="72">
        <f t="shared" si="97"/>
        <v>45.389997417021824</v>
      </c>
      <c r="AF584" s="85">
        <v>52.631578947368418</v>
      </c>
      <c r="AG584" s="85">
        <v>75</v>
      </c>
      <c r="AH584" s="85">
        <v>47.058823529411761</v>
      </c>
      <c r="AI584" s="85">
        <v>36.44859813084112</v>
      </c>
      <c r="AJ584" s="86">
        <v>52.784750151905328</v>
      </c>
      <c r="AK584" s="87">
        <v>31.666666666666664</v>
      </c>
      <c r="AL584" s="72">
        <f t="shared" si="98"/>
        <v>31.666666666666664</v>
      </c>
      <c r="AM584" s="88">
        <v>44.617265329586395</v>
      </c>
      <c r="AN584" s="89">
        <f t="shared" si="99"/>
        <v>53.392997883062321</v>
      </c>
    </row>
    <row r="585" spans="1:40" ht="15" hidden="1" customHeight="1" x14ac:dyDescent="0.3">
      <c r="A585" s="90">
        <v>27150</v>
      </c>
      <c r="B585" s="91" t="s">
        <v>857</v>
      </c>
      <c r="C585" s="91" t="s">
        <v>867</v>
      </c>
      <c r="D585" s="92">
        <v>6</v>
      </c>
      <c r="E585" s="70">
        <v>33.814089550486493</v>
      </c>
      <c r="F585" s="71">
        <v>61.235754985754973</v>
      </c>
      <c r="G585" s="72">
        <f t="shared" si="90"/>
        <v>42.954644695575979</v>
      </c>
      <c r="H585" s="73">
        <v>0</v>
      </c>
      <c r="I585" s="74">
        <f t="shared" si="91"/>
        <v>0</v>
      </c>
      <c r="J585" s="75">
        <f t="shared" si="92"/>
        <v>25.772786817345587</v>
      </c>
      <c r="K585" s="76">
        <v>3.6363636363636376</v>
      </c>
      <c r="L585" s="77">
        <v>100</v>
      </c>
      <c r="M585" s="78">
        <f t="shared" si="93"/>
        <v>25.050505050505052</v>
      </c>
      <c r="N585" s="79">
        <v>65.555555555555557</v>
      </c>
      <c r="O585" s="80">
        <v>97.31</v>
      </c>
      <c r="P585" s="81">
        <v>98.347107438016536</v>
      </c>
      <c r="Q585" s="82" t="s">
        <v>37</v>
      </c>
      <c r="R585" s="72">
        <f t="shared" si="94"/>
        <v>87.016468359733707</v>
      </c>
      <c r="S585" s="76">
        <v>51.94444444444445</v>
      </c>
      <c r="T585" s="80">
        <v>57.291666666666671</v>
      </c>
      <c r="U585" s="80">
        <v>81.944433333333336</v>
      </c>
      <c r="V585" s="80">
        <v>0</v>
      </c>
      <c r="W585" s="80">
        <v>0</v>
      </c>
      <c r="X585" s="78">
        <f t="shared" si="95"/>
        <v>47.795136111111113</v>
      </c>
      <c r="Y585" s="83">
        <f t="shared" si="96"/>
        <v>52.157895248852157</v>
      </c>
      <c r="Z585" s="84">
        <v>47.310344827586199</v>
      </c>
      <c r="AA585" s="84">
        <v>0</v>
      </c>
      <c r="AB585" s="84">
        <v>0</v>
      </c>
      <c r="AC585" s="84">
        <v>51.2</v>
      </c>
      <c r="AD585" s="84">
        <v>5.5555555555555554</v>
      </c>
      <c r="AE585" s="72">
        <f t="shared" si="97"/>
        <v>22.469252873563217</v>
      </c>
      <c r="AF585" s="85">
        <v>63.157894736842103</v>
      </c>
      <c r="AG585" s="85">
        <v>75</v>
      </c>
      <c r="AH585" s="85">
        <v>64.705882352941174</v>
      </c>
      <c r="AI585" s="85">
        <v>54.205607476635507</v>
      </c>
      <c r="AJ585" s="86">
        <v>64.267346141604705</v>
      </c>
      <c r="AK585" s="87">
        <v>48.333333333333336</v>
      </c>
      <c r="AL585" s="72">
        <f t="shared" si="98"/>
        <v>48.333333333333336</v>
      </c>
      <c r="AM585" s="88">
        <v>38.788227170328298</v>
      </c>
      <c r="AN585" s="89">
        <f t="shared" si="99"/>
        <v>42.869973138993686</v>
      </c>
    </row>
    <row r="586" spans="1:40" ht="15" hidden="1" customHeight="1" x14ac:dyDescent="0.3">
      <c r="A586" s="90">
        <v>27160</v>
      </c>
      <c r="B586" s="91" t="s">
        <v>857</v>
      </c>
      <c r="C586" s="91" t="s">
        <v>868</v>
      </c>
      <c r="D586" s="92">
        <v>6</v>
      </c>
      <c r="E586" s="70">
        <v>16.500000000000004</v>
      </c>
      <c r="F586" s="71">
        <v>67.33669108669109</v>
      </c>
      <c r="G586" s="72">
        <f t="shared" si="90"/>
        <v>33.445563695563699</v>
      </c>
      <c r="H586" s="73">
        <v>0</v>
      </c>
      <c r="I586" s="74">
        <f t="shared" si="91"/>
        <v>0</v>
      </c>
      <c r="J586" s="75">
        <f t="shared" si="92"/>
        <v>20.067338217338218</v>
      </c>
      <c r="K586" s="76">
        <v>0</v>
      </c>
      <c r="L586" s="77">
        <v>100</v>
      </c>
      <c r="M586" s="78">
        <f t="shared" si="93"/>
        <v>22.222222222222221</v>
      </c>
      <c r="N586" s="79">
        <v>88.571428571428584</v>
      </c>
      <c r="O586" s="80">
        <v>97.6</v>
      </c>
      <c r="P586" s="81">
        <v>91.990668740279929</v>
      </c>
      <c r="Q586" s="82" t="s">
        <v>37</v>
      </c>
      <c r="R586" s="72">
        <f t="shared" si="94"/>
        <v>92.662748666962898</v>
      </c>
      <c r="S586" s="76">
        <v>77.083333333333343</v>
      </c>
      <c r="T586" s="80">
        <v>84.861111111111114</v>
      </c>
      <c r="U586" s="80">
        <v>100</v>
      </c>
      <c r="V586" s="80">
        <v>0</v>
      </c>
      <c r="W586" s="80">
        <v>0</v>
      </c>
      <c r="X586" s="78">
        <f t="shared" si="95"/>
        <v>65.486111111111114</v>
      </c>
      <c r="Y586" s="83">
        <f t="shared" si="96"/>
        <v>58.607635128983681</v>
      </c>
      <c r="Z586" s="84">
        <v>35.448275862068961</v>
      </c>
      <c r="AA586" s="84">
        <v>72.222222222222229</v>
      </c>
      <c r="AB586" s="84">
        <v>100</v>
      </c>
      <c r="AC586" s="84">
        <v>43.2</v>
      </c>
      <c r="AD586" s="84">
        <v>82.558139534883722</v>
      </c>
      <c r="AE586" s="72">
        <f t="shared" si="97"/>
        <v>64.733386794974606</v>
      </c>
      <c r="AF586" s="85">
        <v>47.368421052631575</v>
      </c>
      <c r="AG586" s="85">
        <v>62.5</v>
      </c>
      <c r="AH586" s="85">
        <v>47.058823529411761</v>
      </c>
      <c r="AI586" s="85">
        <v>39.252336448598129</v>
      </c>
      <c r="AJ586" s="86">
        <v>49.044895257660365</v>
      </c>
      <c r="AK586" s="87">
        <v>36.666666666666664</v>
      </c>
      <c r="AL586" s="72">
        <f t="shared" si="98"/>
        <v>36.666666666666664</v>
      </c>
      <c r="AM586" s="88">
        <v>54.936445026029219</v>
      </c>
      <c r="AN586" s="89">
        <f t="shared" si="99"/>
        <v>49.79821871576825</v>
      </c>
    </row>
    <row r="587" spans="1:40" ht="15" hidden="1" customHeight="1" x14ac:dyDescent="0.3">
      <c r="A587" s="90">
        <v>27205</v>
      </c>
      <c r="B587" s="91" t="s">
        <v>857</v>
      </c>
      <c r="C587" s="91" t="s">
        <v>869</v>
      </c>
      <c r="D587" s="92">
        <v>6</v>
      </c>
      <c r="E587" s="70">
        <v>71.509135872060909</v>
      </c>
      <c r="F587" s="71">
        <v>83.523606023606035</v>
      </c>
      <c r="G587" s="72">
        <f t="shared" si="90"/>
        <v>75.513959255909285</v>
      </c>
      <c r="H587" s="73">
        <v>39.927999999999997</v>
      </c>
      <c r="I587" s="74">
        <f t="shared" si="91"/>
        <v>39.927999999999997</v>
      </c>
      <c r="J587" s="75">
        <f t="shared" si="92"/>
        <v>61.27957555354557</v>
      </c>
      <c r="K587" s="76">
        <v>95.833333333333343</v>
      </c>
      <c r="L587" s="77">
        <v>100</v>
      </c>
      <c r="M587" s="78">
        <f t="shared" si="93"/>
        <v>96.759259259259267</v>
      </c>
      <c r="N587" s="79">
        <v>45.238095238095241</v>
      </c>
      <c r="O587" s="80">
        <v>96.66</v>
      </c>
      <c r="P587" s="81">
        <v>90.413997042878265</v>
      </c>
      <c r="Q587" s="82" t="s">
        <v>37</v>
      </c>
      <c r="R587" s="72">
        <f t="shared" si="94"/>
        <v>77.388965741099298</v>
      </c>
      <c r="S587" s="76">
        <v>93.055555555555543</v>
      </c>
      <c r="T587" s="77">
        <v>92.305555555555543</v>
      </c>
      <c r="U587" s="80">
        <v>95.370349999999988</v>
      </c>
      <c r="V587" s="80">
        <v>0</v>
      </c>
      <c r="W587" s="80">
        <v>15</v>
      </c>
      <c r="X587" s="78">
        <f t="shared" si="95"/>
        <v>72.057865277777765</v>
      </c>
      <c r="Y587" s="83">
        <f t="shared" si="96"/>
        <v>82.656319259374001</v>
      </c>
      <c r="Z587" s="84">
        <v>74.505747126436788</v>
      </c>
      <c r="AA587" s="84">
        <v>22.222222222222225</v>
      </c>
      <c r="AB587" s="84">
        <v>80</v>
      </c>
      <c r="AC587" s="84">
        <v>78.400000000000006</v>
      </c>
      <c r="AD587" s="84">
        <v>5.5555555555555554</v>
      </c>
      <c r="AE587" s="72">
        <f t="shared" si="97"/>
        <v>53.534770114942532</v>
      </c>
      <c r="AF587" s="85">
        <v>84.210526315789465</v>
      </c>
      <c r="AG587" s="85">
        <v>81.25</v>
      </c>
      <c r="AH587" s="85">
        <v>58.82352941176471</v>
      </c>
      <c r="AI587" s="85">
        <v>70.09345794392523</v>
      </c>
      <c r="AJ587" s="86">
        <v>73.594378417869848</v>
      </c>
      <c r="AK587" s="87">
        <v>55.000000000000007</v>
      </c>
      <c r="AL587" s="72">
        <f t="shared" si="98"/>
        <v>55.000000000000007</v>
      </c>
      <c r="AM587" s="88">
        <v>59.177044972734642</v>
      </c>
      <c r="AN587" s="89">
        <f t="shared" si="99"/>
        <v>71.337188232216505</v>
      </c>
    </row>
    <row r="588" spans="1:40" ht="15" hidden="1" customHeight="1" x14ac:dyDescent="0.3">
      <c r="A588" s="90">
        <v>27245</v>
      </c>
      <c r="B588" s="91" t="s">
        <v>857</v>
      </c>
      <c r="C588" s="91" t="s">
        <v>870</v>
      </c>
      <c r="D588" s="92">
        <v>6</v>
      </c>
      <c r="E588" s="70">
        <v>60.588498735452809</v>
      </c>
      <c r="F588" s="71">
        <v>83.486975986975978</v>
      </c>
      <c r="G588" s="72">
        <f t="shared" si="90"/>
        <v>68.221324485960523</v>
      </c>
      <c r="H588" s="73">
        <v>33.143999999999998</v>
      </c>
      <c r="I588" s="74">
        <f t="shared" si="91"/>
        <v>33.143999999999998</v>
      </c>
      <c r="J588" s="75">
        <f t="shared" si="92"/>
        <v>54.190394691576316</v>
      </c>
      <c r="K588" s="76">
        <v>90.384615384615387</v>
      </c>
      <c r="L588" s="77">
        <v>100</v>
      </c>
      <c r="M588" s="78">
        <f t="shared" si="93"/>
        <v>92.521367521367523</v>
      </c>
      <c r="N588" s="79">
        <v>52.380952380952387</v>
      </c>
      <c r="O588" s="80">
        <v>99.11999999999999</v>
      </c>
      <c r="P588" s="81">
        <v>95.4863813229572</v>
      </c>
      <c r="Q588" s="82" t="s">
        <v>37</v>
      </c>
      <c r="R588" s="72">
        <f t="shared" si="94"/>
        <v>82.277655540114878</v>
      </c>
      <c r="S588" s="76">
        <v>46.388888888888886</v>
      </c>
      <c r="T588" s="80">
        <v>68.125</v>
      </c>
      <c r="U588" s="80">
        <v>100</v>
      </c>
      <c r="V588" s="80">
        <v>94.53125</v>
      </c>
      <c r="W588" s="80">
        <v>0</v>
      </c>
      <c r="X588" s="78">
        <f t="shared" si="95"/>
        <v>65.444878472222229</v>
      </c>
      <c r="Y588" s="83">
        <f t="shared" si="96"/>
        <v>80.57890319164018</v>
      </c>
      <c r="Z588" s="84">
        <v>43.839080459770116</v>
      </c>
      <c r="AA588" s="84">
        <v>50</v>
      </c>
      <c r="AB588" s="84">
        <v>100</v>
      </c>
      <c r="AC588" s="84">
        <v>40.799999999999997</v>
      </c>
      <c r="AD588" s="84">
        <v>57.303370786516851</v>
      </c>
      <c r="AE588" s="72">
        <f t="shared" si="97"/>
        <v>57.479152137414438</v>
      </c>
      <c r="AF588" s="85">
        <v>52.631578947368418</v>
      </c>
      <c r="AG588" s="85">
        <v>75</v>
      </c>
      <c r="AH588" s="85">
        <v>52.941176470588239</v>
      </c>
      <c r="AI588" s="85">
        <v>41.121495327102799</v>
      </c>
      <c r="AJ588" s="86">
        <v>55.423562686264859</v>
      </c>
      <c r="AK588" s="87">
        <v>31.666666666666664</v>
      </c>
      <c r="AL588" s="72">
        <f t="shared" si="98"/>
        <v>31.666666666666664</v>
      </c>
      <c r="AM588" s="88">
        <v>51.768497856291667</v>
      </c>
      <c r="AN588" s="89">
        <f t="shared" si="99"/>
        <v>66.658079891022851</v>
      </c>
    </row>
    <row r="589" spans="1:40" ht="15" hidden="1" customHeight="1" x14ac:dyDescent="0.3">
      <c r="A589" s="90">
        <v>27250</v>
      </c>
      <c r="B589" s="91" t="s">
        <v>857</v>
      </c>
      <c r="C589" s="91" t="s">
        <v>871</v>
      </c>
      <c r="D589" s="92">
        <v>6</v>
      </c>
      <c r="E589" s="70">
        <v>69.393738845644464</v>
      </c>
      <c r="F589" s="71">
        <v>72.777777777777786</v>
      </c>
      <c r="G589" s="72">
        <f t="shared" si="90"/>
        <v>70.521751823022242</v>
      </c>
      <c r="H589" s="73">
        <v>0</v>
      </c>
      <c r="I589" s="74">
        <f t="shared" si="91"/>
        <v>0</v>
      </c>
      <c r="J589" s="75">
        <f t="shared" si="92"/>
        <v>42.313051093813343</v>
      </c>
      <c r="K589" s="76">
        <v>68.939393939393938</v>
      </c>
      <c r="L589" s="77">
        <v>100</v>
      </c>
      <c r="M589" s="78">
        <f t="shared" si="93"/>
        <v>75.841750841750837</v>
      </c>
      <c r="N589" s="79">
        <v>73.333333333333329</v>
      </c>
      <c r="O589" s="80">
        <v>96.9</v>
      </c>
      <c r="P589" s="81">
        <v>92.252291575731121</v>
      </c>
      <c r="Q589" s="82" t="s">
        <v>37</v>
      </c>
      <c r="R589" s="72">
        <f t="shared" si="94"/>
        <v>87.4405237978321</v>
      </c>
      <c r="S589" s="76">
        <v>96.527777777777786</v>
      </c>
      <c r="T589" s="80">
        <v>94.722222222222229</v>
      </c>
      <c r="U589" s="80">
        <v>100</v>
      </c>
      <c r="V589" s="80">
        <v>0</v>
      </c>
      <c r="W589" s="80">
        <v>0</v>
      </c>
      <c r="X589" s="78">
        <f t="shared" si="95"/>
        <v>72.8125</v>
      </c>
      <c r="Y589" s="83">
        <f t="shared" si="96"/>
        <v>78.583997918336578</v>
      </c>
      <c r="Z589" s="84">
        <v>99.655172413793096</v>
      </c>
      <c r="AA589" s="84">
        <v>94.444444444444443</v>
      </c>
      <c r="AB589" s="84">
        <v>80</v>
      </c>
      <c r="AC589" s="84">
        <v>43.2</v>
      </c>
      <c r="AD589" s="84">
        <v>71.910112359550567</v>
      </c>
      <c r="AE589" s="72">
        <f t="shared" si="97"/>
        <v>79.205272504197339</v>
      </c>
      <c r="AF589" s="85">
        <v>52.631578947368418</v>
      </c>
      <c r="AG589" s="85">
        <v>75</v>
      </c>
      <c r="AH589" s="85">
        <v>52.941176470588239</v>
      </c>
      <c r="AI589" s="85">
        <v>38.31775700934579</v>
      </c>
      <c r="AJ589" s="86">
        <v>54.72262810682561</v>
      </c>
      <c r="AK589" s="87">
        <v>28.333333333333332</v>
      </c>
      <c r="AL589" s="72">
        <f t="shared" si="98"/>
        <v>28.333333333333332</v>
      </c>
      <c r="AM589" s="88">
        <v>62.502179497392071</v>
      </c>
      <c r="AN589" s="89">
        <f t="shared" si="99"/>
        <v>66.505263027148573</v>
      </c>
    </row>
    <row r="590" spans="1:40" ht="15" hidden="1" customHeight="1" x14ac:dyDescent="0.3">
      <c r="A590" s="90">
        <v>27361</v>
      </c>
      <c r="B590" s="91" t="s">
        <v>857</v>
      </c>
      <c r="C590" s="91" t="s">
        <v>872</v>
      </c>
      <c r="D590" s="92">
        <v>6</v>
      </c>
      <c r="E590" s="70">
        <v>60.085475155031375</v>
      </c>
      <c r="F590" s="71">
        <v>77.884615384615401</v>
      </c>
      <c r="G590" s="72">
        <f t="shared" si="90"/>
        <v>66.018521898226055</v>
      </c>
      <c r="H590" s="73">
        <v>1.75</v>
      </c>
      <c r="I590" s="74">
        <f t="shared" si="91"/>
        <v>1.75</v>
      </c>
      <c r="J590" s="75">
        <f t="shared" si="92"/>
        <v>40.311113138935632</v>
      </c>
      <c r="K590" s="76">
        <v>96.240601503759393</v>
      </c>
      <c r="L590" s="77">
        <v>100</v>
      </c>
      <c r="M590" s="78">
        <f t="shared" si="93"/>
        <v>97.076023391812868</v>
      </c>
      <c r="N590" s="79">
        <v>67.61904761904762</v>
      </c>
      <c r="O590" s="80">
        <v>98.8</v>
      </c>
      <c r="P590" s="81">
        <v>98.230448489779306</v>
      </c>
      <c r="Q590" s="82" t="s">
        <v>37</v>
      </c>
      <c r="R590" s="72">
        <f t="shared" si="94"/>
        <v>88.161363391252962</v>
      </c>
      <c r="S590" s="76">
        <v>92.222222222222214</v>
      </c>
      <c r="T590" s="80">
        <v>90.161871693121697</v>
      </c>
      <c r="U590" s="80">
        <v>95.833333333333329</v>
      </c>
      <c r="V590" s="80">
        <v>0</v>
      </c>
      <c r="W590" s="80">
        <v>0</v>
      </c>
      <c r="X590" s="78">
        <f t="shared" si="95"/>
        <v>69.554356812169303</v>
      </c>
      <c r="Y590" s="83">
        <f t="shared" si="96"/>
        <v>85.416398886147761</v>
      </c>
      <c r="Z590" s="84">
        <v>49.126436781609193</v>
      </c>
      <c r="AA590" s="84">
        <v>25</v>
      </c>
      <c r="AB590" s="84">
        <v>0</v>
      </c>
      <c r="AC590" s="84">
        <v>37.6</v>
      </c>
      <c r="AD590" s="84">
        <v>46.666666666666664</v>
      </c>
      <c r="AE590" s="72">
        <f t="shared" si="97"/>
        <v>32.769109195402294</v>
      </c>
      <c r="AF590" s="85">
        <v>47.368421052631575</v>
      </c>
      <c r="AG590" s="85">
        <v>68.75</v>
      </c>
      <c r="AH590" s="85">
        <v>41.17647058823529</v>
      </c>
      <c r="AI590" s="85">
        <v>16.822429906542055</v>
      </c>
      <c r="AJ590" s="86">
        <v>43.52933038685223</v>
      </c>
      <c r="AK590" s="87">
        <v>21.666666666666668</v>
      </c>
      <c r="AL590" s="72">
        <f t="shared" si="98"/>
        <v>21.666666666666668</v>
      </c>
      <c r="AM590" s="88">
        <v>33.418013007375151</v>
      </c>
      <c r="AN590" s="89">
        <f t="shared" si="99"/>
        <v>60.795825973073555</v>
      </c>
    </row>
    <row r="591" spans="1:40" ht="15" hidden="1" customHeight="1" x14ac:dyDescent="0.3">
      <c r="A591" s="90">
        <v>27372</v>
      </c>
      <c r="B591" s="91" t="s">
        <v>857</v>
      </c>
      <c r="C591" s="91" t="s">
        <v>873</v>
      </c>
      <c r="D591" s="92">
        <v>6</v>
      </c>
      <c r="E591" s="70">
        <v>44.803930776844517</v>
      </c>
      <c r="F591" s="71">
        <v>0</v>
      </c>
      <c r="G591" s="72">
        <f t="shared" si="90"/>
        <v>29.86928718456301</v>
      </c>
      <c r="H591" s="73">
        <v>0</v>
      </c>
      <c r="I591" s="74">
        <f t="shared" si="91"/>
        <v>0</v>
      </c>
      <c r="J591" s="75">
        <f t="shared" si="92"/>
        <v>17.921572310737805</v>
      </c>
      <c r="K591" s="76">
        <v>59.375</v>
      </c>
      <c r="L591" s="77">
        <v>100</v>
      </c>
      <c r="M591" s="78">
        <f t="shared" si="93"/>
        <v>68.402777777777771</v>
      </c>
      <c r="N591" s="79">
        <v>72.142857142857139</v>
      </c>
      <c r="O591" s="80">
        <v>98.89</v>
      </c>
      <c r="P591" s="81">
        <v>92.72727272727272</v>
      </c>
      <c r="Q591" s="82" t="s">
        <v>37</v>
      </c>
      <c r="R591" s="72">
        <f t="shared" si="94"/>
        <v>87.865093262987017</v>
      </c>
      <c r="S591" s="76">
        <v>73.611111111111114</v>
      </c>
      <c r="T591" s="80">
        <v>66.041666666666657</v>
      </c>
      <c r="U591" s="80">
        <v>100</v>
      </c>
      <c r="V591" s="80">
        <v>0</v>
      </c>
      <c r="W591" s="80">
        <v>0</v>
      </c>
      <c r="X591" s="78">
        <f t="shared" si="95"/>
        <v>59.913194444444443</v>
      </c>
      <c r="Y591" s="83">
        <f t="shared" si="96"/>
        <v>71.914052066378062</v>
      </c>
      <c r="Z591" s="84">
        <v>4.2758620689655169</v>
      </c>
      <c r="AA591" s="84">
        <v>47.222222222222229</v>
      </c>
      <c r="AB591" s="84">
        <v>100</v>
      </c>
      <c r="AC591" s="84">
        <v>37.6</v>
      </c>
      <c r="AD591" s="84">
        <v>84.269662921348313</v>
      </c>
      <c r="AE591" s="72">
        <f t="shared" si="97"/>
        <v>51.523693981660855</v>
      </c>
      <c r="AF591" s="85">
        <v>31.578947368421051</v>
      </c>
      <c r="AG591" s="85">
        <v>75</v>
      </c>
      <c r="AH591" s="85">
        <v>52.941176470588239</v>
      </c>
      <c r="AI591" s="85">
        <v>36.44859813084112</v>
      </c>
      <c r="AJ591" s="86">
        <v>48.992180492462609</v>
      </c>
      <c r="AK591" s="87">
        <v>35</v>
      </c>
      <c r="AL591" s="72">
        <f t="shared" si="98"/>
        <v>35</v>
      </c>
      <c r="AM591" s="88">
        <v>47.543884921542485</v>
      </c>
      <c r="AN591" s="89">
        <f t="shared" si="99"/>
        <v>53.804505971799337</v>
      </c>
    </row>
    <row r="592" spans="1:40" ht="15" hidden="1" customHeight="1" x14ac:dyDescent="0.3">
      <c r="A592" s="90">
        <v>27413</v>
      </c>
      <c r="B592" s="95" t="s">
        <v>857</v>
      </c>
      <c r="C592" s="95" t="s">
        <v>874</v>
      </c>
      <c r="D592" s="92">
        <v>6</v>
      </c>
      <c r="E592" s="70">
        <v>37.00778803773359</v>
      </c>
      <c r="F592" s="71">
        <v>82.285307285307283</v>
      </c>
      <c r="G592" s="72">
        <f t="shared" si="90"/>
        <v>52.100294453591488</v>
      </c>
      <c r="H592" s="73">
        <v>0</v>
      </c>
      <c r="I592" s="74">
        <f t="shared" si="91"/>
        <v>0</v>
      </c>
      <c r="J592" s="75">
        <f t="shared" si="92"/>
        <v>31.260176672154891</v>
      </c>
      <c r="K592" s="76">
        <v>25.233644859813086</v>
      </c>
      <c r="L592" s="77">
        <v>100</v>
      </c>
      <c r="M592" s="78">
        <f t="shared" si="93"/>
        <v>41.848390446521293</v>
      </c>
      <c r="N592" s="79">
        <v>44.126984126984127</v>
      </c>
      <c r="O592" s="80">
        <v>97.58</v>
      </c>
      <c r="P592" s="81">
        <v>88.296152602651148</v>
      </c>
      <c r="Q592" s="82" t="s">
        <v>37</v>
      </c>
      <c r="R592" s="72">
        <f t="shared" si="94"/>
        <v>76.619794923059743</v>
      </c>
      <c r="S592" s="76">
        <v>77.5</v>
      </c>
      <c r="T592" s="80">
        <v>71.375</v>
      </c>
      <c r="U592" s="80">
        <v>100</v>
      </c>
      <c r="V592" s="80">
        <v>0</v>
      </c>
      <c r="W592" s="80">
        <v>0</v>
      </c>
      <c r="X592" s="78">
        <f t="shared" si="95"/>
        <v>62.21875</v>
      </c>
      <c r="Y592" s="83">
        <f t="shared" si="96"/>
        <v>59.493754936126777</v>
      </c>
      <c r="Z592" s="84">
        <v>29.034482758620687</v>
      </c>
      <c r="AA592" s="84">
        <v>11.111111111111112</v>
      </c>
      <c r="AB592" s="84">
        <v>80</v>
      </c>
      <c r="AC592" s="84">
        <v>41.6</v>
      </c>
      <c r="AD592" s="84">
        <v>10</v>
      </c>
      <c r="AE592" s="72">
        <f t="shared" si="97"/>
        <v>34.0169540229885</v>
      </c>
      <c r="AF592" s="85">
        <v>42.105263157894733</v>
      </c>
      <c r="AG592" s="85">
        <v>75</v>
      </c>
      <c r="AH592" s="85">
        <v>47.058823529411761</v>
      </c>
      <c r="AI592" s="85">
        <v>38.31775700934579</v>
      </c>
      <c r="AJ592" s="86">
        <v>50.620460924163076</v>
      </c>
      <c r="AK592" s="87">
        <v>26.666666666666668</v>
      </c>
      <c r="AL592" s="72">
        <f t="shared" si="98"/>
        <v>26.666666666666668</v>
      </c>
      <c r="AM592" s="88">
        <v>36.974498392037354</v>
      </c>
      <c r="AN592" s="89">
        <f t="shared" si="99"/>
        <v>47.091262320105571</v>
      </c>
    </row>
    <row r="593" spans="1:40" ht="15" hidden="1" customHeight="1" x14ac:dyDescent="0.3">
      <c r="A593" s="90">
        <v>27425</v>
      </c>
      <c r="B593" s="91" t="s">
        <v>857</v>
      </c>
      <c r="C593" s="91" t="s">
        <v>875</v>
      </c>
      <c r="D593" s="92">
        <v>6</v>
      </c>
      <c r="E593" s="70">
        <v>51.745496630320112</v>
      </c>
      <c r="F593" s="71">
        <v>56.083129833129838</v>
      </c>
      <c r="G593" s="72">
        <f t="shared" si="90"/>
        <v>53.191374364590018</v>
      </c>
      <c r="H593" s="73">
        <v>30.471999999999998</v>
      </c>
      <c r="I593" s="74">
        <f t="shared" si="91"/>
        <v>30.471999999999998</v>
      </c>
      <c r="J593" s="75">
        <f t="shared" si="92"/>
        <v>44.103624618754012</v>
      </c>
      <c r="K593" s="76">
        <v>17.142857142857139</v>
      </c>
      <c r="L593" s="77">
        <v>0</v>
      </c>
      <c r="M593" s="78">
        <f t="shared" si="93"/>
        <v>13.33333333333333</v>
      </c>
      <c r="N593" s="79">
        <v>71.025641025641022</v>
      </c>
      <c r="O593" s="80">
        <v>96.679999999999993</v>
      </c>
      <c r="P593" s="81">
        <v>89.71746178786475</v>
      </c>
      <c r="Q593" s="82" t="s">
        <v>37</v>
      </c>
      <c r="R593" s="72">
        <f t="shared" si="94"/>
        <v>85.754071124749103</v>
      </c>
      <c r="S593" s="76">
        <v>86.388888888888886</v>
      </c>
      <c r="T593" s="80">
        <v>82.48737373737373</v>
      </c>
      <c r="U593" s="80">
        <v>100</v>
      </c>
      <c r="V593" s="80">
        <v>0</v>
      </c>
      <c r="W593" s="80">
        <v>0</v>
      </c>
      <c r="X593" s="78">
        <f t="shared" si="95"/>
        <v>67.219065656565647</v>
      </c>
      <c r="Y593" s="83">
        <f t="shared" si="96"/>
        <v>53.751403770020715</v>
      </c>
      <c r="Z593" s="84">
        <v>9.5402298850574709</v>
      </c>
      <c r="AA593" s="84">
        <v>11.111111111111112</v>
      </c>
      <c r="AB593" s="84">
        <v>100</v>
      </c>
      <c r="AC593" s="84">
        <v>32.800000000000004</v>
      </c>
      <c r="AD593" s="84">
        <v>7.7777777777777777</v>
      </c>
      <c r="AE593" s="72">
        <f t="shared" si="97"/>
        <v>30.826724137931034</v>
      </c>
      <c r="AF593" s="85">
        <v>26.315789473684209</v>
      </c>
      <c r="AG593" s="85">
        <v>68.75</v>
      </c>
      <c r="AH593" s="85">
        <v>52.941176470588239</v>
      </c>
      <c r="AI593" s="85">
        <v>34.579439252336449</v>
      </c>
      <c r="AJ593" s="86">
        <v>45.646601299152223</v>
      </c>
      <c r="AK593" s="87">
        <v>31.666666666666664</v>
      </c>
      <c r="AL593" s="72">
        <f t="shared" si="98"/>
        <v>31.666666666666664</v>
      </c>
      <c r="AM593" s="88">
        <v>34.946679886670481</v>
      </c>
      <c r="AN593" s="89">
        <f t="shared" si="99"/>
        <v>46.1804307747623</v>
      </c>
    </row>
    <row r="594" spans="1:40" ht="15" hidden="1" customHeight="1" x14ac:dyDescent="0.3">
      <c r="A594" s="90">
        <v>27430</v>
      </c>
      <c r="B594" s="91" t="s">
        <v>857</v>
      </c>
      <c r="C594" s="91" t="s">
        <v>876</v>
      </c>
      <c r="D594" s="92">
        <v>6</v>
      </c>
      <c r="E594" s="70">
        <v>57.753400159976529</v>
      </c>
      <c r="F594" s="71">
        <v>81.149267399267387</v>
      </c>
      <c r="G594" s="72">
        <f t="shared" si="90"/>
        <v>65.552022573073486</v>
      </c>
      <c r="H594" s="73">
        <v>41.02</v>
      </c>
      <c r="I594" s="74">
        <f t="shared" si="91"/>
        <v>41.02</v>
      </c>
      <c r="J594" s="75">
        <f t="shared" si="92"/>
        <v>55.739213543844095</v>
      </c>
      <c r="K594" s="76">
        <v>31.506849315068497</v>
      </c>
      <c r="L594" s="77">
        <v>100</v>
      </c>
      <c r="M594" s="78">
        <f t="shared" si="93"/>
        <v>46.727549467275495</v>
      </c>
      <c r="N594" s="79">
        <v>74.126984126984112</v>
      </c>
      <c r="O594" s="80">
        <v>95.58</v>
      </c>
      <c r="P594" s="81">
        <v>95.457280385078207</v>
      </c>
      <c r="Q594" s="82" t="s">
        <v>37</v>
      </c>
      <c r="R594" s="72">
        <f t="shared" si="94"/>
        <v>88.332845615580766</v>
      </c>
      <c r="S594" s="76">
        <v>97.777777777777786</v>
      </c>
      <c r="T594" s="80">
        <v>74.560019841269835</v>
      </c>
      <c r="U594" s="80">
        <v>83.333333333333329</v>
      </c>
      <c r="V594" s="80">
        <v>0</v>
      </c>
      <c r="W594" s="80">
        <v>0</v>
      </c>
      <c r="X594" s="78">
        <f t="shared" si="95"/>
        <v>63.917782738095241</v>
      </c>
      <c r="Y594" s="83">
        <f t="shared" si="96"/>
        <v>65.542118881395496</v>
      </c>
      <c r="Z594" s="84">
        <v>85.517241379310349</v>
      </c>
      <c r="AA594" s="84">
        <v>63.888888888888893</v>
      </c>
      <c r="AB594" s="84">
        <v>0</v>
      </c>
      <c r="AC594" s="84">
        <v>0</v>
      </c>
      <c r="AD594" s="84">
        <v>5.5555555555555554</v>
      </c>
      <c r="AE594" s="72">
        <f t="shared" si="97"/>
        <v>34.400143678160923</v>
      </c>
      <c r="AF594" s="85">
        <v>0</v>
      </c>
      <c r="AG594" s="85">
        <v>6.25</v>
      </c>
      <c r="AH594" s="85">
        <v>5.8823529411764701</v>
      </c>
      <c r="AI594" s="85">
        <v>0.93457943925233633</v>
      </c>
      <c r="AJ594" s="86">
        <v>3.266733095107202</v>
      </c>
      <c r="AK594" s="87">
        <v>0</v>
      </c>
      <c r="AL594" s="72">
        <f t="shared" si="98"/>
        <v>0</v>
      </c>
      <c r="AM594" s="88">
        <v>19.217872120381081</v>
      </c>
      <c r="AN594" s="89">
        <f t="shared" si="99"/>
        <v>49.684263785580896</v>
      </c>
    </row>
    <row r="595" spans="1:40" ht="15" hidden="1" customHeight="1" x14ac:dyDescent="0.3">
      <c r="A595" s="90">
        <v>27450</v>
      </c>
      <c r="B595" s="91" t="s">
        <v>857</v>
      </c>
      <c r="C595" s="91" t="s">
        <v>877</v>
      </c>
      <c r="D595" s="92">
        <v>6</v>
      </c>
      <c r="E595" s="70">
        <v>52.203559076611505</v>
      </c>
      <c r="F595" s="71">
        <v>62.206450956450965</v>
      </c>
      <c r="G595" s="72">
        <f t="shared" si="90"/>
        <v>55.537856369891323</v>
      </c>
      <c r="H595" s="73">
        <v>0</v>
      </c>
      <c r="I595" s="74">
        <f t="shared" si="91"/>
        <v>0</v>
      </c>
      <c r="J595" s="75">
        <f t="shared" si="92"/>
        <v>33.322713821934791</v>
      </c>
      <c r="K595" s="76">
        <v>0</v>
      </c>
      <c r="L595" s="77">
        <v>0</v>
      </c>
      <c r="M595" s="78">
        <f t="shared" si="93"/>
        <v>0</v>
      </c>
      <c r="N595" s="79">
        <v>77.857142857142861</v>
      </c>
      <c r="O595" s="80">
        <v>96.34</v>
      </c>
      <c r="P595" s="81">
        <v>96.664275466284082</v>
      </c>
      <c r="Q595" s="82" t="s">
        <v>37</v>
      </c>
      <c r="R595" s="72">
        <f t="shared" si="94"/>
        <v>90.230709978991598</v>
      </c>
      <c r="S595" s="76">
        <v>98.472222222222214</v>
      </c>
      <c r="T595" s="80">
        <v>82.763888888888886</v>
      </c>
      <c r="U595" s="80">
        <v>100</v>
      </c>
      <c r="V595" s="80">
        <v>0</v>
      </c>
      <c r="W595" s="80">
        <v>0</v>
      </c>
      <c r="X595" s="78">
        <f t="shared" si="95"/>
        <v>70.309027777777771</v>
      </c>
      <c r="Y595" s="83">
        <f t="shared" si="96"/>
        <v>51.3727160821662</v>
      </c>
      <c r="Z595" s="84">
        <v>41.90804597701149</v>
      </c>
      <c r="AA595" s="84">
        <v>22.222222222222225</v>
      </c>
      <c r="AB595" s="84">
        <v>60</v>
      </c>
      <c r="AC595" s="84">
        <v>51.2</v>
      </c>
      <c r="AD595" s="84">
        <v>37.777777777777779</v>
      </c>
      <c r="AE595" s="72">
        <f t="shared" si="97"/>
        <v>42.577011494252879</v>
      </c>
      <c r="AF595" s="85">
        <v>63.157894736842103</v>
      </c>
      <c r="AG595" s="85">
        <v>75</v>
      </c>
      <c r="AH595" s="85">
        <v>64.705882352941174</v>
      </c>
      <c r="AI595" s="85">
        <v>32.710280373831772</v>
      </c>
      <c r="AJ595" s="86">
        <v>58.893514365903769</v>
      </c>
      <c r="AK595" s="87">
        <v>23.333333333333332</v>
      </c>
      <c r="AL595" s="72">
        <f t="shared" si="98"/>
        <v>23.333333333333332</v>
      </c>
      <c r="AM595" s="88">
        <v>43.079343294509201</v>
      </c>
      <c r="AN595" s="89">
        <f t="shared" si="99"/>
        <v>45.274703793822823</v>
      </c>
    </row>
    <row r="596" spans="1:40" ht="15" hidden="1" customHeight="1" x14ac:dyDescent="0.3">
      <c r="A596" s="90">
        <v>27491</v>
      </c>
      <c r="B596" s="91" t="s">
        <v>857</v>
      </c>
      <c r="C596" s="91" t="s">
        <v>878</v>
      </c>
      <c r="D596" s="92">
        <v>6</v>
      </c>
      <c r="E596" s="70">
        <v>73.330054247023384</v>
      </c>
      <c r="F596" s="71">
        <v>95.876068376068375</v>
      </c>
      <c r="G596" s="72">
        <f t="shared" si="90"/>
        <v>80.845392290038376</v>
      </c>
      <c r="H596" s="73">
        <v>0</v>
      </c>
      <c r="I596" s="74">
        <f t="shared" si="91"/>
        <v>0</v>
      </c>
      <c r="J596" s="75">
        <f t="shared" si="92"/>
        <v>48.507235374023026</v>
      </c>
      <c r="K596" s="76">
        <v>98.148148148148152</v>
      </c>
      <c r="L596" s="77">
        <v>100</v>
      </c>
      <c r="M596" s="78">
        <f t="shared" si="93"/>
        <v>98.559670781893004</v>
      </c>
      <c r="N596" s="79">
        <v>72.142857142857139</v>
      </c>
      <c r="O596" s="80">
        <v>96.169999999999987</v>
      </c>
      <c r="P596" s="81">
        <v>93.583959899749374</v>
      </c>
      <c r="Q596" s="82" t="s">
        <v>37</v>
      </c>
      <c r="R596" s="72">
        <f t="shared" si="94"/>
        <v>87.244377177318285</v>
      </c>
      <c r="S596" s="76">
        <v>91.388888888888886</v>
      </c>
      <c r="T596" s="80">
        <v>78.743326118326124</v>
      </c>
      <c r="U596" s="80">
        <v>0</v>
      </c>
      <c r="V596" s="80">
        <v>0</v>
      </c>
      <c r="W596" s="80">
        <v>0</v>
      </c>
      <c r="X596" s="78">
        <f t="shared" si="95"/>
        <v>42.533053751803749</v>
      </c>
      <c r="Y596" s="83">
        <f t="shared" si="96"/>
        <v>77.010259378800527</v>
      </c>
      <c r="Z596" s="84">
        <v>6.4137931034482749</v>
      </c>
      <c r="AA596" s="84">
        <v>0</v>
      </c>
      <c r="AB596" s="84">
        <v>0</v>
      </c>
      <c r="AC596" s="84">
        <v>0</v>
      </c>
      <c r="AD596" s="84">
        <v>5.5555555555555554</v>
      </c>
      <c r="AE596" s="72">
        <f t="shared" si="97"/>
        <v>2.6451149425287355</v>
      </c>
      <c r="AF596" s="85">
        <v>0</v>
      </c>
      <c r="AG596" s="85">
        <v>6.25</v>
      </c>
      <c r="AH596" s="85">
        <v>5.8823529411764701</v>
      </c>
      <c r="AI596" s="85">
        <v>0.93457943925233633</v>
      </c>
      <c r="AJ596" s="86">
        <v>3.266733095107202</v>
      </c>
      <c r="AK596" s="87">
        <v>0</v>
      </c>
      <c r="AL596" s="72">
        <f t="shared" si="98"/>
        <v>0</v>
      </c>
      <c r="AM596" s="88">
        <v>2.2818567947105795</v>
      </c>
      <c r="AN596" s="89">
        <f t="shared" si="99"/>
        <v>48.891133802618043</v>
      </c>
    </row>
    <row r="597" spans="1:40" ht="15" hidden="1" customHeight="1" x14ac:dyDescent="0.3">
      <c r="A597" s="90">
        <v>27495</v>
      </c>
      <c r="B597" s="91" t="s">
        <v>857</v>
      </c>
      <c r="C597" s="91" t="s">
        <v>879</v>
      </c>
      <c r="D597" s="92">
        <v>6</v>
      </c>
      <c r="E597" s="70">
        <v>37.52167554163924</v>
      </c>
      <c r="F597" s="71">
        <v>75.138888888888886</v>
      </c>
      <c r="G597" s="72">
        <f t="shared" si="90"/>
        <v>50.060746657389117</v>
      </c>
      <c r="H597" s="73">
        <v>0</v>
      </c>
      <c r="I597" s="74">
        <f t="shared" si="91"/>
        <v>0</v>
      </c>
      <c r="J597" s="75">
        <f t="shared" si="92"/>
        <v>30.03644799443347</v>
      </c>
      <c r="K597" s="76">
        <v>0</v>
      </c>
      <c r="L597" s="77">
        <v>100</v>
      </c>
      <c r="M597" s="78">
        <f t="shared" si="93"/>
        <v>22.222222222222221</v>
      </c>
      <c r="N597" s="79">
        <v>91.111111111111114</v>
      </c>
      <c r="O597" s="80">
        <v>95.84</v>
      </c>
      <c r="P597" s="81">
        <v>96.030672079386562</v>
      </c>
      <c r="Q597" s="82" t="s">
        <v>37</v>
      </c>
      <c r="R597" s="72">
        <f t="shared" si="94"/>
        <v>94.268306525334538</v>
      </c>
      <c r="S597" s="76">
        <v>97.916666666666657</v>
      </c>
      <c r="T597" s="80">
        <v>75.550925925925924</v>
      </c>
      <c r="U597" s="80">
        <v>81.944433333333336</v>
      </c>
      <c r="V597" s="80">
        <v>0</v>
      </c>
      <c r="W597" s="80">
        <v>0</v>
      </c>
      <c r="X597" s="78">
        <f t="shared" si="95"/>
        <v>63.853006481481479</v>
      </c>
      <c r="Y597" s="83">
        <f t="shared" si="96"/>
        <v>58.598820162181127</v>
      </c>
      <c r="Z597" s="84">
        <v>77.58620689655173</v>
      </c>
      <c r="AA597" s="84">
        <v>80.555555555555557</v>
      </c>
      <c r="AB597" s="84">
        <v>0</v>
      </c>
      <c r="AC597" s="84">
        <v>31.2</v>
      </c>
      <c r="AD597" s="84">
        <v>40.449438202247187</v>
      </c>
      <c r="AE597" s="72">
        <f t="shared" si="97"/>
        <v>47.934988053725945</v>
      </c>
      <c r="AF597" s="85">
        <v>21.052631578947366</v>
      </c>
      <c r="AG597" s="85">
        <v>12.5</v>
      </c>
      <c r="AH597" s="85">
        <v>11.76470588235294</v>
      </c>
      <c r="AI597" s="85">
        <v>0.93457943925233633</v>
      </c>
      <c r="AJ597" s="86">
        <v>11.562979225138163</v>
      </c>
      <c r="AK597" s="87">
        <v>16.666666666666664</v>
      </c>
      <c r="AL597" s="72">
        <f t="shared" si="98"/>
        <v>16.666666666666664</v>
      </c>
      <c r="AM597" s="88">
        <v>31.982121422024015</v>
      </c>
      <c r="AN597" s="89">
        <f t="shared" si="99"/>
        <v>44.901336106584459</v>
      </c>
    </row>
    <row r="598" spans="1:40" ht="15" hidden="1" customHeight="1" x14ac:dyDescent="0.3">
      <c r="A598" s="90">
        <v>27580</v>
      </c>
      <c r="B598" s="91" t="s">
        <v>857</v>
      </c>
      <c r="C598" s="91" t="s">
        <v>880</v>
      </c>
      <c r="D598" s="92">
        <v>6</v>
      </c>
      <c r="E598" s="70">
        <v>71.807761452327085</v>
      </c>
      <c r="F598" s="71">
        <v>0</v>
      </c>
      <c r="G598" s="72">
        <f t="shared" si="90"/>
        <v>47.871840968218052</v>
      </c>
      <c r="H598" s="73">
        <v>0</v>
      </c>
      <c r="I598" s="74">
        <f t="shared" si="91"/>
        <v>0</v>
      </c>
      <c r="J598" s="75">
        <f t="shared" si="92"/>
        <v>28.72310458093083</v>
      </c>
      <c r="K598" s="76">
        <v>0</v>
      </c>
      <c r="L598" s="77">
        <v>100</v>
      </c>
      <c r="M598" s="78">
        <f t="shared" si="93"/>
        <v>22.222222222222221</v>
      </c>
      <c r="N598" s="79">
        <v>78.571428571428569</v>
      </c>
      <c r="O598" s="80">
        <v>97.410000000000011</v>
      </c>
      <c r="P598" s="81">
        <v>95.965770171149146</v>
      </c>
      <c r="Q598" s="82" t="s">
        <v>37</v>
      </c>
      <c r="R598" s="72">
        <f t="shared" si="94"/>
        <v>90.5924105811212</v>
      </c>
      <c r="S598" s="76">
        <v>63.055555555555557</v>
      </c>
      <c r="T598" s="80">
        <v>83.449074074074062</v>
      </c>
      <c r="U598" s="80">
        <v>97.222216666666668</v>
      </c>
      <c r="V598" s="80">
        <v>0</v>
      </c>
      <c r="W598" s="80">
        <v>0</v>
      </c>
      <c r="X598" s="78">
        <f t="shared" si="95"/>
        <v>60.931711574074072</v>
      </c>
      <c r="Y598" s="83">
        <f t="shared" si="96"/>
        <v>56.487719089662491</v>
      </c>
      <c r="Z598" s="84">
        <v>8.5057471264367805</v>
      </c>
      <c r="AA598" s="84">
        <v>11.111111111111112</v>
      </c>
      <c r="AB598" s="84">
        <v>40</v>
      </c>
      <c r="AC598" s="84">
        <v>44.800000000000004</v>
      </c>
      <c r="AD598" s="84">
        <v>12.222222222222221</v>
      </c>
      <c r="AE598" s="72">
        <f t="shared" si="97"/>
        <v>22.401436781609195</v>
      </c>
      <c r="AF598" s="85">
        <v>68.421052631578945</v>
      </c>
      <c r="AG598" s="85">
        <v>81.25</v>
      </c>
      <c r="AH598" s="85">
        <v>64.705882352941174</v>
      </c>
      <c r="AI598" s="85">
        <v>44.859813084112147</v>
      </c>
      <c r="AJ598" s="86">
        <v>64.809187017158067</v>
      </c>
      <c r="AK598" s="87">
        <v>26.666666666666668</v>
      </c>
      <c r="AL598" s="72">
        <f t="shared" si="98"/>
        <v>26.666666666666668</v>
      </c>
      <c r="AM598" s="88">
        <v>34.563216154767055</v>
      </c>
      <c r="AN598" s="89">
        <f t="shared" si="99"/>
        <v>44.357445307447527</v>
      </c>
    </row>
    <row r="599" spans="1:40" ht="15" hidden="1" customHeight="1" x14ac:dyDescent="0.3">
      <c r="A599" s="90">
        <v>27600</v>
      </c>
      <c r="B599" s="91" t="s">
        <v>857</v>
      </c>
      <c r="C599" s="91" t="s">
        <v>881</v>
      </c>
      <c r="D599" s="92">
        <v>6</v>
      </c>
      <c r="E599" s="70">
        <v>61.400489675718248</v>
      </c>
      <c r="F599" s="71">
        <v>75.663410663410673</v>
      </c>
      <c r="G599" s="72">
        <f t="shared" si="90"/>
        <v>66.154796671615713</v>
      </c>
      <c r="H599" s="73">
        <v>0.75</v>
      </c>
      <c r="I599" s="74">
        <f t="shared" si="91"/>
        <v>0.75</v>
      </c>
      <c r="J599" s="75">
        <f t="shared" si="92"/>
        <v>39.992878002969427</v>
      </c>
      <c r="K599" s="76">
        <v>16.312056737588655</v>
      </c>
      <c r="L599" s="77">
        <v>100</v>
      </c>
      <c r="M599" s="78">
        <f t="shared" si="93"/>
        <v>34.909377462568955</v>
      </c>
      <c r="N599" s="79">
        <v>87.460317460317469</v>
      </c>
      <c r="O599" s="80">
        <v>98.009999999999991</v>
      </c>
      <c r="P599" s="81">
        <v>97.654504839910643</v>
      </c>
      <c r="Q599" s="82" t="s">
        <v>37</v>
      </c>
      <c r="R599" s="72">
        <f t="shared" si="94"/>
        <v>94.315956428763485</v>
      </c>
      <c r="S599" s="76">
        <v>99.305555555555543</v>
      </c>
      <c r="T599" s="80">
        <v>90.711805555555557</v>
      </c>
      <c r="U599" s="80">
        <v>100</v>
      </c>
      <c r="V599" s="80">
        <v>0</v>
      </c>
      <c r="W599" s="80">
        <v>0</v>
      </c>
      <c r="X599" s="78">
        <f t="shared" si="95"/>
        <v>72.504340277777771</v>
      </c>
      <c r="Y599" s="83">
        <f t="shared" si="96"/>
        <v>65.949870832618018</v>
      </c>
      <c r="Z599" s="84">
        <v>57.057471264367813</v>
      </c>
      <c r="AA599" s="84">
        <v>11.111111111111112</v>
      </c>
      <c r="AB599" s="84">
        <v>60</v>
      </c>
      <c r="AC599" s="84">
        <v>41.6</v>
      </c>
      <c r="AD599" s="84">
        <v>10</v>
      </c>
      <c r="AE599" s="72">
        <f t="shared" si="97"/>
        <v>37.272701149425288</v>
      </c>
      <c r="AF599" s="85">
        <v>57.894736842105267</v>
      </c>
      <c r="AG599" s="85">
        <v>25</v>
      </c>
      <c r="AH599" s="85">
        <v>17.647058823529413</v>
      </c>
      <c r="AI599" s="85">
        <v>31.775700934579437</v>
      </c>
      <c r="AJ599" s="86">
        <v>33.079374150053532</v>
      </c>
      <c r="AK599" s="87">
        <v>38.333333333333336</v>
      </c>
      <c r="AL599" s="72">
        <f t="shared" si="98"/>
        <v>38.333333333333336</v>
      </c>
      <c r="AM599" s="88">
        <v>36.366607053041093</v>
      </c>
      <c r="AN599" s="89">
        <f t="shared" si="99"/>
        <v>51.883493132815225</v>
      </c>
    </row>
    <row r="600" spans="1:40" ht="15" hidden="1" customHeight="1" x14ac:dyDescent="0.3">
      <c r="A600" s="90">
        <v>27615</v>
      </c>
      <c r="B600" s="91" t="s">
        <v>857</v>
      </c>
      <c r="C600" s="91" t="s">
        <v>882</v>
      </c>
      <c r="D600" s="92">
        <v>6</v>
      </c>
      <c r="E600" s="70">
        <v>60.435932337474995</v>
      </c>
      <c r="F600" s="71">
        <v>78.011294261294253</v>
      </c>
      <c r="G600" s="72">
        <f t="shared" si="90"/>
        <v>66.2943863120814</v>
      </c>
      <c r="H600" s="73">
        <v>18.181999999999999</v>
      </c>
      <c r="I600" s="74">
        <f t="shared" si="91"/>
        <v>18.181999999999999</v>
      </c>
      <c r="J600" s="75">
        <f t="shared" si="92"/>
        <v>47.049431787248835</v>
      </c>
      <c r="K600" s="76">
        <v>68.085106382978722</v>
      </c>
      <c r="L600" s="77">
        <v>0</v>
      </c>
      <c r="M600" s="78">
        <f t="shared" si="93"/>
        <v>52.955082742316783</v>
      </c>
      <c r="N600" s="79">
        <v>76.349206349206355</v>
      </c>
      <c r="O600" s="80">
        <v>97.200000000000017</v>
      </c>
      <c r="P600" s="81">
        <v>97.271379139891252</v>
      </c>
      <c r="Q600" s="82" t="s">
        <v>37</v>
      </c>
      <c r="R600" s="72">
        <f t="shared" si="94"/>
        <v>90.217107541055654</v>
      </c>
      <c r="S600" s="76">
        <v>90.416666666666671</v>
      </c>
      <c r="T600" s="80">
        <v>70.625</v>
      </c>
      <c r="U600" s="80">
        <v>100</v>
      </c>
      <c r="V600" s="80">
        <v>0</v>
      </c>
      <c r="W600" s="80">
        <v>0</v>
      </c>
      <c r="X600" s="78">
        <f t="shared" si="95"/>
        <v>65.260416666666671</v>
      </c>
      <c r="Y600" s="83">
        <f t="shared" si="96"/>
        <v>68.81663753370519</v>
      </c>
      <c r="Z600" s="84">
        <v>40.229885057471265</v>
      </c>
      <c r="AA600" s="84">
        <v>77.777777777777786</v>
      </c>
      <c r="AB600" s="84">
        <v>100</v>
      </c>
      <c r="AC600" s="84">
        <v>42.4</v>
      </c>
      <c r="AD600" s="84">
        <v>6.666666666666667</v>
      </c>
      <c r="AE600" s="72">
        <f t="shared" si="97"/>
        <v>52.590804597701151</v>
      </c>
      <c r="AF600" s="85">
        <v>47.368421052631575</v>
      </c>
      <c r="AG600" s="85">
        <v>75</v>
      </c>
      <c r="AH600" s="85">
        <v>52.941176470588239</v>
      </c>
      <c r="AI600" s="85">
        <v>39.252336448598129</v>
      </c>
      <c r="AJ600" s="86">
        <v>53.640483492954488</v>
      </c>
      <c r="AK600" s="87">
        <v>26.666666666666668</v>
      </c>
      <c r="AL600" s="72">
        <f t="shared" si="98"/>
        <v>26.666666666666668</v>
      </c>
      <c r="AM600" s="88">
        <v>47.68589138356181</v>
      </c>
      <c r="AN600" s="89">
        <f t="shared" si="99"/>
        <v>58.123972539370911</v>
      </c>
    </row>
    <row r="601" spans="1:40" ht="15" hidden="1" customHeight="1" x14ac:dyDescent="0.3">
      <c r="A601" s="90">
        <v>27660</v>
      </c>
      <c r="B601" s="91" t="s">
        <v>857</v>
      </c>
      <c r="C601" s="91" t="s">
        <v>883</v>
      </c>
      <c r="D601" s="92">
        <v>6</v>
      </c>
      <c r="E601" s="70">
        <v>63.932728040259803</v>
      </c>
      <c r="F601" s="71">
        <v>79.074074074074076</v>
      </c>
      <c r="G601" s="72">
        <f t="shared" si="90"/>
        <v>68.979843384864552</v>
      </c>
      <c r="H601" s="73">
        <v>0</v>
      </c>
      <c r="I601" s="74">
        <f t="shared" si="91"/>
        <v>0</v>
      </c>
      <c r="J601" s="75">
        <f t="shared" si="92"/>
        <v>41.387906030918728</v>
      </c>
      <c r="K601" s="76">
        <v>40.800000000000004</v>
      </c>
      <c r="L601" s="77">
        <v>100</v>
      </c>
      <c r="M601" s="78">
        <f t="shared" si="93"/>
        <v>53.955555555555563</v>
      </c>
      <c r="N601" s="79">
        <v>78.571428571428569</v>
      </c>
      <c r="O601" s="80">
        <v>99.47</v>
      </c>
      <c r="P601" s="81">
        <v>98.066511987625688</v>
      </c>
      <c r="Q601" s="82" t="s">
        <v>37</v>
      </c>
      <c r="R601" s="72">
        <f t="shared" si="94"/>
        <v>91.978457698734957</v>
      </c>
      <c r="S601" s="76">
        <v>97.222222222222214</v>
      </c>
      <c r="T601" s="80">
        <v>74.884259259259267</v>
      </c>
      <c r="U601" s="80">
        <v>94.444433333333336</v>
      </c>
      <c r="V601" s="80">
        <v>0</v>
      </c>
      <c r="W601" s="80">
        <v>0</v>
      </c>
      <c r="X601" s="78">
        <f t="shared" si="95"/>
        <v>66.637728703703701</v>
      </c>
      <c r="Y601" s="83">
        <f t="shared" si="96"/>
        <v>70.181179648780372</v>
      </c>
      <c r="Z601" s="84">
        <v>82.344827586206904</v>
      </c>
      <c r="AA601" s="84">
        <v>47.222222222222221</v>
      </c>
      <c r="AB601" s="84">
        <v>0</v>
      </c>
      <c r="AC601" s="84">
        <v>51.2</v>
      </c>
      <c r="AD601" s="84">
        <v>84.146341463414629</v>
      </c>
      <c r="AE601" s="72">
        <f t="shared" si="97"/>
        <v>54.817812587608643</v>
      </c>
      <c r="AF601" s="85">
        <v>47.368421052631575</v>
      </c>
      <c r="AG601" s="85">
        <v>62.5</v>
      </c>
      <c r="AH601" s="85">
        <v>5.8823529411764701</v>
      </c>
      <c r="AI601" s="85">
        <v>24.299065420560748</v>
      </c>
      <c r="AJ601" s="86">
        <v>35.012459853592198</v>
      </c>
      <c r="AK601" s="87">
        <v>38.333333333333336</v>
      </c>
      <c r="AL601" s="72">
        <f t="shared" si="98"/>
        <v>38.333333333333336</v>
      </c>
      <c r="AM601" s="88">
        <v>46.239489341015869</v>
      </c>
      <c r="AN601" s="89">
        <f t="shared" si="99"/>
        <v>57.240017832878692</v>
      </c>
    </row>
    <row r="602" spans="1:40" ht="15" hidden="1" customHeight="1" x14ac:dyDescent="0.3">
      <c r="A602" s="90">
        <v>27745</v>
      </c>
      <c r="B602" s="91" t="s">
        <v>857</v>
      </c>
      <c r="C602" s="91" t="s">
        <v>884</v>
      </c>
      <c r="D602" s="92">
        <v>6</v>
      </c>
      <c r="E602" s="70">
        <v>45.062512049354162</v>
      </c>
      <c r="F602" s="71">
        <v>84.817867317867325</v>
      </c>
      <c r="G602" s="72">
        <f t="shared" si="90"/>
        <v>58.314297138858549</v>
      </c>
      <c r="H602" s="73">
        <v>11.421999999999999</v>
      </c>
      <c r="I602" s="74">
        <f t="shared" si="91"/>
        <v>11.421999999999999</v>
      </c>
      <c r="J602" s="75">
        <f t="shared" si="92"/>
        <v>39.557378283315131</v>
      </c>
      <c r="K602" s="76">
        <v>70.833333333333329</v>
      </c>
      <c r="L602" s="77">
        <v>100</v>
      </c>
      <c r="M602" s="78">
        <f t="shared" si="93"/>
        <v>77.31481481481481</v>
      </c>
      <c r="N602" s="79">
        <v>86.666666666666657</v>
      </c>
      <c r="O602" s="80">
        <v>98.32</v>
      </c>
      <c r="P602" s="81">
        <v>92.084726867335561</v>
      </c>
      <c r="Q602" s="82" t="s">
        <v>37</v>
      </c>
      <c r="R602" s="72">
        <f t="shared" si="94"/>
        <v>92.299407971014489</v>
      </c>
      <c r="S602" s="76">
        <v>95.833333333333343</v>
      </c>
      <c r="T602" s="80">
        <v>56.513888888888886</v>
      </c>
      <c r="U602" s="80">
        <v>95.833333333333329</v>
      </c>
      <c r="V602" s="80">
        <v>0</v>
      </c>
      <c r="W602" s="80">
        <v>25</v>
      </c>
      <c r="X602" s="78">
        <f t="shared" si="95"/>
        <v>65.170138888888886</v>
      </c>
      <c r="Y602" s="83">
        <f t="shared" si="96"/>
        <v>78.223588328502416</v>
      </c>
      <c r="Z602" s="84">
        <v>52.09195402298851</v>
      </c>
      <c r="AA602" s="84">
        <v>86.1111111111111</v>
      </c>
      <c r="AB602" s="84">
        <v>100</v>
      </c>
      <c r="AC602" s="84">
        <v>45.6</v>
      </c>
      <c r="AD602" s="84">
        <v>5.5555555555555554</v>
      </c>
      <c r="AE602" s="72">
        <f t="shared" si="97"/>
        <v>57.510488505747126</v>
      </c>
      <c r="AF602" s="85">
        <v>52.631578947368418</v>
      </c>
      <c r="AG602" s="85">
        <v>75</v>
      </c>
      <c r="AH602" s="85">
        <v>52.941176470588239</v>
      </c>
      <c r="AI602" s="85">
        <v>39.252336448598129</v>
      </c>
      <c r="AJ602" s="86">
        <v>54.956272966638693</v>
      </c>
      <c r="AK602" s="87">
        <v>30</v>
      </c>
      <c r="AL602" s="72">
        <f t="shared" si="98"/>
        <v>30</v>
      </c>
      <c r="AM602" s="88">
        <v>51.327266660835456</v>
      </c>
      <c r="AN602" s="89">
        <f t="shared" si="99"/>
        <v>62.421449819164877</v>
      </c>
    </row>
    <row r="603" spans="1:40" ht="15" hidden="1" customHeight="1" x14ac:dyDescent="0.3">
      <c r="A603" s="90">
        <v>27787</v>
      </c>
      <c r="B603" s="91" t="s">
        <v>857</v>
      </c>
      <c r="C603" s="91" t="s">
        <v>885</v>
      </c>
      <c r="D603" s="92">
        <v>5</v>
      </c>
      <c r="E603" s="70">
        <v>74.511374590321964</v>
      </c>
      <c r="F603" s="71">
        <v>77.019230769230759</v>
      </c>
      <c r="G603" s="72">
        <f t="shared" si="90"/>
        <v>75.347326649958234</v>
      </c>
      <c r="H603" s="73">
        <v>26.771999999999998</v>
      </c>
      <c r="I603" s="74">
        <f t="shared" si="91"/>
        <v>26.771999999999998</v>
      </c>
      <c r="J603" s="75">
        <f t="shared" si="92"/>
        <v>55.917195989974942</v>
      </c>
      <c r="K603" s="76">
        <v>70.748299319727892</v>
      </c>
      <c r="L603" s="77">
        <v>100</v>
      </c>
      <c r="M603" s="78">
        <f t="shared" si="93"/>
        <v>77.24867724867724</v>
      </c>
      <c r="N603" s="79">
        <v>75.238095238095255</v>
      </c>
      <c r="O603" s="80">
        <v>97.93</v>
      </c>
      <c r="P603" s="81">
        <v>96.216628527841337</v>
      </c>
      <c r="Q603" s="82" t="s">
        <v>37</v>
      </c>
      <c r="R603" s="72">
        <f t="shared" si="94"/>
        <v>89.738786104527634</v>
      </c>
      <c r="S603" s="76">
        <v>44.305555555555557</v>
      </c>
      <c r="T603" s="80">
        <v>63.819444444444443</v>
      </c>
      <c r="U603" s="80">
        <v>0</v>
      </c>
      <c r="V603" s="80">
        <v>0</v>
      </c>
      <c r="W603" s="80">
        <v>0</v>
      </c>
      <c r="X603" s="78">
        <f t="shared" si="95"/>
        <v>27.03125</v>
      </c>
      <c r="Y603" s="83">
        <f t="shared" si="96"/>
        <v>65.175935362972652</v>
      </c>
      <c r="Z603" s="84">
        <v>43.954022988505749</v>
      </c>
      <c r="AA603" s="84">
        <v>77.777777777777786</v>
      </c>
      <c r="AB603" s="84">
        <v>0</v>
      </c>
      <c r="AC603" s="84">
        <v>0</v>
      </c>
      <c r="AD603" s="84">
        <v>46.739130434782609</v>
      </c>
      <c r="AE603" s="72">
        <f t="shared" si="97"/>
        <v>34.335426036981517</v>
      </c>
      <c r="AF603" s="85">
        <v>0</v>
      </c>
      <c r="AG603" s="85">
        <v>6.25</v>
      </c>
      <c r="AH603" s="85">
        <v>5.8823529411764701</v>
      </c>
      <c r="AI603" s="85">
        <v>0.93457943925233633</v>
      </c>
      <c r="AJ603" s="86">
        <v>3.266733095107202</v>
      </c>
      <c r="AK603" s="87">
        <v>0</v>
      </c>
      <c r="AL603" s="72">
        <f t="shared" si="98"/>
        <v>0</v>
      </c>
      <c r="AM603" s="88">
        <v>19.183356045085397</v>
      </c>
      <c r="AN603" s="89">
        <f t="shared" si="99"/>
        <v>49.526413693006937</v>
      </c>
    </row>
    <row r="604" spans="1:40" ht="15" hidden="1" customHeight="1" x14ac:dyDescent="0.3">
      <c r="A604" s="90">
        <v>27800</v>
      </c>
      <c r="B604" s="91" t="s">
        <v>857</v>
      </c>
      <c r="C604" s="91" t="s">
        <v>886</v>
      </c>
      <c r="D604" s="92">
        <v>6</v>
      </c>
      <c r="E604" s="70">
        <v>45.64281148544751</v>
      </c>
      <c r="F604" s="71">
        <v>78.7510175010175</v>
      </c>
      <c r="G604" s="72">
        <f t="shared" si="90"/>
        <v>56.678880157304171</v>
      </c>
      <c r="H604" s="73">
        <v>44.082000000000001</v>
      </c>
      <c r="I604" s="74">
        <f t="shared" si="91"/>
        <v>44.082000000000001</v>
      </c>
      <c r="J604" s="75">
        <f t="shared" si="92"/>
        <v>51.640128094382504</v>
      </c>
      <c r="K604" s="76">
        <v>30.357142857142861</v>
      </c>
      <c r="L604" s="77">
        <v>100</v>
      </c>
      <c r="M604" s="78">
        <f t="shared" si="93"/>
        <v>45.833333333333336</v>
      </c>
      <c r="N604" s="79">
        <v>54.285714285714285</v>
      </c>
      <c r="O604" s="80">
        <v>97.99</v>
      </c>
      <c r="P604" s="81">
        <v>99.879692011549565</v>
      </c>
      <c r="Q604" s="82" t="s">
        <v>37</v>
      </c>
      <c r="R604" s="72">
        <f t="shared" si="94"/>
        <v>83.99926972277602</v>
      </c>
      <c r="S604" s="76">
        <v>68.472222222222229</v>
      </c>
      <c r="T604" s="80">
        <v>39.027777777777779</v>
      </c>
      <c r="U604" s="80">
        <v>16.666666666666668</v>
      </c>
      <c r="V604" s="80">
        <v>0</v>
      </c>
      <c r="W604" s="80">
        <v>25</v>
      </c>
      <c r="X604" s="78">
        <f t="shared" si="95"/>
        <v>34.166666666666671</v>
      </c>
      <c r="Y604" s="83">
        <f t="shared" si="96"/>
        <v>54.313099644621666</v>
      </c>
      <c r="Z604" s="84">
        <v>50.609195402298859</v>
      </c>
      <c r="AA604" s="84">
        <v>90.972222222222229</v>
      </c>
      <c r="AB604" s="84">
        <v>0</v>
      </c>
      <c r="AC604" s="84">
        <v>0</v>
      </c>
      <c r="AD604" s="84">
        <v>5.5555555555555554</v>
      </c>
      <c r="AE604" s="72">
        <f t="shared" si="97"/>
        <v>30.751257183908049</v>
      </c>
      <c r="AF604" s="85">
        <v>0</v>
      </c>
      <c r="AG604" s="85">
        <v>6.25</v>
      </c>
      <c r="AH604" s="85">
        <v>5.8823529411764701</v>
      </c>
      <c r="AI604" s="85">
        <v>0.93457943925233633</v>
      </c>
      <c r="AJ604" s="86">
        <v>3.266733095107202</v>
      </c>
      <c r="AK604" s="87">
        <v>0</v>
      </c>
      <c r="AL604" s="72">
        <f t="shared" si="98"/>
        <v>0</v>
      </c>
      <c r="AM604" s="88">
        <v>17.271799323446213</v>
      </c>
      <c r="AN604" s="89">
        <f t="shared" si="99"/>
        <v>42.666115238221195</v>
      </c>
    </row>
    <row r="605" spans="1:40" ht="15" hidden="1" customHeight="1" x14ac:dyDescent="0.3">
      <c r="A605" s="90">
        <v>27810</v>
      </c>
      <c r="B605" s="91" t="s">
        <v>857</v>
      </c>
      <c r="C605" s="91" t="s">
        <v>887</v>
      </c>
      <c r="D605" s="92">
        <v>6</v>
      </c>
      <c r="E605" s="70">
        <v>48.356537488809856</v>
      </c>
      <c r="F605" s="71">
        <v>0</v>
      </c>
      <c r="G605" s="72">
        <f t="shared" si="90"/>
        <v>32.237691659206568</v>
      </c>
      <c r="H605" s="73">
        <v>0</v>
      </c>
      <c r="I605" s="74">
        <f t="shared" si="91"/>
        <v>0</v>
      </c>
      <c r="J605" s="75">
        <f t="shared" si="92"/>
        <v>19.342614995523942</v>
      </c>
      <c r="K605" s="76">
        <v>61.016949152542367</v>
      </c>
      <c r="L605" s="77">
        <v>100</v>
      </c>
      <c r="M605" s="78">
        <f t="shared" si="93"/>
        <v>69.679849340866284</v>
      </c>
      <c r="N605" s="79">
        <v>55.714285714285715</v>
      </c>
      <c r="O605" s="80">
        <v>95.9</v>
      </c>
      <c r="P605" s="81">
        <v>96.415770609318997</v>
      </c>
      <c r="Q605" s="82" t="s">
        <v>37</v>
      </c>
      <c r="R605" s="72">
        <f t="shared" si="94"/>
        <v>82.625012512800822</v>
      </c>
      <c r="S605" s="76">
        <v>44.166666666666664</v>
      </c>
      <c r="T605" s="80">
        <v>81.905175264550266</v>
      </c>
      <c r="U605" s="80">
        <v>100</v>
      </c>
      <c r="V605" s="80">
        <v>0</v>
      </c>
      <c r="W605" s="80">
        <v>0</v>
      </c>
      <c r="X605" s="78">
        <f t="shared" si="95"/>
        <v>56.517960482804234</v>
      </c>
      <c r="Y605" s="83">
        <f t="shared" si="96"/>
        <v>69.610497121305485</v>
      </c>
      <c r="Z605" s="84">
        <v>41.471264367816097</v>
      </c>
      <c r="AA605" s="84">
        <v>63.19444444444445</v>
      </c>
      <c r="AB605" s="84">
        <v>0</v>
      </c>
      <c r="AC605" s="84">
        <v>65.600000000000009</v>
      </c>
      <c r="AD605" s="84">
        <v>6.7415730337078648</v>
      </c>
      <c r="AE605" s="72">
        <f t="shared" si="97"/>
        <v>35.780819369107583</v>
      </c>
      <c r="AF605" s="85">
        <v>15.789473684210526</v>
      </c>
      <c r="AG605" s="85">
        <v>6.25</v>
      </c>
      <c r="AH605" s="85">
        <v>5.8823529411764701</v>
      </c>
      <c r="AI605" s="85">
        <v>36.44859813084112</v>
      </c>
      <c r="AJ605" s="86">
        <v>16.09260618905703</v>
      </c>
      <c r="AK605" s="87">
        <v>41.666666666666671</v>
      </c>
      <c r="AL605" s="72">
        <f t="shared" si="98"/>
        <v>41.666666666666671</v>
      </c>
      <c r="AM605" s="88">
        <v>31.707798647272583</v>
      </c>
      <c r="AN605" s="89">
        <f t="shared" si="99"/>
        <v>48.186111153939308</v>
      </c>
    </row>
    <row r="606" spans="1:40" ht="15" hidden="1" customHeight="1" x14ac:dyDescent="0.3">
      <c r="A606" s="90">
        <v>41001</v>
      </c>
      <c r="B606" s="91" t="s">
        <v>888</v>
      </c>
      <c r="C606" s="91" t="s">
        <v>889</v>
      </c>
      <c r="D606" s="92">
        <v>1</v>
      </c>
      <c r="E606" s="70">
        <v>41.254006030039307</v>
      </c>
      <c r="F606" s="71">
        <v>86.394485144485159</v>
      </c>
      <c r="G606" s="72">
        <f t="shared" si="90"/>
        <v>56.300832401521255</v>
      </c>
      <c r="H606" s="73">
        <v>57.14</v>
      </c>
      <c r="I606" s="74">
        <f t="shared" si="91"/>
        <v>57.14</v>
      </c>
      <c r="J606" s="75">
        <f t="shared" si="92"/>
        <v>56.63649944091275</v>
      </c>
      <c r="K606" s="76">
        <v>90.805416963649321</v>
      </c>
      <c r="L606" s="77">
        <v>100</v>
      </c>
      <c r="M606" s="78">
        <f t="shared" si="93"/>
        <v>92.848657638393917</v>
      </c>
      <c r="N606" s="79">
        <v>81.904761904761912</v>
      </c>
      <c r="O606" s="80">
        <v>99.52000000000001</v>
      </c>
      <c r="P606" s="81">
        <v>96.252798289284641</v>
      </c>
      <c r="Q606" s="82">
        <v>100</v>
      </c>
      <c r="R606" s="72">
        <f t="shared" si="94"/>
        <v>94.419390048511644</v>
      </c>
      <c r="S606" s="76">
        <v>100</v>
      </c>
      <c r="T606" s="80">
        <v>80.361416650479157</v>
      </c>
      <c r="U606" s="80">
        <v>100</v>
      </c>
      <c r="V606" s="80">
        <v>0</v>
      </c>
      <c r="W606" s="80">
        <v>45</v>
      </c>
      <c r="X606" s="78">
        <f t="shared" si="95"/>
        <v>75.715354162619789</v>
      </c>
      <c r="Y606" s="83">
        <f t="shared" si="96"/>
        <v>87.86863489738387</v>
      </c>
      <c r="Z606" s="84">
        <v>99.770114942528735</v>
      </c>
      <c r="AA606" s="84">
        <v>67.361111111111128</v>
      </c>
      <c r="AB606" s="84">
        <v>60</v>
      </c>
      <c r="AC606" s="84">
        <v>47.199999999999996</v>
      </c>
      <c r="AD606" s="84">
        <v>48.175182481751825</v>
      </c>
      <c r="AE606" s="72">
        <f t="shared" si="97"/>
        <v>66.705583784293992</v>
      </c>
      <c r="AF606" s="85">
        <v>68.421052631578945</v>
      </c>
      <c r="AG606" s="85">
        <v>81.25</v>
      </c>
      <c r="AH606" s="85">
        <v>64.705882352941174</v>
      </c>
      <c r="AI606" s="85">
        <v>55.140186915887845</v>
      </c>
      <c r="AJ606" s="86">
        <v>67.379280475101993</v>
      </c>
      <c r="AK606" s="87">
        <v>45</v>
      </c>
      <c r="AL606" s="72">
        <f t="shared" si="98"/>
        <v>45</v>
      </c>
      <c r="AM606" s="88">
        <v>62.544119478317327</v>
      </c>
      <c r="AN606" s="89">
        <f t="shared" si="99"/>
        <v>74.024853180369689</v>
      </c>
    </row>
    <row r="607" spans="1:40" ht="15" hidden="1" customHeight="1" x14ac:dyDescent="0.3">
      <c r="A607" s="90">
        <v>41006</v>
      </c>
      <c r="B607" s="91" t="s">
        <v>888</v>
      </c>
      <c r="C607" s="91" t="s">
        <v>890</v>
      </c>
      <c r="D607" s="92">
        <v>6</v>
      </c>
      <c r="E607" s="70">
        <v>74.687576035579653</v>
      </c>
      <c r="F607" s="71">
        <v>80</v>
      </c>
      <c r="G607" s="72">
        <f t="shared" si="90"/>
        <v>76.458384023719759</v>
      </c>
      <c r="H607" s="73">
        <v>0</v>
      </c>
      <c r="I607" s="74">
        <f t="shared" si="91"/>
        <v>0</v>
      </c>
      <c r="J607" s="75">
        <f t="shared" si="92"/>
        <v>45.875030414231851</v>
      </c>
      <c r="K607" s="76">
        <v>51.310861423220963</v>
      </c>
      <c r="L607" s="77">
        <v>100</v>
      </c>
      <c r="M607" s="78">
        <f t="shared" si="93"/>
        <v>62.130669995838524</v>
      </c>
      <c r="N607" s="79">
        <v>86.349206349206341</v>
      </c>
      <c r="O607" s="80">
        <v>99.73</v>
      </c>
      <c r="P607" s="81">
        <v>99.363786741315678</v>
      </c>
      <c r="Q607" s="82">
        <v>100</v>
      </c>
      <c r="R607" s="72">
        <f t="shared" si="94"/>
        <v>96.360748272630502</v>
      </c>
      <c r="S607" s="76">
        <v>98.611111111111114</v>
      </c>
      <c r="T607" s="80">
        <v>73.071759259259267</v>
      </c>
      <c r="U607" s="80">
        <v>100</v>
      </c>
      <c r="V607" s="80">
        <v>0</v>
      </c>
      <c r="W607" s="80">
        <v>15</v>
      </c>
      <c r="X607" s="78">
        <f t="shared" si="95"/>
        <v>69.795717592592595</v>
      </c>
      <c r="Y607" s="83">
        <f t="shared" si="96"/>
        <v>75.537110275373266</v>
      </c>
      <c r="Z607" s="84">
        <v>65.287356321839084</v>
      </c>
      <c r="AA607" s="84">
        <v>66.666666666666671</v>
      </c>
      <c r="AB607" s="84">
        <v>100</v>
      </c>
      <c r="AC607" s="84">
        <v>55.2</v>
      </c>
      <c r="AD607" s="84">
        <v>82.758620689655174</v>
      </c>
      <c r="AE607" s="72">
        <f t="shared" si="97"/>
        <v>73.439080459770111</v>
      </c>
      <c r="AF607" s="85">
        <v>36.84210526315789</v>
      </c>
      <c r="AG607" s="85">
        <v>75</v>
      </c>
      <c r="AH607" s="85">
        <v>58.82352941176471</v>
      </c>
      <c r="AI607" s="85">
        <v>54.205607476635507</v>
      </c>
      <c r="AJ607" s="86">
        <v>56.217810537889534</v>
      </c>
      <c r="AK607" s="87">
        <v>46.666666666666664</v>
      </c>
      <c r="AL607" s="72">
        <f t="shared" si="98"/>
        <v>46.666666666666664</v>
      </c>
      <c r="AM607" s="88">
        <v>63.492259055314598</v>
      </c>
      <c r="AN607" s="89">
        <f t="shared" si="99"/>
        <v>65.991238937127378</v>
      </c>
    </row>
    <row r="608" spans="1:40" ht="15" hidden="1" customHeight="1" x14ac:dyDescent="0.3">
      <c r="A608" s="90">
        <v>41013</v>
      </c>
      <c r="B608" s="91" t="s">
        <v>888</v>
      </c>
      <c r="C608" s="91" t="s">
        <v>891</v>
      </c>
      <c r="D608" s="92">
        <v>6</v>
      </c>
      <c r="E608" s="70">
        <v>50.503740646345854</v>
      </c>
      <c r="F608" s="71">
        <v>80</v>
      </c>
      <c r="G608" s="72">
        <f t="shared" si="90"/>
        <v>60.3358270975639</v>
      </c>
      <c r="H608" s="73">
        <v>37.228000000000002</v>
      </c>
      <c r="I608" s="74">
        <f t="shared" si="91"/>
        <v>37.228000000000002</v>
      </c>
      <c r="J608" s="75">
        <f t="shared" si="92"/>
        <v>51.092696258538339</v>
      </c>
      <c r="K608" s="76">
        <v>30.872483221476511</v>
      </c>
      <c r="L608" s="77">
        <v>100</v>
      </c>
      <c r="M608" s="78">
        <f t="shared" si="93"/>
        <v>46.234153616703949</v>
      </c>
      <c r="N608" s="79">
        <v>90</v>
      </c>
      <c r="O608" s="80">
        <v>99.42</v>
      </c>
      <c r="P608" s="81">
        <v>98.198935734752354</v>
      </c>
      <c r="Q608" s="82">
        <v>100</v>
      </c>
      <c r="R608" s="72">
        <f t="shared" si="94"/>
        <v>96.904733933688092</v>
      </c>
      <c r="S608" s="76">
        <v>97.222222222222214</v>
      </c>
      <c r="T608" s="80">
        <v>71.354166666666657</v>
      </c>
      <c r="U608" s="80">
        <v>100</v>
      </c>
      <c r="V608" s="80">
        <v>0</v>
      </c>
      <c r="W608" s="80">
        <v>15</v>
      </c>
      <c r="X608" s="78">
        <f t="shared" si="95"/>
        <v>69.019097222222214</v>
      </c>
      <c r="Y608" s="83">
        <f t="shared" si="96"/>
        <v>69.73992127190472</v>
      </c>
      <c r="Z608" s="84">
        <v>41.816091954022987</v>
      </c>
      <c r="AA608" s="84">
        <v>33.333333333333336</v>
      </c>
      <c r="AB608" s="84">
        <v>20</v>
      </c>
      <c r="AC608" s="84">
        <v>42.4</v>
      </c>
      <c r="AD608" s="84">
        <v>5.4945054945054945</v>
      </c>
      <c r="AE608" s="72">
        <f t="shared" si="97"/>
        <v>29.434242768725529</v>
      </c>
      <c r="AF608" s="85">
        <v>26.315789473684209</v>
      </c>
      <c r="AG608" s="85">
        <v>6.25</v>
      </c>
      <c r="AH608" s="85">
        <v>5.8823529411764701</v>
      </c>
      <c r="AI608" s="85">
        <v>33.644859813084111</v>
      </c>
      <c r="AJ608" s="86">
        <v>18.023250556986198</v>
      </c>
      <c r="AK608" s="87">
        <v>30</v>
      </c>
      <c r="AL608" s="72">
        <f t="shared" si="98"/>
        <v>30</v>
      </c>
      <c r="AM608" s="88">
        <v>26.504462958516601</v>
      </c>
      <c r="AN608" s="89">
        <f t="shared" si="99"/>
        <v>53.03983877521501</v>
      </c>
    </row>
    <row r="609" spans="1:40" ht="15" hidden="1" customHeight="1" x14ac:dyDescent="0.3">
      <c r="A609" s="90">
        <v>41016</v>
      </c>
      <c r="B609" s="91" t="s">
        <v>888</v>
      </c>
      <c r="C609" s="91" t="s">
        <v>892</v>
      </c>
      <c r="D609" s="92">
        <v>6</v>
      </c>
      <c r="E609" s="70">
        <v>64.315429921583402</v>
      </c>
      <c r="F609" s="71">
        <v>74.584350834350829</v>
      </c>
      <c r="G609" s="72">
        <f t="shared" si="90"/>
        <v>67.738403559172539</v>
      </c>
      <c r="H609" s="73">
        <v>25.272000000000002</v>
      </c>
      <c r="I609" s="74">
        <f t="shared" si="91"/>
        <v>25.272000000000002</v>
      </c>
      <c r="J609" s="75">
        <f t="shared" si="92"/>
        <v>50.751842135503523</v>
      </c>
      <c r="K609" s="76">
        <v>81.182795698924721</v>
      </c>
      <c r="L609" s="77">
        <v>100</v>
      </c>
      <c r="M609" s="78">
        <f t="shared" si="93"/>
        <v>85.364396654719229</v>
      </c>
      <c r="N609" s="79">
        <v>94.285714285714292</v>
      </c>
      <c r="O609" s="80">
        <v>99.87</v>
      </c>
      <c r="P609" s="81">
        <v>99.817375423949912</v>
      </c>
      <c r="Q609" s="82">
        <v>100</v>
      </c>
      <c r="R609" s="72">
        <f t="shared" si="94"/>
        <v>98.493272427416045</v>
      </c>
      <c r="S609" s="76">
        <v>99.166666666666671</v>
      </c>
      <c r="T609" s="80">
        <v>81.758267195767189</v>
      </c>
      <c r="U609" s="80">
        <v>100</v>
      </c>
      <c r="V609" s="80">
        <v>0</v>
      </c>
      <c r="W609" s="80">
        <v>25</v>
      </c>
      <c r="X609" s="78">
        <f t="shared" si="95"/>
        <v>73.356233465608469</v>
      </c>
      <c r="Y609" s="83">
        <f t="shared" si="96"/>
        <v>85.723024681466768</v>
      </c>
      <c r="Z609" s="84">
        <v>4.4137931034482749</v>
      </c>
      <c r="AA609" s="84">
        <v>11.111111111111112</v>
      </c>
      <c r="AB609" s="84">
        <v>20</v>
      </c>
      <c r="AC609" s="84">
        <v>40</v>
      </c>
      <c r="AD609" s="84">
        <v>15.909090909090908</v>
      </c>
      <c r="AE609" s="72">
        <f t="shared" si="97"/>
        <v>17.41973615464995</v>
      </c>
      <c r="AF609" s="85">
        <v>63.157894736842103</v>
      </c>
      <c r="AG609" s="85">
        <v>25</v>
      </c>
      <c r="AH609" s="85">
        <v>5.8823529411764701</v>
      </c>
      <c r="AI609" s="85">
        <v>28.971962616822427</v>
      </c>
      <c r="AJ609" s="86">
        <v>30.753052573710249</v>
      </c>
      <c r="AK609" s="87">
        <v>26.666666666666668</v>
      </c>
      <c r="AL609" s="72">
        <f t="shared" si="98"/>
        <v>26.666666666666668</v>
      </c>
      <c r="AM609" s="88">
        <v>22.824673302136041</v>
      </c>
      <c r="AN609" s="89">
        <f t="shared" si="99"/>
        <v>59.859282758474897</v>
      </c>
    </row>
    <row r="610" spans="1:40" ht="15" hidden="1" customHeight="1" x14ac:dyDescent="0.3">
      <c r="A610" s="90">
        <v>41020</v>
      </c>
      <c r="B610" s="91" t="s">
        <v>888</v>
      </c>
      <c r="C610" s="91" t="s">
        <v>893</v>
      </c>
      <c r="D610" s="92">
        <v>6</v>
      </c>
      <c r="E610" s="70">
        <v>50.780783285474584</v>
      </c>
      <c r="F610" s="71">
        <v>82.506613756613746</v>
      </c>
      <c r="G610" s="72">
        <f t="shared" si="90"/>
        <v>61.356060109187638</v>
      </c>
      <c r="H610" s="73">
        <v>0</v>
      </c>
      <c r="I610" s="74">
        <f t="shared" si="91"/>
        <v>0</v>
      </c>
      <c r="J610" s="75">
        <f t="shared" si="92"/>
        <v>36.813636065512583</v>
      </c>
      <c r="K610" s="76">
        <v>91.482649842271286</v>
      </c>
      <c r="L610" s="77">
        <v>100</v>
      </c>
      <c r="M610" s="78">
        <f t="shared" si="93"/>
        <v>93.375394321766549</v>
      </c>
      <c r="N610" s="79">
        <v>90</v>
      </c>
      <c r="O610" s="80">
        <v>99.490000000000009</v>
      </c>
      <c r="P610" s="81">
        <v>97.897066961815156</v>
      </c>
      <c r="Q610" s="82">
        <v>100</v>
      </c>
      <c r="R610" s="72">
        <f t="shared" si="94"/>
        <v>96.846766740453788</v>
      </c>
      <c r="S610" s="76">
        <v>97.222222222222214</v>
      </c>
      <c r="T610" s="80">
        <v>79.927910052910036</v>
      </c>
      <c r="U610" s="80">
        <v>100</v>
      </c>
      <c r="V610" s="80">
        <v>0</v>
      </c>
      <c r="W610" s="80">
        <v>25</v>
      </c>
      <c r="X610" s="78">
        <f t="shared" si="95"/>
        <v>72.412533068783063</v>
      </c>
      <c r="Y610" s="83">
        <f t="shared" si="96"/>
        <v>87.778117894791762</v>
      </c>
      <c r="Z610" s="84">
        <v>91.057471264367805</v>
      </c>
      <c r="AA610" s="84">
        <v>79.861111111111114</v>
      </c>
      <c r="AB610" s="84">
        <v>20</v>
      </c>
      <c r="AC610" s="84">
        <v>52.800000000000004</v>
      </c>
      <c r="AD610" s="84">
        <v>40</v>
      </c>
      <c r="AE610" s="72">
        <f t="shared" si="97"/>
        <v>58.888326149425282</v>
      </c>
      <c r="AF610" s="85">
        <v>84.210526315789465</v>
      </c>
      <c r="AG610" s="85">
        <v>81.25</v>
      </c>
      <c r="AH610" s="85">
        <v>58.82352941176471</v>
      </c>
      <c r="AI610" s="85">
        <v>41.121495327102799</v>
      </c>
      <c r="AJ610" s="86">
        <v>66.351387763664249</v>
      </c>
      <c r="AK610" s="87">
        <v>41.666666666666671</v>
      </c>
      <c r="AL610" s="72">
        <f t="shared" si="98"/>
        <v>41.666666666666671</v>
      </c>
      <c r="AM610" s="88">
        <v>57.434144016670622</v>
      </c>
      <c r="AN610" s="89">
        <f t="shared" si="99"/>
        <v>68.482029365499585</v>
      </c>
    </row>
    <row r="611" spans="1:40" ht="15" hidden="1" customHeight="1" x14ac:dyDescent="0.3">
      <c r="A611" s="90">
        <v>41026</v>
      </c>
      <c r="B611" s="91" t="s">
        <v>888</v>
      </c>
      <c r="C611" s="91" t="s">
        <v>894</v>
      </c>
      <c r="D611" s="92">
        <v>6</v>
      </c>
      <c r="E611" s="70">
        <v>0</v>
      </c>
      <c r="F611" s="71">
        <v>80.289987789987777</v>
      </c>
      <c r="G611" s="72">
        <f t="shared" si="90"/>
        <v>26.763329263329258</v>
      </c>
      <c r="H611" s="73">
        <v>29.804000000000002</v>
      </c>
      <c r="I611" s="74">
        <f t="shared" si="91"/>
        <v>29.804000000000002</v>
      </c>
      <c r="J611" s="75">
        <f t="shared" si="92"/>
        <v>27.979597557997554</v>
      </c>
      <c r="K611" s="76">
        <v>61.53846153846154</v>
      </c>
      <c r="L611" s="77">
        <v>0</v>
      </c>
      <c r="M611" s="78">
        <f t="shared" si="93"/>
        <v>47.863247863247864</v>
      </c>
      <c r="N611" s="79">
        <v>80.793650793650812</v>
      </c>
      <c r="O611" s="80">
        <v>99.14</v>
      </c>
      <c r="P611" s="81">
        <v>97.714285714285708</v>
      </c>
      <c r="Q611" s="82">
        <v>0</v>
      </c>
      <c r="R611" s="72">
        <f t="shared" si="94"/>
        <v>69.411984126984137</v>
      </c>
      <c r="S611" s="76">
        <v>97.916666666666657</v>
      </c>
      <c r="T611" s="80">
        <v>82.962962962962962</v>
      </c>
      <c r="U611" s="80">
        <v>100</v>
      </c>
      <c r="V611" s="80">
        <v>0</v>
      </c>
      <c r="W611" s="80">
        <v>15</v>
      </c>
      <c r="X611" s="78">
        <f t="shared" si="95"/>
        <v>72.094907407407405</v>
      </c>
      <c r="Y611" s="83">
        <f t="shared" si="96"/>
        <v>62.512974521774524</v>
      </c>
      <c r="Z611" s="84">
        <v>47.90804597701149</v>
      </c>
      <c r="AA611" s="84">
        <v>11.111111111111112</v>
      </c>
      <c r="AB611" s="84">
        <v>100</v>
      </c>
      <c r="AC611" s="84">
        <v>46.400000000000006</v>
      </c>
      <c r="AD611" s="84">
        <v>6.593406593406594</v>
      </c>
      <c r="AE611" s="72">
        <f t="shared" si="97"/>
        <v>42.746608563849946</v>
      </c>
      <c r="AF611" s="85">
        <v>36.84210526315789</v>
      </c>
      <c r="AG611" s="85">
        <v>75</v>
      </c>
      <c r="AH611" s="85">
        <v>58.82352941176471</v>
      </c>
      <c r="AI611" s="85">
        <v>54.205607476635507</v>
      </c>
      <c r="AJ611" s="86">
        <v>56.217810537889534</v>
      </c>
      <c r="AK611" s="87">
        <v>48.333333333333336</v>
      </c>
      <c r="AL611" s="72">
        <f t="shared" si="98"/>
        <v>48.333333333333336</v>
      </c>
      <c r="AM611" s="88">
        <v>47.456274044157183</v>
      </c>
      <c r="AN611" s="89">
        <f t="shared" si="99"/>
        <v>51.08928898573393</v>
      </c>
    </row>
    <row r="612" spans="1:40" ht="15" hidden="1" customHeight="1" x14ac:dyDescent="0.3">
      <c r="A612" s="90">
        <v>41078</v>
      </c>
      <c r="B612" s="91" t="s">
        <v>888</v>
      </c>
      <c r="C612" s="91" t="s">
        <v>895</v>
      </c>
      <c r="D612" s="92">
        <v>6</v>
      </c>
      <c r="E612" s="70">
        <v>61.877140520336425</v>
      </c>
      <c r="F612" s="71">
        <v>80.277777777777786</v>
      </c>
      <c r="G612" s="72">
        <f t="shared" si="90"/>
        <v>68.010686272816884</v>
      </c>
      <c r="H612" s="73">
        <v>33.934000000000005</v>
      </c>
      <c r="I612" s="74">
        <f t="shared" si="91"/>
        <v>33.934000000000005</v>
      </c>
      <c r="J612" s="75">
        <f t="shared" si="92"/>
        <v>54.380011763690135</v>
      </c>
      <c r="K612" s="76">
        <v>93.582887700534755</v>
      </c>
      <c r="L612" s="77">
        <v>100</v>
      </c>
      <c r="M612" s="78">
        <f t="shared" si="93"/>
        <v>95.008912655971471</v>
      </c>
      <c r="N612" s="79">
        <v>100</v>
      </c>
      <c r="O612" s="80">
        <v>99.47</v>
      </c>
      <c r="P612" s="81">
        <v>96.470588235294116</v>
      </c>
      <c r="Q612" s="82">
        <v>100</v>
      </c>
      <c r="R612" s="72">
        <f t="shared" si="94"/>
        <v>98.985147058823529</v>
      </c>
      <c r="S612" s="76">
        <v>94.444444444444457</v>
      </c>
      <c r="T612" s="80">
        <v>91.986111111111114</v>
      </c>
      <c r="U612" s="80">
        <v>100</v>
      </c>
      <c r="V612" s="80">
        <v>0</v>
      </c>
      <c r="W612" s="80">
        <v>15</v>
      </c>
      <c r="X612" s="78">
        <f t="shared" si="95"/>
        <v>73.482638888888886</v>
      </c>
      <c r="Y612" s="83">
        <f t="shared" si="96"/>
        <v>89.392900059417713</v>
      </c>
      <c r="Z612" s="84">
        <v>94.160919540229884</v>
      </c>
      <c r="AA612" s="84">
        <v>22.222222222222225</v>
      </c>
      <c r="AB612" s="84">
        <v>100</v>
      </c>
      <c r="AC612" s="84">
        <v>72.8</v>
      </c>
      <c r="AD612" s="84">
        <v>5.4945054945054945</v>
      </c>
      <c r="AE612" s="72">
        <f t="shared" si="97"/>
        <v>61.137116331943922</v>
      </c>
      <c r="AF612" s="85">
        <v>57.894736842105267</v>
      </c>
      <c r="AG612" s="85">
        <v>56.25</v>
      </c>
      <c r="AH612" s="85">
        <v>41.17647058823529</v>
      </c>
      <c r="AI612" s="85">
        <v>34.579439252336449</v>
      </c>
      <c r="AJ612" s="86">
        <v>47.475161670669252</v>
      </c>
      <c r="AK612" s="87">
        <v>43.333333333333336</v>
      </c>
      <c r="AL612" s="72">
        <f t="shared" si="98"/>
        <v>43.333333333333336</v>
      </c>
      <c r="AM612" s="88">
        <v>53.933171822548559</v>
      </c>
      <c r="AN612" s="89">
        <f t="shared" si="99"/>
        <v>71.752403929211454</v>
      </c>
    </row>
    <row r="613" spans="1:40" ht="15" hidden="1" customHeight="1" x14ac:dyDescent="0.3">
      <c r="A613" s="90">
        <v>41132</v>
      </c>
      <c r="B613" s="91" t="s">
        <v>888</v>
      </c>
      <c r="C613" s="91" t="s">
        <v>896</v>
      </c>
      <c r="D613" s="92">
        <v>6</v>
      </c>
      <c r="E613" s="70">
        <v>68.717308887051729</v>
      </c>
      <c r="F613" s="71">
        <v>84.256206756206765</v>
      </c>
      <c r="G613" s="72">
        <f t="shared" si="90"/>
        <v>73.896941510103403</v>
      </c>
      <c r="H613" s="73">
        <v>55.321999999999996</v>
      </c>
      <c r="I613" s="74">
        <f t="shared" si="91"/>
        <v>55.321999999999996</v>
      </c>
      <c r="J613" s="75">
        <f t="shared" si="92"/>
        <v>66.466964906062032</v>
      </c>
      <c r="K613" s="76">
        <v>81.858407079646028</v>
      </c>
      <c r="L613" s="77">
        <v>100</v>
      </c>
      <c r="M613" s="78">
        <f t="shared" si="93"/>
        <v>85.889872173058023</v>
      </c>
      <c r="N613" s="79">
        <v>98.888888888888886</v>
      </c>
      <c r="O613" s="80">
        <v>99.500000000000014</v>
      </c>
      <c r="P613" s="81">
        <v>98.069943912900044</v>
      </c>
      <c r="Q613" s="82">
        <v>100</v>
      </c>
      <c r="R613" s="72">
        <f t="shared" si="94"/>
        <v>99.11470820044724</v>
      </c>
      <c r="S613" s="76">
        <v>98.611111111111114</v>
      </c>
      <c r="T613" s="80">
        <v>80.497685185185176</v>
      </c>
      <c r="U613" s="80">
        <v>100</v>
      </c>
      <c r="V613" s="80">
        <v>0</v>
      </c>
      <c r="W613" s="80">
        <v>25</v>
      </c>
      <c r="X613" s="78">
        <f t="shared" si="95"/>
        <v>72.902199074074076</v>
      </c>
      <c r="Y613" s="83">
        <f t="shared" si="96"/>
        <v>85.965764310147719</v>
      </c>
      <c r="Z613" s="84">
        <v>6.2298850574712645</v>
      </c>
      <c r="AA613" s="84">
        <v>75</v>
      </c>
      <c r="AB613" s="84">
        <v>60</v>
      </c>
      <c r="AC613" s="84">
        <v>52.800000000000004</v>
      </c>
      <c r="AD613" s="84">
        <v>41.758241758241759</v>
      </c>
      <c r="AE613" s="72">
        <f t="shared" si="97"/>
        <v>44.599641594038147</v>
      </c>
      <c r="AF613" s="85">
        <v>5.2631578947368416</v>
      </c>
      <c r="AG613" s="85">
        <v>6.25</v>
      </c>
      <c r="AH613" s="85">
        <v>5.8823529411764701</v>
      </c>
      <c r="AI613" s="85">
        <v>34.579439252336449</v>
      </c>
      <c r="AJ613" s="86">
        <v>12.993737522062441</v>
      </c>
      <c r="AK613" s="87">
        <v>26.666666666666668</v>
      </c>
      <c r="AL613" s="72">
        <f t="shared" si="98"/>
        <v>26.666666666666668</v>
      </c>
      <c r="AM613" s="88">
        <v>32.584805522703661</v>
      </c>
      <c r="AN613" s="89">
        <f t="shared" si="99"/>
        <v>66.05171679309737</v>
      </c>
    </row>
    <row r="614" spans="1:40" ht="15" hidden="1" customHeight="1" x14ac:dyDescent="0.3">
      <c r="A614" s="90">
        <v>41206</v>
      </c>
      <c r="B614" s="91" t="s">
        <v>888</v>
      </c>
      <c r="C614" s="91" t="s">
        <v>897</v>
      </c>
      <c r="D614" s="92">
        <v>6</v>
      </c>
      <c r="E614" s="70">
        <v>65.058465128338099</v>
      </c>
      <c r="F614" s="71">
        <v>89.178367928367933</v>
      </c>
      <c r="G614" s="72">
        <f t="shared" si="90"/>
        <v>73.098432728348044</v>
      </c>
      <c r="H614" s="73">
        <v>0</v>
      </c>
      <c r="I614" s="74">
        <f t="shared" si="91"/>
        <v>0</v>
      </c>
      <c r="J614" s="75">
        <f t="shared" si="92"/>
        <v>43.859059637008826</v>
      </c>
      <c r="K614" s="76">
        <v>91.056910569105682</v>
      </c>
      <c r="L614" s="77">
        <v>100</v>
      </c>
      <c r="M614" s="78">
        <f t="shared" si="93"/>
        <v>93.044263775971075</v>
      </c>
      <c r="N614" s="79">
        <v>85.238095238095241</v>
      </c>
      <c r="O614" s="80">
        <v>99.9</v>
      </c>
      <c r="P614" s="81">
        <v>98.29760403530895</v>
      </c>
      <c r="Q614" s="82">
        <v>100</v>
      </c>
      <c r="R614" s="72">
        <f t="shared" si="94"/>
        <v>95.858924818351056</v>
      </c>
      <c r="S614" s="76">
        <v>98.472222222222214</v>
      </c>
      <c r="T614" s="80">
        <v>63.388888888888886</v>
      </c>
      <c r="U614" s="80">
        <v>100</v>
      </c>
      <c r="V614" s="80">
        <v>95.20697167755992</v>
      </c>
      <c r="W614" s="80">
        <v>0</v>
      </c>
      <c r="X614" s="78">
        <f t="shared" si="95"/>
        <v>77.366149237472769</v>
      </c>
      <c r="Y614" s="83">
        <f t="shared" si="96"/>
        <v>88.92795865721321</v>
      </c>
      <c r="Z614" s="84">
        <v>86</v>
      </c>
      <c r="AA614" s="84">
        <v>22.222222222222225</v>
      </c>
      <c r="AB614" s="84">
        <v>60</v>
      </c>
      <c r="AC614" s="84">
        <v>36.799999999999997</v>
      </c>
      <c r="AD614" s="84">
        <v>2.1739130434782608</v>
      </c>
      <c r="AE614" s="72">
        <f t="shared" si="97"/>
        <v>44.224275362318842</v>
      </c>
      <c r="AF614" s="85">
        <v>36.84210526315789</v>
      </c>
      <c r="AG614" s="85">
        <v>18.75</v>
      </c>
      <c r="AH614" s="85">
        <v>17.647058823529413</v>
      </c>
      <c r="AI614" s="85">
        <v>51.401869158878498</v>
      </c>
      <c r="AJ614" s="86">
        <v>31.160258311391452</v>
      </c>
      <c r="AK614" s="87">
        <v>45</v>
      </c>
      <c r="AL614" s="72">
        <f t="shared" si="98"/>
        <v>45</v>
      </c>
      <c r="AM614" s="88">
        <v>40.895682409607765</v>
      </c>
      <c r="AN614" s="89">
        <f t="shared" si="99"/>
        <v>65.504495978890702</v>
      </c>
    </row>
    <row r="615" spans="1:40" ht="15" hidden="1" customHeight="1" x14ac:dyDescent="0.3">
      <c r="A615" s="90">
        <v>41244</v>
      </c>
      <c r="B615" s="91" t="s">
        <v>888</v>
      </c>
      <c r="C615" s="91" t="s">
        <v>898</v>
      </c>
      <c r="D615" s="92">
        <v>6</v>
      </c>
      <c r="E615" s="70">
        <v>63.132046120506203</v>
      </c>
      <c r="F615" s="71">
        <v>99.102564102564102</v>
      </c>
      <c r="G615" s="72">
        <f t="shared" si="90"/>
        <v>75.122218781192174</v>
      </c>
      <c r="H615" s="73">
        <v>20.492000000000001</v>
      </c>
      <c r="I615" s="74">
        <f t="shared" si="91"/>
        <v>20.492000000000001</v>
      </c>
      <c r="J615" s="75">
        <f t="shared" si="92"/>
        <v>53.270131268715303</v>
      </c>
      <c r="K615" s="76">
        <v>28.409090909090907</v>
      </c>
      <c r="L615" s="77">
        <v>100</v>
      </c>
      <c r="M615" s="78">
        <f t="shared" si="93"/>
        <v>44.318181818181813</v>
      </c>
      <c r="N615" s="79">
        <v>86.428571428571416</v>
      </c>
      <c r="O615" s="80">
        <v>99.41</v>
      </c>
      <c r="P615" s="81">
        <v>98.269468479604456</v>
      </c>
      <c r="Q615" s="82">
        <v>100</v>
      </c>
      <c r="R615" s="72">
        <f t="shared" si="94"/>
        <v>96.027009977043974</v>
      </c>
      <c r="S615" s="76">
        <v>97.222222222222214</v>
      </c>
      <c r="T615" s="80">
        <v>77.8125</v>
      </c>
      <c r="U615" s="80">
        <v>100</v>
      </c>
      <c r="V615" s="80">
        <v>0</v>
      </c>
      <c r="W615" s="80">
        <v>0</v>
      </c>
      <c r="X615" s="78">
        <f t="shared" si="95"/>
        <v>68.758680555555557</v>
      </c>
      <c r="Y615" s="83">
        <f t="shared" si="96"/>
        <v>68.685966424977295</v>
      </c>
      <c r="Z615" s="84">
        <v>23.011494252873561</v>
      </c>
      <c r="AA615" s="84">
        <v>36.111111111111107</v>
      </c>
      <c r="AB615" s="84">
        <v>20</v>
      </c>
      <c r="AC615" s="84">
        <v>75.2</v>
      </c>
      <c r="AD615" s="84">
        <v>5.4945054945054945</v>
      </c>
      <c r="AE615" s="72">
        <f t="shared" si="97"/>
        <v>31.403926676771505</v>
      </c>
      <c r="AF615" s="85">
        <v>73.68421052631578</v>
      </c>
      <c r="AG615" s="85">
        <v>81.25</v>
      </c>
      <c r="AH615" s="85">
        <v>64.705882352941174</v>
      </c>
      <c r="AI615" s="85">
        <v>50.467289719626166</v>
      </c>
      <c r="AJ615" s="86">
        <v>67.526845649720769</v>
      </c>
      <c r="AK615" s="87">
        <v>55.000000000000007</v>
      </c>
      <c r="AL615" s="72">
        <f t="shared" si="98"/>
        <v>55.000000000000007</v>
      </c>
      <c r="AM615" s="88">
        <v>45.755919734203673</v>
      </c>
      <c r="AN615" s="89">
        <f t="shared" si="99"/>
        <v>58.723785386492807</v>
      </c>
    </row>
    <row r="616" spans="1:40" ht="15" hidden="1" customHeight="1" x14ac:dyDescent="0.3">
      <c r="A616" s="90">
        <v>41298</v>
      </c>
      <c r="B616" s="91" t="s">
        <v>888</v>
      </c>
      <c r="C616" s="91" t="s">
        <v>899</v>
      </c>
      <c r="D616" s="92">
        <v>6</v>
      </c>
      <c r="E616" s="70">
        <v>39.6039782279381</v>
      </c>
      <c r="F616" s="71">
        <v>91.542022792022792</v>
      </c>
      <c r="G616" s="72">
        <f t="shared" si="90"/>
        <v>56.916659749299662</v>
      </c>
      <c r="H616" s="73">
        <v>43.396000000000001</v>
      </c>
      <c r="I616" s="74">
        <f t="shared" si="91"/>
        <v>43.396000000000001</v>
      </c>
      <c r="J616" s="75">
        <f t="shared" si="92"/>
        <v>51.508395849579799</v>
      </c>
      <c r="K616" s="76">
        <v>95.116279069767444</v>
      </c>
      <c r="L616" s="77">
        <v>100</v>
      </c>
      <c r="M616" s="78">
        <f t="shared" si="93"/>
        <v>96.20155038759691</v>
      </c>
      <c r="N616" s="79">
        <v>77.460317460317469</v>
      </c>
      <c r="O616" s="80">
        <v>99.649999999999991</v>
      </c>
      <c r="P616" s="81">
        <v>99.027415143603136</v>
      </c>
      <c r="Q616" s="82">
        <v>100</v>
      </c>
      <c r="R616" s="72">
        <f t="shared" si="94"/>
        <v>94.034433150980149</v>
      </c>
      <c r="S616" s="76">
        <v>99.166666666666671</v>
      </c>
      <c r="T616" s="80">
        <v>83.896742724867721</v>
      </c>
      <c r="U616" s="80">
        <v>100</v>
      </c>
      <c r="V616" s="80">
        <v>0</v>
      </c>
      <c r="W616" s="80">
        <v>25</v>
      </c>
      <c r="X616" s="78">
        <f t="shared" si="95"/>
        <v>73.890852347883595</v>
      </c>
      <c r="Y616" s="83">
        <f t="shared" si="96"/>
        <v>88.368649499171283</v>
      </c>
      <c r="Z616" s="84">
        <v>86.666666666666671</v>
      </c>
      <c r="AA616" s="84">
        <v>72.222222222222229</v>
      </c>
      <c r="AB616" s="84">
        <v>40</v>
      </c>
      <c r="AC616" s="84">
        <v>54.400000000000006</v>
      </c>
      <c r="AD616" s="84">
        <v>44.943820224719097</v>
      </c>
      <c r="AE616" s="72">
        <f t="shared" si="97"/>
        <v>61.335299625468167</v>
      </c>
      <c r="AF616" s="85">
        <v>52.631578947368418</v>
      </c>
      <c r="AG616" s="85">
        <v>62.5</v>
      </c>
      <c r="AH616" s="85">
        <v>58.82352941176471</v>
      </c>
      <c r="AI616" s="85">
        <v>59.813084112149525</v>
      </c>
      <c r="AJ616" s="86">
        <v>58.442048117820661</v>
      </c>
      <c r="AK616" s="87">
        <v>53.333333333333336</v>
      </c>
      <c r="AL616" s="72">
        <f t="shared" si="98"/>
        <v>53.333333333333336</v>
      </c>
      <c r="AM616" s="88">
        <v>58.963372631668534</v>
      </c>
      <c r="AN616" s="89">
        <f t="shared" si="99"/>
        <v>72.175015709002153</v>
      </c>
    </row>
    <row r="617" spans="1:40" ht="15" hidden="1" customHeight="1" x14ac:dyDescent="0.3">
      <c r="A617" s="90">
        <v>41306</v>
      </c>
      <c r="B617" s="91" t="s">
        <v>888</v>
      </c>
      <c r="C617" s="91" t="s">
        <v>900</v>
      </c>
      <c r="D617" s="92">
        <v>6</v>
      </c>
      <c r="E617" s="70">
        <v>79.5051039402219</v>
      </c>
      <c r="F617" s="71">
        <v>80</v>
      </c>
      <c r="G617" s="72">
        <f t="shared" si="90"/>
        <v>79.670069293481262</v>
      </c>
      <c r="H617" s="73">
        <v>50.00800000000001</v>
      </c>
      <c r="I617" s="74">
        <f t="shared" si="91"/>
        <v>50.00800000000001</v>
      </c>
      <c r="J617" s="75">
        <f t="shared" si="92"/>
        <v>67.805241576088761</v>
      </c>
      <c r="K617" s="76">
        <v>99.601593625498012</v>
      </c>
      <c r="L617" s="77">
        <v>100</v>
      </c>
      <c r="M617" s="78">
        <f t="shared" si="93"/>
        <v>99.690128375387332</v>
      </c>
      <c r="N617" s="79">
        <v>100</v>
      </c>
      <c r="O617" s="80">
        <v>99.31</v>
      </c>
      <c r="P617" s="81">
        <v>99.577067669172934</v>
      </c>
      <c r="Q617" s="82">
        <v>100</v>
      </c>
      <c r="R617" s="72">
        <f t="shared" si="94"/>
        <v>99.721766917293237</v>
      </c>
      <c r="S617" s="76">
        <v>94.722222222222214</v>
      </c>
      <c r="T617" s="80">
        <v>90.280583613916946</v>
      </c>
      <c r="U617" s="80">
        <v>100</v>
      </c>
      <c r="V617" s="80">
        <v>0</v>
      </c>
      <c r="W617" s="80">
        <v>25</v>
      </c>
      <c r="X617" s="78">
        <f t="shared" si="95"/>
        <v>74.375701459034786</v>
      </c>
      <c r="Y617" s="83">
        <f t="shared" si="96"/>
        <v>91.599636095564421</v>
      </c>
      <c r="Z617" s="84">
        <v>49.03448275862069</v>
      </c>
      <c r="AA617" s="84">
        <v>54.861111111111114</v>
      </c>
      <c r="AB617" s="84">
        <v>80</v>
      </c>
      <c r="AC617" s="84">
        <v>58.4</v>
      </c>
      <c r="AD617" s="84">
        <v>28.915662650602407</v>
      </c>
      <c r="AE617" s="72">
        <f t="shared" si="97"/>
        <v>53.916765769976458</v>
      </c>
      <c r="AF617" s="85">
        <v>63.157894736842103</v>
      </c>
      <c r="AG617" s="85">
        <v>75</v>
      </c>
      <c r="AH617" s="85">
        <v>64.705882352941174</v>
      </c>
      <c r="AI617" s="85">
        <v>35.514018691588781</v>
      </c>
      <c r="AJ617" s="86">
        <v>59.594448945343018</v>
      </c>
      <c r="AK617" s="87">
        <v>53.333333333333336</v>
      </c>
      <c r="AL617" s="72">
        <f t="shared" si="98"/>
        <v>53.333333333333336</v>
      </c>
      <c r="AM617" s="88">
        <v>55.314128129412254</v>
      </c>
      <c r="AN617" s="89">
        <f t="shared" si="99"/>
        <v>75.955104801823637</v>
      </c>
    </row>
    <row r="618" spans="1:40" ht="15" hidden="1" customHeight="1" x14ac:dyDescent="0.3">
      <c r="A618" s="90">
        <v>41319</v>
      </c>
      <c r="B618" s="91" t="s">
        <v>888</v>
      </c>
      <c r="C618" s="91" t="s">
        <v>901</v>
      </c>
      <c r="D618" s="92">
        <v>6</v>
      </c>
      <c r="E618" s="70">
        <v>79.674572704972007</v>
      </c>
      <c r="F618" s="71">
        <v>89.038461538461533</v>
      </c>
      <c r="G618" s="72">
        <f t="shared" si="90"/>
        <v>82.795868982801835</v>
      </c>
      <c r="H618" s="73">
        <v>64.075999999999993</v>
      </c>
      <c r="I618" s="74">
        <f t="shared" si="91"/>
        <v>64.075999999999993</v>
      </c>
      <c r="J618" s="75">
        <f t="shared" si="92"/>
        <v>75.307921389681098</v>
      </c>
      <c r="K618" s="76">
        <v>84.472049689440993</v>
      </c>
      <c r="L618" s="77">
        <v>100</v>
      </c>
      <c r="M618" s="78">
        <f t="shared" si="93"/>
        <v>87.922705314009676</v>
      </c>
      <c r="N618" s="79">
        <v>85.873015873015873</v>
      </c>
      <c r="O618" s="80">
        <v>99.299999999999983</v>
      </c>
      <c r="P618" s="81">
        <v>98.796235500109432</v>
      </c>
      <c r="Q618" s="82">
        <v>100</v>
      </c>
      <c r="R618" s="72">
        <f t="shared" si="94"/>
        <v>95.992312843281326</v>
      </c>
      <c r="S618" s="76">
        <v>100</v>
      </c>
      <c r="T618" s="80">
        <v>79.795138888888886</v>
      </c>
      <c r="U618" s="80">
        <v>98.611100000000008</v>
      </c>
      <c r="V618" s="80">
        <v>76.92307692307692</v>
      </c>
      <c r="W618" s="80">
        <v>25</v>
      </c>
      <c r="X618" s="78">
        <f t="shared" si="95"/>
        <v>82.341944337606833</v>
      </c>
      <c r="Y618" s="83">
        <f t="shared" si="96"/>
        <v>88.719136210927687</v>
      </c>
      <c r="Z618" s="84">
        <v>16.229885057471265</v>
      </c>
      <c r="AA618" s="84">
        <v>0</v>
      </c>
      <c r="AB618" s="84">
        <v>0</v>
      </c>
      <c r="AC618" s="84">
        <v>48</v>
      </c>
      <c r="AD618" s="84">
        <v>84.269662921348313</v>
      </c>
      <c r="AE618" s="72">
        <f t="shared" si="97"/>
        <v>28.858033062120626</v>
      </c>
      <c r="AF618" s="85">
        <v>26.315789473684209</v>
      </c>
      <c r="AG618" s="85">
        <v>6.25</v>
      </c>
      <c r="AH618" s="85">
        <v>29.411764705882355</v>
      </c>
      <c r="AI618" s="85">
        <v>32.710280373831772</v>
      </c>
      <c r="AJ618" s="86">
        <v>23.671958638349583</v>
      </c>
      <c r="AK618" s="87">
        <v>35</v>
      </c>
      <c r="AL618" s="72">
        <f t="shared" si="98"/>
        <v>35</v>
      </c>
      <c r="AM618" s="88">
        <v>28.703473270024222</v>
      </c>
      <c r="AN618" s="89">
        <f t="shared" si="99"/>
        <v>68.032194364407331</v>
      </c>
    </row>
    <row r="619" spans="1:40" ht="15" hidden="1" customHeight="1" x14ac:dyDescent="0.3">
      <c r="A619" s="90">
        <v>41349</v>
      </c>
      <c r="B619" s="91" t="s">
        <v>888</v>
      </c>
      <c r="C619" s="91" t="s">
        <v>902</v>
      </c>
      <c r="D619" s="92">
        <v>6</v>
      </c>
      <c r="E619" s="70">
        <v>80.91183861510541</v>
      </c>
      <c r="F619" s="71">
        <v>81.305453805453794</v>
      </c>
      <c r="G619" s="72">
        <f t="shared" si="90"/>
        <v>81.043043678554866</v>
      </c>
      <c r="H619" s="73">
        <v>51.22</v>
      </c>
      <c r="I619" s="74">
        <f t="shared" si="91"/>
        <v>51.22</v>
      </c>
      <c r="J619" s="75">
        <f t="shared" si="92"/>
        <v>69.113826207132917</v>
      </c>
      <c r="K619" s="76">
        <v>13.725490196078427</v>
      </c>
      <c r="L619" s="77">
        <v>100</v>
      </c>
      <c r="M619" s="78">
        <f t="shared" si="93"/>
        <v>32.897603485838772</v>
      </c>
      <c r="N619" s="79">
        <v>98.888888888888886</v>
      </c>
      <c r="O619" s="80">
        <v>99.74</v>
      </c>
      <c r="P619" s="81">
        <v>99.812382739211998</v>
      </c>
      <c r="Q619" s="82">
        <v>100</v>
      </c>
      <c r="R619" s="72">
        <f t="shared" si="94"/>
        <v>99.61031790702522</v>
      </c>
      <c r="S619" s="76">
        <v>99.305555555555543</v>
      </c>
      <c r="T619" s="80">
        <v>69.774305555555543</v>
      </c>
      <c r="U619" s="80">
        <v>100</v>
      </c>
      <c r="V619" s="80">
        <v>0</v>
      </c>
      <c r="W619" s="80">
        <v>25</v>
      </c>
      <c r="X619" s="78">
        <f t="shared" si="95"/>
        <v>70.394965277777771</v>
      </c>
      <c r="Y619" s="83">
        <f t="shared" si="96"/>
        <v>66.244827874038918</v>
      </c>
      <c r="Z619" s="84">
        <v>98.298850574712631</v>
      </c>
      <c r="AA619" s="84">
        <v>76.388888888888886</v>
      </c>
      <c r="AB619" s="84">
        <v>0</v>
      </c>
      <c r="AC619" s="84">
        <v>71.2</v>
      </c>
      <c r="AD619" s="84">
        <v>100</v>
      </c>
      <c r="AE619" s="72">
        <f t="shared" si="97"/>
        <v>70.99762931034482</v>
      </c>
      <c r="AF619" s="85">
        <v>68.421052631578945</v>
      </c>
      <c r="AG619" s="85">
        <v>75</v>
      </c>
      <c r="AH619" s="85">
        <v>64.705882352941174</v>
      </c>
      <c r="AI619" s="85">
        <v>55.140186915887845</v>
      </c>
      <c r="AJ619" s="86">
        <v>65.816780475101993</v>
      </c>
      <c r="AK619" s="87">
        <v>43.333333333333336</v>
      </c>
      <c r="AL619" s="72">
        <f t="shared" si="98"/>
        <v>43.333333333333336</v>
      </c>
      <c r="AM619" s="88">
        <v>64.083210425544436</v>
      </c>
      <c r="AN619" s="89">
        <f t="shared" si="99"/>
        <v>66.170142306109369</v>
      </c>
    </row>
    <row r="620" spans="1:40" ht="15" hidden="1" customHeight="1" x14ac:dyDescent="0.3">
      <c r="A620" s="90">
        <v>41357</v>
      </c>
      <c r="B620" s="91" t="s">
        <v>888</v>
      </c>
      <c r="C620" s="91" t="s">
        <v>903</v>
      </c>
      <c r="D620" s="92">
        <v>6</v>
      </c>
      <c r="E620" s="70">
        <v>71.942154790158412</v>
      </c>
      <c r="F620" s="71">
        <v>75.430911680911692</v>
      </c>
      <c r="G620" s="72">
        <f t="shared" si="90"/>
        <v>73.105073753742829</v>
      </c>
      <c r="H620" s="73">
        <v>32.826000000000001</v>
      </c>
      <c r="I620" s="74">
        <f t="shared" si="91"/>
        <v>32.826000000000001</v>
      </c>
      <c r="J620" s="75">
        <f t="shared" si="92"/>
        <v>56.993444252245695</v>
      </c>
      <c r="K620" s="76">
        <v>99.173553719008268</v>
      </c>
      <c r="L620" s="77">
        <v>100</v>
      </c>
      <c r="M620" s="78">
        <f t="shared" si="93"/>
        <v>99.357208448117547</v>
      </c>
      <c r="N620" s="79">
        <v>100</v>
      </c>
      <c r="O620" s="80">
        <v>99.45</v>
      </c>
      <c r="P620" s="81">
        <v>99.051758198340579</v>
      </c>
      <c r="Q620" s="82">
        <v>100</v>
      </c>
      <c r="R620" s="72">
        <f t="shared" si="94"/>
        <v>99.625439549585138</v>
      </c>
      <c r="S620" s="76">
        <v>95.833333333333343</v>
      </c>
      <c r="T620" s="80">
        <v>93.715277777777771</v>
      </c>
      <c r="U620" s="80">
        <v>100</v>
      </c>
      <c r="V620" s="80">
        <v>95.447154471544721</v>
      </c>
      <c r="W620" s="80">
        <v>15</v>
      </c>
      <c r="X620" s="78">
        <f t="shared" si="95"/>
        <v>86.193047086720867</v>
      </c>
      <c r="Y620" s="83">
        <f t="shared" si="96"/>
        <v>95.23051076494022</v>
      </c>
      <c r="Z620" s="84">
        <v>46.988505747126432</v>
      </c>
      <c r="AA620" s="84">
        <v>47.916666666666679</v>
      </c>
      <c r="AB620" s="84">
        <v>60</v>
      </c>
      <c r="AC620" s="84">
        <v>68</v>
      </c>
      <c r="AD620" s="84">
        <v>5.4945054945054945</v>
      </c>
      <c r="AE620" s="72">
        <f t="shared" si="97"/>
        <v>45.761721217001394</v>
      </c>
      <c r="AF620" s="85">
        <v>89.473684210526315</v>
      </c>
      <c r="AG620" s="85">
        <v>68.75</v>
      </c>
      <c r="AH620" s="85">
        <v>70.588235294117652</v>
      </c>
      <c r="AI620" s="85">
        <v>36.44859813084112</v>
      </c>
      <c r="AJ620" s="86">
        <v>66.315129408871272</v>
      </c>
      <c r="AK620" s="87">
        <v>35</v>
      </c>
      <c r="AL620" s="72">
        <f t="shared" si="98"/>
        <v>35</v>
      </c>
      <c r="AM620" s="88">
        <v>49.090285824766418</v>
      </c>
      <c r="AN620" s="89">
        <f t="shared" si="99"/>
        <v>73.741029980349168</v>
      </c>
    </row>
    <row r="621" spans="1:40" ht="15" hidden="1" customHeight="1" x14ac:dyDescent="0.3">
      <c r="A621" s="90">
        <v>41359</v>
      </c>
      <c r="B621" s="91" t="s">
        <v>888</v>
      </c>
      <c r="C621" s="91" t="s">
        <v>904</v>
      </c>
      <c r="D621" s="92">
        <v>6</v>
      </c>
      <c r="E621" s="70">
        <v>68.519298910406008</v>
      </c>
      <c r="F621" s="71">
        <v>95.676638176638178</v>
      </c>
      <c r="G621" s="72">
        <f t="shared" si="90"/>
        <v>77.571745332483403</v>
      </c>
      <c r="H621" s="73">
        <v>17.970000000000002</v>
      </c>
      <c r="I621" s="74">
        <f t="shared" si="91"/>
        <v>17.970000000000002</v>
      </c>
      <c r="J621" s="75">
        <f t="shared" si="92"/>
        <v>53.731047199490042</v>
      </c>
      <c r="K621" s="76">
        <v>77.60617760617761</v>
      </c>
      <c r="L621" s="77">
        <v>100</v>
      </c>
      <c r="M621" s="78">
        <f t="shared" si="93"/>
        <v>82.582582582582589</v>
      </c>
      <c r="N621" s="79">
        <v>85.028571428571425</v>
      </c>
      <c r="O621" s="80">
        <v>99.71</v>
      </c>
      <c r="P621" s="81">
        <v>97.023809523809518</v>
      </c>
      <c r="Q621" s="82">
        <v>100</v>
      </c>
      <c r="R621" s="72">
        <f t="shared" si="94"/>
        <v>95.440595238095227</v>
      </c>
      <c r="S621" s="76">
        <v>97.222222222222214</v>
      </c>
      <c r="T621" s="80">
        <v>85.277777777777786</v>
      </c>
      <c r="U621" s="80">
        <v>100</v>
      </c>
      <c r="V621" s="80">
        <v>0</v>
      </c>
      <c r="W621" s="80">
        <v>0</v>
      </c>
      <c r="X621" s="78">
        <f t="shared" si="95"/>
        <v>70.625</v>
      </c>
      <c r="Y621" s="83">
        <f t="shared" si="96"/>
        <v>82.870720205920207</v>
      </c>
      <c r="Z621" s="84">
        <v>91.494252873563212</v>
      </c>
      <c r="AA621" s="84">
        <v>36.111111111111107</v>
      </c>
      <c r="AB621" s="84">
        <v>20</v>
      </c>
      <c r="AC621" s="84">
        <v>46.400000000000006</v>
      </c>
      <c r="AD621" s="84">
        <v>5.4945054945054945</v>
      </c>
      <c r="AE621" s="72">
        <f t="shared" si="97"/>
        <v>43.124616331943919</v>
      </c>
      <c r="AF621" s="85">
        <v>26.315789473684209</v>
      </c>
      <c r="AG621" s="85">
        <v>6.25</v>
      </c>
      <c r="AH621" s="85">
        <v>17.647058823529413</v>
      </c>
      <c r="AI621" s="85">
        <v>24.299065420560748</v>
      </c>
      <c r="AJ621" s="86">
        <v>18.627978429443591</v>
      </c>
      <c r="AK621" s="87">
        <v>28.333333333333332</v>
      </c>
      <c r="AL621" s="72">
        <f t="shared" si="98"/>
        <v>28.333333333333332</v>
      </c>
      <c r="AM621" s="88">
        <v>33.633922958221717</v>
      </c>
      <c r="AN621" s="89">
        <f t="shared" si="99"/>
        <v>62.271746430324626</v>
      </c>
    </row>
    <row r="622" spans="1:40" ht="15" hidden="1" customHeight="1" x14ac:dyDescent="0.3">
      <c r="A622" s="90">
        <v>41378</v>
      </c>
      <c r="B622" s="91" t="s">
        <v>888</v>
      </c>
      <c r="C622" s="91" t="s">
        <v>905</v>
      </c>
      <c r="D622" s="92">
        <v>6</v>
      </c>
      <c r="E622" s="70">
        <v>53.120632583410391</v>
      </c>
      <c r="F622" s="71">
        <v>91.417378917378912</v>
      </c>
      <c r="G622" s="72">
        <f t="shared" si="90"/>
        <v>65.886214694733226</v>
      </c>
      <c r="H622" s="73">
        <v>33.76</v>
      </c>
      <c r="I622" s="74">
        <f t="shared" si="91"/>
        <v>33.76</v>
      </c>
      <c r="J622" s="75">
        <f t="shared" si="92"/>
        <v>53.035728816839935</v>
      </c>
      <c r="K622" s="76">
        <v>48.148148148148152</v>
      </c>
      <c r="L622" s="77">
        <v>100</v>
      </c>
      <c r="M622" s="78">
        <f t="shared" si="93"/>
        <v>59.670781893004119</v>
      </c>
      <c r="N622" s="79">
        <v>100</v>
      </c>
      <c r="O622" s="80">
        <v>99.37</v>
      </c>
      <c r="P622" s="81">
        <v>99.032648125755742</v>
      </c>
      <c r="Q622" s="82">
        <v>100</v>
      </c>
      <c r="R622" s="72">
        <f t="shared" si="94"/>
        <v>99.600662031438929</v>
      </c>
      <c r="S622" s="76">
        <v>100</v>
      </c>
      <c r="T622" s="80">
        <v>79.833333333333343</v>
      </c>
      <c r="U622" s="80">
        <v>100</v>
      </c>
      <c r="V622" s="80">
        <v>0</v>
      </c>
      <c r="W622" s="80">
        <v>25</v>
      </c>
      <c r="X622" s="78">
        <f t="shared" si="95"/>
        <v>73.083333333333343</v>
      </c>
      <c r="Y622" s="83">
        <f t="shared" si="96"/>
        <v>76.740359998208618</v>
      </c>
      <c r="Z622" s="84">
        <v>91.379310344827601</v>
      </c>
      <c r="AA622" s="84">
        <v>69.444444444444443</v>
      </c>
      <c r="AB622" s="84">
        <v>80</v>
      </c>
      <c r="AC622" s="84">
        <v>67.2</v>
      </c>
      <c r="AD622" s="84">
        <v>42.222222222222221</v>
      </c>
      <c r="AE622" s="72">
        <f t="shared" si="97"/>
        <v>71.382327586206898</v>
      </c>
      <c r="AF622" s="85">
        <v>73.68421052631578</v>
      </c>
      <c r="AG622" s="85">
        <v>75</v>
      </c>
      <c r="AH622" s="85">
        <v>58.82352941176471</v>
      </c>
      <c r="AI622" s="85">
        <v>51.401869158878498</v>
      </c>
      <c r="AJ622" s="86">
        <v>64.727402274239751</v>
      </c>
      <c r="AK622" s="87">
        <v>46.666666666666664</v>
      </c>
      <c r="AL622" s="72">
        <f t="shared" si="98"/>
        <v>46.666666666666664</v>
      </c>
      <c r="AM622" s="88">
        <v>64.664548652440942</v>
      </c>
      <c r="AN622" s="89">
        <f t="shared" si="99"/>
        <v>68.376690358204584</v>
      </c>
    </row>
    <row r="623" spans="1:40" ht="15" hidden="1" customHeight="1" x14ac:dyDescent="0.3">
      <c r="A623" s="90">
        <v>41396</v>
      </c>
      <c r="B623" s="91" t="s">
        <v>888</v>
      </c>
      <c r="C623" s="91" t="s">
        <v>906</v>
      </c>
      <c r="D623" s="92">
        <v>6</v>
      </c>
      <c r="E623" s="70">
        <v>68.422963657579956</v>
      </c>
      <c r="F623" s="71">
        <v>82.664835164835154</v>
      </c>
      <c r="G623" s="72">
        <f t="shared" si="90"/>
        <v>73.17025415999835</v>
      </c>
      <c r="H623" s="73">
        <v>55.19</v>
      </c>
      <c r="I623" s="74">
        <f t="shared" si="91"/>
        <v>55.19</v>
      </c>
      <c r="J623" s="75">
        <f t="shared" si="92"/>
        <v>65.978152495999012</v>
      </c>
      <c r="K623" s="76">
        <v>67.175572519083971</v>
      </c>
      <c r="L623" s="77">
        <v>100</v>
      </c>
      <c r="M623" s="78">
        <f t="shared" si="93"/>
        <v>74.469889737065301</v>
      </c>
      <c r="N623" s="79">
        <v>100</v>
      </c>
      <c r="O623" s="80">
        <v>99.41</v>
      </c>
      <c r="P623" s="81">
        <v>98.803016674738814</v>
      </c>
      <c r="Q623" s="82">
        <v>100</v>
      </c>
      <c r="R623" s="72">
        <f t="shared" si="94"/>
        <v>99.553254168684703</v>
      </c>
      <c r="S623" s="76">
        <v>99.305555555555543</v>
      </c>
      <c r="T623" s="80">
        <v>85.347279263945936</v>
      </c>
      <c r="U623" s="80">
        <v>98.611100000000008</v>
      </c>
      <c r="V623" s="80">
        <v>0</v>
      </c>
      <c r="W623" s="80">
        <v>25</v>
      </c>
      <c r="X623" s="78">
        <f t="shared" si="95"/>
        <v>73.940983704875379</v>
      </c>
      <c r="Y623" s="83">
        <f t="shared" si="96"/>
        <v>82.327316424882724</v>
      </c>
      <c r="Z623" s="84">
        <v>80.229885057471265</v>
      </c>
      <c r="AA623" s="84">
        <v>64.583333333333343</v>
      </c>
      <c r="AB623" s="84">
        <v>0</v>
      </c>
      <c r="AC623" s="84">
        <v>84.8</v>
      </c>
      <c r="AD623" s="84">
        <v>45.555555555555557</v>
      </c>
      <c r="AE623" s="72">
        <f t="shared" si="97"/>
        <v>56.608512931034483</v>
      </c>
      <c r="AF623" s="85">
        <v>68.421052631578945</v>
      </c>
      <c r="AG623" s="85">
        <v>75</v>
      </c>
      <c r="AH623" s="85">
        <v>70.588235294117652</v>
      </c>
      <c r="AI623" s="85">
        <v>61.682242990654203</v>
      </c>
      <c r="AJ623" s="86">
        <v>68.922882729087704</v>
      </c>
      <c r="AK623" s="87">
        <v>43.333333333333336</v>
      </c>
      <c r="AL623" s="72">
        <f t="shared" si="98"/>
        <v>43.333333333333336</v>
      </c>
      <c r="AM623" s="88">
        <v>57.237308957641787</v>
      </c>
      <c r="AN623" s="89">
        <f t="shared" si="99"/>
        <v>71.530481398933702</v>
      </c>
    </row>
    <row r="624" spans="1:40" ht="15" hidden="1" customHeight="1" x14ac:dyDescent="0.3">
      <c r="A624" s="90">
        <v>41483</v>
      </c>
      <c r="B624" s="91" t="s">
        <v>888</v>
      </c>
      <c r="C624" s="91" t="s">
        <v>907</v>
      </c>
      <c r="D624" s="92">
        <v>6</v>
      </c>
      <c r="E624" s="70">
        <v>77.229967607698484</v>
      </c>
      <c r="F624" s="71">
        <v>83.734737484737479</v>
      </c>
      <c r="G624" s="72">
        <f t="shared" si="90"/>
        <v>79.398224233378144</v>
      </c>
      <c r="H624" s="73">
        <v>56.398000000000003</v>
      </c>
      <c r="I624" s="74">
        <f t="shared" si="91"/>
        <v>56.398000000000003</v>
      </c>
      <c r="J624" s="75">
        <f t="shared" si="92"/>
        <v>70.198134540026899</v>
      </c>
      <c r="K624" s="76">
        <v>18.571428571428573</v>
      </c>
      <c r="L624" s="77">
        <v>100</v>
      </c>
      <c r="M624" s="78">
        <f t="shared" si="93"/>
        <v>36.666666666666671</v>
      </c>
      <c r="N624" s="79">
        <v>80.793650793650812</v>
      </c>
      <c r="O624" s="80">
        <v>99.15</v>
      </c>
      <c r="P624" s="81">
        <v>98.420013166556942</v>
      </c>
      <c r="Q624" s="82">
        <v>100</v>
      </c>
      <c r="R624" s="72">
        <f t="shared" si="94"/>
        <v>94.59091599005194</v>
      </c>
      <c r="S624" s="76">
        <v>95.694444444444443</v>
      </c>
      <c r="T624" s="80">
        <v>89.791666666666657</v>
      </c>
      <c r="U624" s="80">
        <v>100</v>
      </c>
      <c r="V624" s="80">
        <v>0</v>
      </c>
      <c r="W624" s="80">
        <v>0</v>
      </c>
      <c r="X624" s="78">
        <f t="shared" si="95"/>
        <v>71.371527777777771</v>
      </c>
      <c r="Y624" s="83">
        <f t="shared" si="96"/>
        <v>66.307982005705512</v>
      </c>
      <c r="Z624" s="84">
        <v>98.275862068965523</v>
      </c>
      <c r="AA624" s="84">
        <v>97.222222222222229</v>
      </c>
      <c r="AB624" s="84">
        <v>100</v>
      </c>
      <c r="AC624" s="84">
        <v>71.2</v>
      </c>
      <c r="AD624" s="84">
        <v>5.4945054945054945</v>
      </c>
      <c r="AE624" s="72">
        <f t="shared" si="97"/>
        <v>75.928351964127828</v>
      </c>
      <c r="AF624" s="85">
        <v>78.94736842105263</v>
      </c>
      <c r="AG624" s="85">
        <v>56.25</v>
      </c>
      <c r="AH624" s="85">
        <v>76.470588235294116</v>
      </c>
      <c r="AI624" s="85">
        <v>59.813084112149525</v>
      </c>
      <c r="AJ624" s="86">
        <v>67.870260192124064</v>
      </c>
      <c r="AK624" s="87">
        <v>63.333333333333329</v>
      </c>
      <c r="AL624" s="72">
        <f t="shared" si="98"/>
        <v>63.333333333333329</v>
      </c>
      <c r="AM624" s="88">
        <v>71.260523765434584</v>
      </c>
      <c r="AN624" s="89">
        <f t="shared" si="99"/>
        <v>68.571775040488518</v>
      </c>
    </row>
    <row r="625" spans="1:40" ht="15" hidden="1" customHeight="1" x14ac:dyDescent="0.3">
      <c r="A625" s="90">
        <v>41503</v>
      </c>
      <c r="B625" s="91" t="s">
        <v>888</v>
      </c>
      <c r="C625" s="91" t="s">
        <v>908</v>
      </c>
      <c r="D625" s="92">
        <v>6</v>
      </c>
      <c r="E625" s="70">
        <v>0</v>
      </c>
      <c r="F625" s="71">
        <v>83.312983312983306</v>
      </c>
      <c r="G625" s="72">
        <f t="shared" si="90"/>
        <v>27.770994437661102</v>
      </c>
      <c r="H625" s="73">
        <v>0</v>
      </c>
      <c r="I625" s="74">
        <f t="shared" si="91"/>
        <v>0</v>
      </c>
      <c r="J625" s="75">
        <f t="shared" si="92"/>
        <v>16.662596662596659</v>
      </c>
      <c r="K625" s="76">
        <v>95.111111111111114</v>
      </c>
      <c r="L625" s="77">
        <v>100</v>
      </c>
      <c r="M625" s="78">
        <f t="shared" si="93"/>
        <v>96.197530864197546</v>
      </c>
      <c r="N625" s="79">
        <v>92.142857142857139</v>
      </c>
      <c r="O625" s="80">
        <v>99.31</v>
      </c>
      <c r="P625" s="81">
        <v>99.58521870286576</v>
      </c>
      <c r="Q625" s="82">
        <v>100</v>
      </c>
      <c r="R625" s="72">
        <f t="shared" si="94"/>
        <v>97.759518961430729</v>
      </c>
      <c r="S625" s="76">
        <v>79.861111111111114</v>
      </c>
      <c r="T625" s="80">
        <v>0</v>
      </c>
      <c r="U625" s="80">
        <v>100</v>
      </c>
      <c r="V625" s="80">
        <v>0</v>
      </c>
      <c r="W625" s="80">
        <v>0</v>
      </c>
      <c r="X625" s="78">
        <f t="shared" si="95"/>
        <v>44.965277777777779</v>
      </c>
      <c r="Y625" s="83">
        <f t="shared" si="96"/>
        <v>80.303046067657846</v>
      </c>
      <c r="Z625" s="84">
        <v>85.747126436781613</v>
      </c>
      <c r="AA625" s="84">
        <v>22.222222222222225</v>
      </c>
      <c r="AB625" s="84">
        <v>20</v>
      </c>
      <c r="AC625" s="84">
        <v>36</v>
      </c>
      <c r="AD625" s="84">
        <v>5.4945054945054945</v>
      </c>
      <c r="AE625" s="72">
        <f t="shared" si="97"/>
        <v>37.133668056081852</v>
      </c>
      <c r="AF625" s="85">
        <v>36.84210526315789</v>
      </c>
      <c r="AG625" s="85">
        <v>75</v>
      </c>
      <c r="AH625" s="85">
        <v>58.82352941176471</v>
      </c>
      <c r="AI625" s="85">
        <v>34.579439252336449</v>
      </c>
      <c r="AJ625" s="86">
        <v>51.311268481814764</v>
      </c>
      <c r="AK625" s="87">
        <v>30</v>
      </c>
      <c r="AL625" s="72">
        <f t="shared" si="98"/>
        <v>30</v>
      </c>
      <c r="AM625" s="88">
        <v>39.487627891727591</v>
      </c>
      <c r="AN625" s="89">
        <f t="shared" si="99"/>
        <v>55.330330733866532</v>
      </c>
    </row>
    <row r="626" spans="1:40" ht="15" hidden="1" customHeight="1" x14ac:dyDescent="0.3">
      <c r="A626" s="90">
        <v>41518</v>
      </c>
      <c r="B626" s="91" t="s">
        <v>888</v>
      </c>
      <c r="C626" s="91" t="s">
        <v>909</v>
      </c>
      <c r="D626" s="92">
        <v>6</v>
      </c>
      <c r="E626" s="70">
        <v>69.632398303450941</v>
      </c>
      <c r="F626" s="71">
        <v>98.921957671957671</v>
      </c>
      <c r="G626" s="72">
        <f t="shared" si="90"/>
        <v>79.395584759619851</v>
      </c>
      <c r="H626" s="73">
        <v>0</v>
      </c>
      <c r="I626" s="74">
        <f t="shared" si="91"/>
        <v>0</v>
      </c>
      <c r="J626" s="75">
        <f t="shared" si="92"/>
        <v>47.637350855771906</v>
      </c>
      <c r="K626" s="76">
        <v>80.078125</v>
      </c>
      <c r="L626" s="77">
        <v>100</v>
      </c>
      <c r="M626" s="78">
        <f t="shared" si="93"/>
        <v>84.505208333333343</v>
      </c>
      <c r="N626" s="79">
        <v>100</v>
      </c>
      <c r="O626" s="80">
        <v>99.9</v>
      </c>
      <c r="P626" s="81">
        <v>99.934123847167328</v>
      </c>
      <c r="Q626" s="82">
        <v>100</v>
      </c>
      <c r="R626" s="72">
        <f t="shared" si="94"/>
        <v>99.958530961791837</v>
      </c>
      <c r="S626" s="76">
        <v>99.305555555555543</v>
      </c>
      <c r="T626" s="80">
        <v>64.557842813051138</v>
      </c>
      <c r="U626" s="80">
        <v>100</v>
      </c>
      <c r="V626" s="80">
        <v>0</v>
      </c>
      <c r="W626" s="80">
        <v>25</v>
      </c>
      <c r="X626" s="78">
        <f t="shared" si="95"/>
        <v>69.09084959215167</v>
      </c>
      <c r="Y626" s="83">
        <f t="shared" si="96"/>
        <v>84.517676777261926</v>
      </c>
      <c r="Z626" s="84">
        <v>98.965517241379303</v>
      </c>
      <c r="AA626" s="84">
        <v>94.444444444444443</v>
      </c>
      <c r="AB626" s="84">
        <v>100</v>
      </c>
      <c r="AC626" s="84">
        <v>63.2</v>
      </c>
      <c r="AD626" s="84">
        <v>43.333333333333336</v>
      </c>
      <c r="AE626" s="72">
        <f t="shared" si="97"/>
        <v>81.174712643678163</v>
      </c>
      <c r="AF626" s="85">
        <v>89.473684210526315</v>
      </c>
      <c r="AG626" s="85">
        <v>81.25</v>
      </c>
      <c r="AH626" s="85">
        <v>47.058823529411761</v>
      </c>
      <c r="AI626" s="85">
        <v>49.532710280373834</v>
      </c>
      <c r="AJ626" s="86">
        <v>66.828804505077983</v>
      </c>
      <c r="AK626" s="87">
        <v>55.000000000000007</v>
      </c>
      <c r="AL626" s="72">
        <f t="shared" si="98"/>
        <v>55.000000000000007</v>
      </c>
      <c r="AM626" s="88">
        <v>72.11419461131581</v>
      </c>
      <c r="AN626" s="89">
        <f t="shared" si="99"/>
        <v>73.420566943180091</v>
      </c>
    </row>
    <row r="627" spans="1:40" ht="15" hidden="1" customHeight="1" x14ac:dyDescent="0.3">
      <c r="A627" s="90">
        <v>41524</v>
      </c>
      <c r="B627" s="91" t="s">
        <v>888</v>
      </c>
      <c r="C627" s="91" t="s">
        <v>910</v>
      </c>
      <c r="D627" s="92">
        <v>6</v>
      </c>
      <c r="E627" s="70">
        <v>72.744033492218591</v>
      </c>
      <c r="F627" s="71">
        <v>93.853276353276357</v>
      </c>
      <c r="G627" s="72">
        <f t="shared" si="90"/>
        <v>79.780447779237846</v>
      </c>
      <c r="H627" s="73">
        <v>76.885999999999996</v>
      </c>
      <c r="I627" s="74">
        <f t="shared" si="91"/>
        <v>76.885999999999996</v>
      </c>
      <c r="J627" s="75">
        <f t="shared" si="92"/>
        <v>78.622668667542712</v>
      </c>
      <c r="K627" s="76">
        <v>97.982062780269061</v>
      </c>
      <c r="L627" s="77">
        <v>100</v>
      </c>
      <c r="M627" s="78">
        <f t="shared" si="93"/>
        <v>98.430493273542595</v>
      </c>
      <c r="N627" s="79">
        <v>100</v>
      </c>
      <c r="O627" s="80">
        <v>99.100000000000009</v>
      </c>
      <c r="P627" s="81">
        <v>97.562461913467402</v>
      </c>
      <c r="Q627" s="82">
        <v>100</v>
      </c>
      <c r="R627" s="72">
        <f t="shared" si="94"/>
        <v>99.16561547836686</v>
      </c>
      <c r="S627" s="76">
        <v>100</v>
      </c>
      <c r="T627" s="80">
        <v>77.21836419753086</v>
      </c>
      <c r="U627" s="80">
        <v>100</v>
      </c>
      <c r="V627" s="80">
        <v>0</v>
      </c>
      <c r="W627" s="80">
        <v>25</v>
      </c>
      <c r="X627" s="78">
        <f t="shared" si="95"/>
        <v>72.429591049382708</v>
      </c>
      <c r="Y627" s="83">
        <f t="shared" si="96"/>
        <v>90.345443667355198</v>
      </c>
      <c r="Z627" s="84">
        <v>31.517241379310345</v>
      </c>
      <c r="AA627" s="84">
        <v>91.666666666666671</v>
      </c>
      <c r="AB627" s="84">
        <v>20</v>
      </c>
      <c r="AC627" s="84">
        <v>61.6</v>
      </c>
      <c r="AD627" s="84">
        <v>13.333333333333334</v>
      </c>
      <c r="AE627" s="72">
        <f t="shared" si="97"/>
        <v>42.866810344827584</v>
      </c>
      <c r="AF627" s="85">
        <v>73.68421052631578</v>
      </c>
      <c r="AG627" s="85">
        <v>75</v>
      </c>
      <c r="AH627" s="85">
        <v>64.705882352941174</v>
      </c>
      <c r="AI627" s="85">
        <v>29.906542056074763</v>
      </c>
      <c r="AJ627" s="86">
        <v>60.824158733832924</v>
      </c>
      <c r="AK627" s="87">
        <v>53.333333333333336</v>
      </c>
      <c r="AL627" s="72">
        <f t="shared" si="98"/>
        <v>53.333333333333336</v>
      </c>
      <c r="AM627" s="88">
        <v>49.74874117959682</v>
      </c>
      <c r="AN627" s="89">
        <f t="shared" si="99"/>
        <v>75.82187792106518</v>
      </c>
    </row>
    <row r="628" spans="1:40" ht="15" hidden="1" customHeight="1" x14ac:dyDescent="0.3">
      <c r="A628" s="90">
        <v>41530</v>
      </c>
      <c r="B628" s="91" t="s">
        <v>888</v>
      </c>
      <c r="C628" s="91" t="s">
        <v>911</v>
      </c>
      <c r="D628" s="92">
        <v>6</v>
      </c>
      <c r="E628" s="70">
        <v>82.48090883707944</v>
      </c>
      <c r="F628" s="71">
        <v>98.037749287749278</v>
      </c>
      <c r="G628" s="72">
        <f t="shared" si="90"/>
        <v>87.666522320636048</v>
      </c>
      <c r="H628" s="73">
        <v>39.275999999999996</v>
      </c>
      <c r="I628" s="74">
        <f t="shared" si="91"/>
        <v>39.275999999999996</v>
      </c>
      <c r="J628" s="75">
        <f t="shared" si="92"/>
        <v>68.31031339238163</v>
      </c>
      <c r="K628" s="76">
        <v>95.949367088607602</v>
      </c>
      <c r="L628" s="77">
        <v>100</v>
      </c>
      <c r="M628" s="78">
        <f t="shared" si="93"/>
        <v>96.8495077355837</v>
      </c>
      <c r="N628" s="79">
        <v>85.371428571428581</v>
      </c>
      <c r="O628" s="80">
        <v>99.23</v>
      </c>
      <c r="P628" s="81">
        <v>99.104584527220624</v>
      </c>
      <c r="Q628" s="82">
        <v>100</v>
      </c>
      <c r="R628" s="72">
        <f t="shared" si="94"/>
        <v>95.926503274662309</v>
      </c>
      <c r="S628" s="76">
        <v>99.305555555555543</v>
      </c>
      <c r="T628" s="80">
        <v>85.13822751322752</v>
      </c>
      <c r="U628" s="80">
        <v>100</v>
      </c>
      <c r="V628" s="80">
        <v>0</v>
      </c>
      <c r="W628" s="80">
        <v>0</v>
      </c>
      <c r="X628" s="78">
        <f t="shared" si="95"/>
        <v>71.110945767195773</v>
      </c>
      <c r="Y628" s="83">
        <f t="shared" si="96"/>
        <v>88.317806478204716</v>
      </c>
      <c r="Z628" s="84">
        <v>15.402298850574715</v>
      </c>
      <c r="AA628" s="84">
        <v>44.44444444444445</v>
      </c>
      <c r="AB628" s="84">
        <v>40</v>
      </c>
      <c r="AC628" s="84">
        <v>58.4</v>
      </c>
      <c r="AD628" s="84">
        <v>47.252747252747248</v>
      </c>
      <c r="AE628" s="72">
        <f t="shared" si="97"/>
        <v>39.493798155867125</v>
      </c>
      <c r="AF628" s="85">
        <v>26.315789473684209</v>
      </c>
      <c r="AG628" s="85">
        <v>75</v>
      </c>
      <c r="AH628" s="85">
        <v>47.058823529411761</v>
      </c>
      <c r="AI628" s="85">
        <v>42.990654205607477</v>
      </c>
      <c r="AJ628" s="86">
        <v>47.841316802175861</v>
      </c>
      <c r="AK628" s="87">
        <v>43.333333333333336</v>
      </c>
      <c r="AL628" s="72">
        <f t="shared" si="98"/>
        <v>43.333333333333336</v>
      </c>
      <c r="AM628" s="88">
        <v>42.487710163709366</v>
      </c>
      <c r="AN628" s="89">
        <f t="shared" si="99"/>
        <v>70.567278966691489</v>
      </c>
    </row>
    <row r="629" spans="1:40" ht="15" hidden="1" customHeight="1" x14ac:dyDescent="0.3">
      <c r="A629" s="90">
        <v>41548</v>
      </c>
      <c r="B629" s="91" t="s">
        <v>888</v>
      </c>
      <c r="C629" s="91" t="s">
        <v>912</v>
      </c>
      <c r="D629" s="92">
        <v>6</v>
      </c>
      <c r="E629" s="70">
        <v>62.834252596357508</v>
      </c>
      <c r="F629" s="71">
        <v>85.201465201465197</v>
      </c>
      <c r="G629" s="72">
        <f t="shared" si="90"/>
        <v>70.289990131393409</v>
      </c>
      <c r="H629" s="73">
        <v>0</v>
      </c>
      <c r="I629" s="74">
        <f t="shared" si="91"/>
        <v>0</v>
      </c>
      <c r="J629" s="75">
        <f t="shared" si="92"/>
        <v>42.173994078836046</v>
      </c>
      <c r="K629" s="76">
        <v>25</v>
      </c>
      <c r="L629" s="77">
        <v>100</v>
      </c>
      <c r="M629" s="78">
        <f t="shared" si="93"/>
        <v>41.666666666666671</v>
      </c>
      <c r="N629" s="79">
        <v>90</v>
      </c>
      <c r="O629" s="80">
        <v>99.47</v>
      </c>
      <c r="P629" s="81">
        <v>99.50248756218906</v>
      </c>
      <c r="Q629" s="82">
        <v>100</v>
      </c>
      <c r="R629" s="72">
        <f t="shared" si="94"/>
        <v>97.243121890547258</v>
      </c>
      <c r="S629" s="76">
        <v>93.194444444444443</v>
      </c>
      <c r="T629" s="80">
        <v>64.079861111111114</v>
      </c>
      <c r="U629" s="80">
        <v>100</v>
      </c>
      <c r="V629" s="80">
        <v>0</v>
      </c>
      <c r="W629" s="80">
        <v>25</v>
      </c>
      <c r="X629" s="78">
        <f t="shared" si="95"/>
        <v>67.443576388888886</v>
      </c>
      <c r="Y629" s="83">
        <f t="shared" si="96"/>
        <v>67.699743449419572</v>
      </c>
      <c r="Z629" s="84">
        <v>49.816091954022987</v>
      </c>
      <c r="AA629" s="84">
        <v>100</v>
      </c>
      <c r="AB629" s="84">
        <v>80</v>
      </c>
      <c r="AC629" s="84">
        <v>83.2</v>
      </c>
      <c r="AD629" s="84">
        <v>41.111111111111107</v>
      </c>
      <c r="AE629" s="72">
        <f t="shared" si="97"/>
        <v>69.512356321839079</v>
      </c>
      <c r="AF629" s="85">
        <v>89.473684210526315</v>
      </c>
      <c r="AG629" s="85">
        <v>81.25</v>
      </c>
      <c r="AH629" s="85">
        <v>64.705882352941174</v>
      </c>
      <c r="AI629" s="85">
        <v>47.663551401869157</v>
      </c>
      <c r="AJ629" s="86">
        <v>70.773279491334151</v>
      </c>
      <c r="AK629" s="87">
        <v>48.333333333333336</v>
      </c>
      <c r="AL629" s="72">
        <f t="shared" si="98"/>
        <v>48.333333333333336</v>
      </c>
      <c r="AM629" s="88">
        <v>65.612797902669953</v>
      </c>
      <c r="AN629" s="89">
        <f t="shared" si="99"/>
        <v>61.968509911277977</v>
      </c>
    </row>
    <row r="630" spans="1:40" ht="15" hidden="1" customHeight="1" x14ac:dyDescent="0.3">
      <c r="A630" s="90">
        <v>41551</v>
      </c>
      <c r="B630" s="91" t="s">
        <v>888</v>
      </c>
      <c r="C630" s="91" t="s">
        <v>913</v>
      </c>
      <c r="D630" s="92">
        <v>5</v>
      </c>
      <c r="E630" s="70">
        <v>79.42919874758212</v>
      </c>
      <c r="F630" s="71">
        <v>93.65384615384616</v>
      </c>
      <c r="G630" s="72">
        <f t="shared" si="90"/>
        <v>84.170747883003457</v>
      </c>
      <c r="H630" s="73">
        <v>0</v>
      </c>
      <c r="I630" s="74">
        <f t="shared" si="91"/>
        <v>0</v>
      </c>
      <c r="J630" s="75">
        <f t="shared" si="92"/>
        <v>50.502448729802076</v>
      </c>
      <c r="K630" s="76">
        <v>80.406654343807759</v>
      </c>
      <c r="L630" s="77">
        <v>100</v>
      </c>
      <c r="M630" s="78">
        <f t="shared" si="93"/>
        <v>84.760731156294923</v>
      </c>
      <c r="N630" s="79">
        <v>79.682539682539684</v>
      </c>
      <c r="O630" s="80">
        <v>99.37</v>
      </c>
      <c r="P630" s="81">
        <v>99.163054351450484</v>
      </c>
      <c r="Q630" s="82">
        <v>100</v>
      </c>
      <c r="R630" s="72">
        <f t="shared" si="94"/>
        <v>94.553898508497554</v>
      </c>
      <c r="S630" s="76">
        <v>98.611111111111114</v>
      </c>
      <c r="T630" s="80">
        <v>74.464891975308632</v>
      </c>
      <c r="U630" s="80">
        <v>100</v>
      </c>
      <c r="V630" s="80">
        <v>0</v>
      </c>
      <c r="W630" s="80">
        <v>15</v>
      </c>
      <c r="X630" s="78">
        <f t="shared" si="95"/>
        <v>70.144000771604937</v>
      </c>
      <c r="Y630" s="83">
        <f t="shared" si="96"/>
        <v>83.217190985898966</v>
      </c>
      <c r="Z630" s="84">
        <v>85.747126436781613</v>
      </c>
      <c r="AA630" s="84">
        <v>80.555555555555557</v>
      </c>
      <c r="AB630" s="84">
        <v>20</v>
      </c>
      <c r="AC630" s="84">
        <v>60.8</v>
      </c>
      <c r="AD630" s="84">
        <v>4</v>
      </c>
      <c r="AE630" s="72">
        <f t="shared" si="97"/>
        <v>52.44094827586207</v>
      </c>
      <c r="AF630" s="85">
        <v>42.105263157894733</v>
      </c>
      <c r="AG630" s="85">
        <v>81.25</v>
      </c>
      <c r="AH630" s="85">
        <v>58.82352941176471</v>
      </c>
      <c r="AI630" s="85">
        <v>49.532710280373834</v>
      </c>
      <c r="AJ630" s="86">
        <v>57.927875712508317</v>
      </c>
      <c r="AK630" s="87">
        <v>43.333333333333336</v>
      </c>
      <c r="AL630" s="72">
        <f t="shared" si="98"/>
        <v>43.333333333333336</v>
      </c>
      <c r="AM630" s="88">
        <v>52.082605937128662</v>
      </c>
      <c r="AN630" s="89">
        <f t="shared" si="99"/>
        <v>67.333867020048501</v>
      </c>
    </row>
    <row r="631" spans="1:40" ht="15" hidden="1" customHeight="1" x14ac:dyDescent="0.3">
      <c r="A631" s="90">
        <v>41615</v>
      </c>
      <c r="B631" s="91" t="s">
        <v>888</v>
      </c>
      <c r="C631" s="91" t="s">
        <v>914</v>
      </c>
      <c r="D631" s="92">
        <v>6</v>
      </c>
      <c r="E631" s="70">
        <v>63.093292355808181</v>
      </c>
      <c r="F631" s="71">
        <v>78.689458689458689</v>
      </c>
      <c r="G631" s="72">
        <f t="shared" si="90"/>
        <v>68.292014467025012</v>
      </c>
      <c r="H631" s="73">
        <v>80.954000000000008</v>
      </c>
      <c r="I631" s="74">
        <f t="shared" si="91"/>
        <v>80.954000000000008</v>
      </c>
      <c r="J631" s="75">
        <f t="shared" si="92"/>
        <v>73.356808680215011</v>
      </c>
      <c r="K631" s="76">
        <v>71.821305841924399</v>
      </c>
      <c r="L631" s="77">
        <v>100</v>
      </c>
      <c r="M631" s="78">
        <f t="shared" si="93"/>
        <v>78.083237877052312</v>
      </c>
      <c r="N631" s="79">
        <v>100</v>
      </c>
      <c r="O631" s="80">
        <v>99.15</v>
      </c>
      <c r="P631" s="81">
        <v>98.552363718615695</v>
      </c>
      <c r="Q631" s="82">
        <v>100</v>
      </c>
      <c r="R631" s="72">
        <f t="shared" si="94"/>
        <v>99.425590929653922</v>
      </c>
      <c r="S631" s="76">
        <v>100</v>
      </c>
      <c r="T631" s="80">
        <v>87.957175925925924</v>
      </c>
      <c r="U631" s="80">
        <v>95.833333333333329</v>
      </c>
      <c r="V631" s="80">
        <v>0</v>
      </c>
      <c r="W631" s="80">
        <v>25</v>
      </c>
      <c r="X631" s="78">
        <f t="shared" si="95"/>
        <v>74.07262731481481</v>
      </c>
      <c r="Y631" s="83">
        <f t="shared" si="96"/>
        <v>83.629395473968827</v>
      </c>
      <c r="Z631" s="84">
        <v>93.885057471264375</v>
      </c>
      <c r="AA631" s="84">
        <v>79.166666666666671</v>
      </c>
      <c r="AB631" s="84">
        <v>0</v>
      </c>
      <c r="AC631" s="84">
        <v>0</v>
      </c>
      <c r="AD631" s="84">
        <v>16.483516483516482</v>
      </c>
      <c r="AE631" s="72">
        <f t="shared" si="97"/>
        <v>41.405673708475433</v>
      </c>
      <c r="AF631" s="85">
        <v>68.421052631578945</v>
      </c>
      <c r="AG631" s="85">
        <v>81.25</v>
      </c>
      <c r="AH631" s="85">
        <v>76.470588235294116</v>
      </c>
      <c r="AI631" s="85">
        <v>68.224299065420553</v>
      </c>
      <c r="AJ631" s="86">
        <v>73.5914849830734</v>
      </c>
      <c r="AK631" s="87">
        <v>33.333333333333329</v>
      </c>
      <c r="AL631" s="72">
        <f t="shared" si="98"/>
        <v>33.333333333333329</v>
      </c>
      <c r="AM631" s="88">
        <v>48.37408864000647</v>
      </c>
      <c r="AN631" s="89">
        <f t="shared" si="99"/>
        <v>70.998286065029362</v>
      </c>
    </row>
    <row r="632" spans="1:40" ht="15" hidden="1" customHeight="1" x14ac:dyDescent="0.3">
      <c r="A632" s="90">
        <v>41660</v>
      </c>
      <c r="B632" s="91" t="s">
        <v>888</v>
      </c>
      <c r="C632" s="91" t="s">
        <v>915</v>
      </c>
      <c r="D632" s="92">
        <v>6</v>
      </c>
      <c r="E632" s="70">
        <v>73.977041409890774</v>
      </c>
      <c r="F632" s="71">
        <v>100</v>
      </c>
      <c r="G632" s="72">
        <f t="shared" si="90"/>
        <v>82.651360939927173</v>
      </c>
      <c r="H632" s="73">
        <v>18.923999999999999</v>
      </c>
      <c r="I632" s="74">
        <f t="shared" si="91"/>
        <v>18.923999999999999</v>
      </c>
      <c r="J632" s="75">
        <f t="shared" si="92"/>
        <v>57.160416563956304</v>
      </c>
      <c r="K632" s="76">
        <v>89.671361502347409</v>
      </c>
      <c r="L632" s="77">
        <v>100</v>
      </c>
      <c r="M632" s="78">
        <f t="shared" si="93"/>
        <v>91.966614501825774</v>
      </c>
      <c r="N632" s="79">
        <v>87.619047619047635</v>
      </c>
      <c r="O632" s="80">
        <v>99.77</v>
      </c>
      <c r="P632" s="81">
        <v>99.13344887348353</v>
      </c>
      <c r="Q632" s="82">
        <v>100</v>
      </c>
      <c r="R632" s="72">
        <f t="shared" si="94"/>
        <v>96.63062412313279</v>
      </c>
      <c r="S632" s="76">
        <v>100</v>
      </c>
      <c r="T632" s="80">
        <v>65.416666666666657</v>
      </c>
      <c r="U632" s="80">
        <v>100</v>
      </c>
      <c r="V632" s="80">
        <v>0</v>
      </c>
      <c r="W632" s="80">
        <v>15</v>
      </c>
      <c r="X632" s="78">
        <f t="shared" si="95"/>
        <v>68.229166666666657</v>
      </c>
      <c r="Y632" s="83">
        <f t="shared" si="96"/>
        <v>85.863114273393094</v>
      </c>
      <c r="Z632" s="84">
        <v>50.068965517241374</v>
      </c>
      <c r="AA632" s="84">
        <v>50</v>
      </c>
      <c r="AB632" s="84">
        <v>20</v>
      </c>
      <c r="AC632" s="84">
        <v>61.6</v>
      </c>
      <c r="AD632" s="84">
        <v>5.4945054945054945</v>
      </c>
      <c r="AE632" s="72">
        <f t="shared" si="97"/>
        <v>38.222461159530127</v>
      </c>
      <c r="AF632" s="85">
        <v>31.578947368421051</v>
      </c>
      <c r="AG632" s="85">
        <v>81.25</v>
      </c>
      <c r="AH632" s="85">
        <v>47.058823529411761</v>
      </c>
      <c r="AI632" s="85">
        <v>46.728971962616825</v>
      </c>
      <c r="AJ632" s="86">
        <v>51.654185715112405</v>
      </c>
      <c r="AK632" s="87">
        <v>36.666666666666664</v>
      </c>
      <c r="AL632" s="72">
        <f t="shared" si="98"/>
        <v>36.666666666666664</v>
      </c>
      <c r="AM632" s="88">
        <v>41.493095475779377</v>
      </c>
      <c r="AN632" s="89">
        <f t="shared" si="99"/>
        <v>66.811569092221617</v>
      </c>
    </row>
    <row r="633" spans="1:40" ht="15" hidden="1" customHeight="1" x14ac:dyDescent="0.3">
      <c r="A633" s="90">
        <v>41668</v>
      </c>
      <c r="B633" s="91" t="s">
        <v>888</v>
      </c>
      <c r="C633" s="91" t="s">
        <v>916</v>
      </c>
      <c r="D633" s="92">
        <v>6</v>
      </c>
      <c r="E633" s="70">
        <v>81.663313700647194</v>
      </c>
      <c r="F633" s="71">
        <v>96.737891737891729</v>
      </c>
      <c r="G633" s="72">
        <f t="shared" si="90"/>
        <v>86.688173046395363</v>
      </c>
      <c r="H633" s="73">
        <v>56.922000000000004</v>
      </c>
      <c r="I633" s="74">
        <f t="shared" si="91"/>
        <v>56.922000000000004</v>
      </c>
      <c r="J633" s="75">
        <f t="shared" si="92"/>
        <v>74.781703827837219</v>
      </c>
      <c r="K633" s="76">
        <v>81.566820276497694</v>
      </c>
      <c r="L633" s="77">
        <v>100</v>
      </c>
      <c r="M633" s="78">
        <f t="shared" si="93"/>
        <v>85.663082437275989</v>
      </c>
      <c r="N633" s="79">
        <v>79.682539682539684</v>
      </c>
      <c r="O633" s="80">
        <v>99.580000000000013</v>
      </c>
      <c r="P633" s="81">
        <v>99.985180794309429</v>
      </c>
      <c r="Q633" s="82">
        <v>100</v>
      </c>
      <c r="R633" s="72">
        <f t="shared" si="94"/>
        <v>94.811930119212278</v>
      </c>
      <c r="S633" s="76">
        <v>100</v>
      </c>
      <c r="T633" s="80">
        <v>81.055014430014438</v>
      </c>
      <c r="U633" s="80">
        <v>100</v>
      </c>
      <c r="V633" s="80">
        <v>79.82832618025752</v>
      </c>
      <c r="W633" s="80">
        <v>25</v>
      </c>
      <c r="X633" s="78">
        <f t="shared" si="95"/>
        <v>83.367294380035801</v>
      </c>
      <c r="Y633" s="83">
        <f t="shared" si="96"/>
        <v>87.856061517178745</v>
      </c>
      <c r="Z633" s="84">
        <v>6.4367816091954024</v>
      </c>
      <c r="AA633" s="84">
        <v>11.111111111111112</v>
      </c>
      <c r="AB633" s="84">
        <v>0</v>
      </c>
      <c r="AC633" s="84">
        <v>65.600000000000009</v>
      </c>
      <c r="AD633" s="84">
        <v>49.450549450549453</v>
      </c>
      <c r="AE633" s="72">
        <f t="shared" si="97"/>
        <v>25.264506757610206</v>
      </c>
      <c r="AF633" s="85">
        <v>84.210526315789465</v>
      </c>
      <c r="AG633" s="85">
        <v>87.5</v>
      </c>
      <c r="AH633" s="85">
        <v>82.35294117647058</v>
      </c>
      <c r="AI633" s="85">
        <v>50.467289719626166</v>
      </c>
      <c r="AJ633" s="86">
        <v>76.132689302971556</v>
      </c>
      <c r="AK633" s="87">
        <v>43.333333333333336</v>
      </c>
      <c r="AL633" s="72">
        <f t="shared" si="98"/>
        <v>43.333333333333336</v>
      </c>
      <c r="AM633" s="88">
        <v>42.443120751517853</v>
      </c>
      <c r="AN633" s="89">
        <f t="shared" si="99"/>
        <v>71.617307749612181</v>
      </c>
    </row>
    <row r="634" spans="1:40" ht="15" hidden="1" customHeight="1" x14ac:dyDescent="0.3">
      <c r="A634" s="90">
        <v>41676</v>
      </c>
      <c r="B634" s="91" t="s">
        <v>888</v>
      </c>
      <c r="C634" s="91" t="s">
        <v>917</v>
      </c>
      <c r="D634" s="92">
        <v>6</v>
      </c>
      <c r="E634" s="70">
        <v>69.472165991902841</v>
      </c>
      <c r="F634" s="71">
        <v>87.392653642653642</v>
      </c>
      <c r="G634" s="72">
        <f t="shared" si="90"/>
        <v>75.445661875486437</v>
      </c>
      <c r="H634" s="73">
        <v>0</v>
      </c>
      <c r="I634" s="74">
        <f t="shared" si="91"/>
        <v>0</v>
      </c>
      <c r="J634" s="75">
        <f t="shared" si="92"/>
        <v>45.267397125291858</v>
      </c>
      <c r="K634" s="76">
        <v>85.714285714285722</v>
      </c>
      <c r="L634" s="77">
        <v>100</v>
      </c>
      <c r="M634" s="78">
        <f t="shared" si="93"/>
        <v>88.888888888888886</v>
      </c>
      <c r="N634" s="79">
        <v>100</v>
      </c>
      <c r="O634" s="80">
        <v>99.63</v>
      </c>
      <c r="P634" s="81">
        <v>99.508800654932458</v>
      </c>
      <c r="Q634" s="82">
        <v>100</v>
      </c>
      <c r="R634" s="72">
        <f t="shared" si="94"/>
        <v>99.784700163733106</v>
      </c>
      <c r="S634" s="76">
        <v>97.916666666666657</v>
      </c>
      <c r="T634" s="80">
        <v>90.138888888888886</v>
      </c>
      <c r="U634" s="80">
        <v>100</v>
      </c>
      <c r="V634" s="80">
        <v>0</v>
      </c>
      <c r="W634" s="80">
        <v>25</v>
      </c>
      <c r="X634" s="78">
        <f t="shared" si="95"/>
        <v>75.138888888888886</v>
      </c>
      <c r="Y634" s="83">
        <f t="shared" si="96"/>
        <v>87.975548496839025</v>
      </c>
      <c r="Z634" s="84">
        <v>41.356321839080458</v>
      </c>
      <c r="AA634" s="84">
        <v>27.777777777777782</v>
      </c>
      <c r="AB634" s="84">
        <v>100</v>
      </c>
      <c r="AC634" s="84">
        <v>72.8</v>
      </c>
      <c r="AD634" s="84">
        <v>42.857142857142854</v>
      </c>
      <c r="AE634" s="72">
        <f t="shared" si="97"/>
        <v>55.983128078817728</v>
      </c>
      <c r="AF634" s="85">
        <v>78.94736842105263</v>
      </c>
      <c r="AG634" s="85">
        <v>81.25</v>
      </c>
      <c r="AH634" s="85">
        <v>64.705882352941174</v>
      </c>
      <c r="AI634" s="85">
        <v>46.728971962616825</v>
      </c>
      <c r="AJ634" s="86">
        <v>67.908055684152657</v>
      </c>
      <c r="AK634" s="87">
        <v>53.333333333333336</v>
      </c>
      <c r="AL634" s="72">
        <f t="shared" si="98"/>
        <v>53.333333333333336</v>
      </c>
      <c r="AM634" s="88">
        <v>58.633149824476831</v>
      </c>
      <c r="AN634" s="89">
        <f t="shared" si="99"/>
        <v>70.631198620820925</v>
      </c>
    </row>
    <row r="635" spans="1:40" ht="15" hidden="1" customHeight="1" x14ac:dyDescent="0.3">
      <c r="A635" s="90">
        <v>41770</v>
      </c>
      <c r="B635" s="91" t="s">
        <v>888</v>
      </c>
      <c r="C635" s="91" t="s">
        <v>918</v>
      </c>
      <c r="D635" s="92">
        <v>6</v>
      </c>
      <c r="E635" s="70">
        <v>86.668016194331997</v>
      </c>
      <c r="F635" s="71">
        <v>96.631054131054128</v>
      </c>
      <c r="G635" s="72">
        <f t="shared" si="90"/>
        <v>89.989028839906041</v>
      </c>
      <c r="H635" s="73">
        <v>25.290000000000003</v>
      </c>
      <c r="I635" s="74">
        <f t="shared" si="91"/>
        <v>25.290000000000003</v>
      </c>
      <c r="J635" s="75">
        <f t="shared" si="92"/>
        <v>64.10941730394363</v>
      </c>
      <c r="K635" s="76">
        <v>97.752808988764045</v>
      </c>
      <c r="L635" s="77">
        <v>100</v>
      </c>
      <c r="M635" s="78">
        <f t="shared" si="93"/>
        <v>98.252184769038706</v>
      </c>
      <c r="N635" s="79">
        <v>89.206349206349216</v>
      </c>
      <c r="O635" s="80">
        <v>99.950000000000017</v>
      </c>
      <c r="P635" s="81">
        <v>99.244126659857002</v>
      </c>
      <c r="Q635" s="82">
        <v>100</v>
      </c>
      <c r="R635" s="72">
        <f t="shared" si="94"/>
        <v>97.100118966551562</v>
      </c>
      <c r="S635" s="76">
        <v>98.611111111111114</v>
      </c>
      <c r="T635" s="80">
        <v>80.019675925925924</v>
      </c>
      <c r="U635" s="80">
        <v>100</v>
      </c>
      <c r="V635" s="80">
        <v>94.633204633204642</v>
      </c>
      <c r="W635" s="80">
        <v>0</v>
      </c>
      <c r="X635" s="78">
        <f t="shared" si="95"/>
        <v>81.486847338409845</v>
      </c>
      <c r="Y635" s="83">
        <f t="shared" si="96"/>
        <v>92.518615734441596</v>
      </c>
      <c r="Z635" s="84">
        <v>47.126436781609193</v>
      </c>
      <c r="AA635" s="84">
        <v>33.333333333333336</v>
      </c>
      <c r="AB635" s="84">
        <v>20</v>
      </c>
      <c r="AC635" s="84">
        <v>75.2</v>
      </c>
      <c r="AD635" s="84">
        <v>90</v>
      </c>
      <c r="AE635" s="72">
        <f t="shared" si="97"/>
        <v>52.756609195402298</v>
      </c>
      <c r="AF635" s="85">
        <v>31.578947368421051</v>
      </c>
      <c r="AG635" s="85">
        <v>75</v>
      </c>
      <c r="AH635" s="85">
        <v>47.058823529411761</v>
      </c>
      <c r="AI635" s="85">
        <v>39.252336448598129</v>
      </c>
      <c r="AJ635" s="86">
        <v>48.222526836607734</v>
      </c>
      <c r="AK635" s="87">
        <v>53.333333333333336</v>
      </c>
      <c r="AL635" s="72">
        <f t="shared" si="98"/>
        <v>53.333333333333336</v>
      </c>
      <c r="AM635" s="88">
        <v>51.662865393976617</v>
      </c>
      <c r="AN635" s="89">
        <f t="shared" si="99"/>
        <v>74.580050946202505</v>
      </c>
    </row>
    <row r="636" spans="1:40" ht="15" hidden="1" customHeight="1" x14ac:dyDescent="0.3">
      <c r="A636" s="90">
        <v>41791</v>
      </c>
      <c r="B636" s="91" t="s">
        <v>888</v>
      </c>
      <c r="C636" s="91" t="s">
        <v>919</v>
      </c>
      <c r="D636" s="92">
        <v>6</v>
      </c>
      <c r="E636" s="70">
        <v>62.335415135606894</v>
      </c>
      <c r="F636" s="71">
        <v>81.253052503052515</v>
      </c>
      <c r="G636" s="72">
        <f t="shared" si="90"/>
        <v>68.641294258088763</v>
      </c>
      <c r="H636" s="73">
        <v>0</v>
      </c>
      <c r="I636" s="74">
        <f t="shared" si="91"/>
        <v>0</v>
      </c>
      <c r="J636" s="75">
        <f t="shared" si="92"/>
        <v>41.184776554853258</v>
      </c>
      <c r="K636" s="76">
        <v>88.114754098360663</v>
      </c>
      <c r="L636" s="77">
        <v>100</v>
      </c>
      <c r="M636" s="78">
        <f t="shared" si="93"/>
        <v>90.755919854280506</v>
      </c>
      <c r="N636" s="79">
        <v>97.142857142857139</v>
      </c>
      <c r="O636" s="80">
        <v>99.63</v>
      </c>
      <c r="P636" s="81">
        <v>98.705882352941174</v>
      </c>
      <c r="Q636" s="82">
        <v>100</v>
      </c>
      <c r="R636" s="72">
        <f t="shared" si="94"/>
        <v>98.869684873949581</v>
      </c>
      <c r="S636" s="76">
        <v>100</v>
      </c>
      <c r="T636" s="80">
        <v>80.065035273368608</v>
      </c>
      <c r="U636" s="80">
        <v>100</v>
      </c>
      <c r="V636" s="80">
        <v>0</v>
      </c>
      <c r="W636" s="80">
        <v>25</v>
      </c>
      <c r="X636" s="78">
        <f t="shared" si="95"/>
        <v>73.141258818342152</v>
      </c>
      <c r="Y636" s="83">
        <f t="shared" si="96"/>
        <v>87.715633129074348</v>
      </c>
      <c r="Z636" s="84">
        <v>95.379310344827601</v>
      </c>
      <c r="AA636" s="84">
        <v>80.555555555555557</v>
      </c>
      <c r="AB636" s="84">
        <v>20</v>
      </c>
      <c r="AC636" s="84">
        <v>74.400000000000006</v>
      </c>
      <c r="AD636" s="84">
        <v>41.573033707865171</v>
      </c>
      <c r="AE636" s="72">
        <f t="shared" si="97"/>
        <v>64.443938073098295</v>
      </c>
      <c r="AF636" s="85">
        <v>31.578947368421051</v>
      </c>
      <c r="AG636" s="85">
        <v>75</v>
      </c>
      <c r="AH636" s="85">
        <v>47.058823529411761</v>
      </c>
      <c r="AI636" s="85">
        <v>42.056074766355138</v>
      </c>
      <c r="AJ636" s="86">
        <v>48.92346141604699</v>
      </c>
      <c r="AK636" s="87">
        <v>46.666666666666664</v>
      </c>
      <c r="AL636" s="72">
        <f t="shared" si="98"/>
        <v>46.666666666666664</v>
      </c>
      <c r="AM636" s="88">
        <v>56.749690016598286</v>
      </c>
      <c r="AN636" s="89">
        <f t="shared" si="99"/>
        <v>69.119678880487314</v>
      </c>
    </row>
    <row r="637" spans="1:40" ht="15" hidden="1" customHeight="1" x14ac:dyDescent="0.3">
      <c r="A637" s="90">
        <v>41797</v>
      </c>
      <c r="B637" s="91" t="s">
        <v>888</v>
      </c>
      <c r="C637" s="91" t="s">
        <v>920</v>
      </c>
      <c r="D637" s="92">
        <v>6</v>
      </c>
      <c r="E637" s="70">
        <v>57.687060037863048</v>
      </c>
      <c r="F637" s="71">
        <v>87.288359788359799</v>
      </c>
      <c r="G637" s="72">
        <f t="shared" si="90"/>
        <v>67.554159954695294</v>
      </c>
      <c r="H637" s="73">
        <v>0</v>
      </c>
      <c r="I637" s="74">
        <f t="shared" si="91"/>
        <v>0</v>
      </c>
      <c r="J637" s="75">
        <f t="shared" si="92"/>
        <v>40.532495972817173</v>
      </c>
      <c r="K637" s="76">
        <v>91.891891891891888</v>
      </c>
      <c r="L637" s="77">
        <v>100</v>
      </c>
      <c r="M637" s="78">
        <f t="shared" si="93"/>
        <v>93.693693693693689</v>
      </c>
      <c r="N637" s="79">
        <v>95.555555555555557</v>
      </c>
      <c r="O637" s="80">
        <v>99.47999999999999</v>
      </c>
      <c r="P637" s="81">
        <v>98.287971905179987</v>
      </c>
      <c r="Q637" s="82">
        <v>100</v>
      </c>
      <c r="R637" s="72">
        <f t="shared" si="94"/>
        <v>98.330881865183883</v>
      </c>
      <c r="S637" s="76">
        <v>100</v>
      </c>
      <c r="T637" s="80">
        <v>75.214120370370367</v>
      </c>
      <c r="U637" s="80">
        <v>100</v>
      </c>
      <c r="V637" s="80">
        <v>0</v>
      </c>
      <c r="W637" s="80">
        <v>15</v>
      </c>
      <c r="X637" s="78">
        <f t="shared" si="95"/>
        <v>70.678530092592595</v>
      </c>
      <c r="Y637" s="83">
        <f t="shared" si="96"/>
        <v>87.812741556218199</v>
      </c>
      <c r="Z637" s="84">
        <v>11.494252873563218</v>
      </c>
      <c r="AA637" s="84">
        <v>71.527777777777786</v>
      </c>
      <c r="AB637" s="84">
        <v>100</v>
      </c>
      <c r="AC637" s="84">
        <v>72</v>
      </c>
      <c r="AD637" s="84">
        <v>70.454545454545453</v>
      </c>
      <c r="AE637" s="72">
        <f t="shared" si="97"/>
        <v>61.745248824451416</v>
      </c>
      <c r="AF637" s="85">
        <v>78.94736842105263</v>
      </c>
      <c r="AG637" s="85">
        <v>81.25</v>
      </c>
      <c r="AH637" s="85">
        <v>70.588235294117652</v>
      </c>
      <c r="AI637" s="85">
        <v>53.271028037383175</v>
      </c>
      <c r="AJ637" s="86">
        <v>71.014157938138368</v>
      </c>
      <c r="AK637" s="87">
        <v>58.333333333333336</v>
      </c>
      <c r="AL637" s="72">
        <f t="shared" si="98"/>
        <v>58.333333333333336</v>
      </c>
      <c r="AM637" s="88">
        <v>63.534574823210988</v>
      </c>
      <c r="AN637" s="89">
        <f t="shared" si="99"/>
        <v>71.073242419635832</v>
      </c>
    </row>
    <row r="638" spans="1:40" ht="15" hidden="1" customHeight="1" x14ac:dyDescent="0.3">
      <c r="A638" s="90">
        <v>41799</v>
      </c>
      <c r="B638" s="91" t="s">
        <v>888</v>
      </c>
      <c r="C638" s="91" t="s">
        <v>921</v>
      </c>
      <c r="D638" s="92">
        <v>6</v>
      </c>
      <c r="E638" s="70">
        <v>61.818926789974284</v>
      </c>
      <c r="F638" s="71">
        <v>91.118233618233617</v>
      </c>
      <c r="G638" s="72">
        <f t="shared" si="90"/>
        <v>71.585362399394057</v>
      </c>
      <c r="H638" s="73">
        <v>80.284000000000006</v>
      </c>
      <c r="I638" s="74">
        <f t="shared" si="91"/>
        <v>80.284000000000006</v>
      </c>
      <c r="J638" s="75">
        <f t="shared" si="92"/>
        <v>75.064817439636442</v>
      </c>
      <c r="K638" s="76">
        <v>90.666666666666657</v>
      </c>
      <c r="L638" s="77">
        <v>100</v>
      </c>
      <c r="M638" s="78">
        <f t="shared" si="93"/>
        <v>92.740740740740733</v>
      </c>
      <c r="N638" s="79">
        <v>100</v>
      </c>
      <c r="O638" s="80">
        <v>99.47</v>
      </c>
      <c r="P638" s="81">
        <v>96.959706959706963</v>
      </c>
      <c r="Q638" s="82">
        <v>100</v>
      </c>
      <c r="R638" s="72">
        <f t="shared" si="94"/>
        <v>99.107426739926737</v>
      </c>
      <c r="S638" s="76">
        <v>100</v>
      </c>
      <c r="T638" s="80">
        <v>86.811507936507937</v>
      </c>
      <c r="U638" s="80">
        <v>100</v>
      </c>
      <c r="V638" s="80">
        <v>0</v>
      </c>
      <c r="W638" s="80">
        <v>25</v>
      </c>
      <c r="X638" s="78">
        <f t="shared" si="95"/>
        <v>74.827876984126988</v>
      </c>
      <c r="Y638" s="83">
        <f t="shared" si="96"/>
        <v>89.045963858363848</v>
      </c>
      <c r="Z638" s="84">
        <v>98.551724137931046</v>
      </c>
      <c r="AA638" s="84">
        <v>81.944444444444443</v>
      </c>
      <c r="AB638" s="84">
        <v>100</v>
      </c>
      <c r="AC638" s="84">
        <v>90.4</v>
      </c>
      <c r="AD638" s="84">
        <v>5.4945054945054945</v>
      </c>
      <c r="AE638" s="72">
        <f t="shared" si="97"/>
        <v>76.732734148035874</v>
      </c>
      <c r="AF638" s="85">
        <v>84.210526315789465</v>
      </c>
      <c r="AG638" s="85">
        <v>81.25</v>
      </c>
      <c r="AH638" s="85">
        <v>70.588235294117652</v>
      </c>
      <c r="AI638" s="85">
        <v>70.09345794392523</v>
      </c>
      <c r="AJ638" s="86">
        <v>76.535554888458094</v>
      </c>
      <c r="AK638" s="87">
        <v>58.333333333333336</v>
      </c>
      <c r="AL638" s="72">
        <f t="shared" si="98"/>
        <v>58.333333333333336</v>
      </c>
      <c r="AM638" s="88">
        <v>73.00027284920796</v>
      </c>
      <c r="AN638" s="89">
        <f t="shared" si="99"/>
        <v>81.436027271871595</v>
      </c>
    </row>
    <row r="639" spans="1:40" ht="15" hidden="1" customHeight="1" x14ac:dyDescent="0.3">
      <c r="A639" s="90">
        <v>41801</v>
      </c>
      <c r="B639" s="91" t="s">
        <v>888</v>
      </c>
      <c r="C639" s="91" t="s">
        <v>922</v>
      </c>
      <c r="D639" s="92">
        <v>6</v>
      </c>
      <c r="E639" s="70">
        <v>44.442015528787429</v>
      </c>
      <c r="F639" s="71">
        <v>79.957264957264968</v>
      </c>
      <c r="G639" s="72">
        <f t="shared" si="90"/>
        <v>56.280432004946604</v>
      </c>
      <c r="H639" s="73">
        <v>0</v>
      </c>
      <c r="I639" s="74">
        <f t="shared" si="91"/>
        <v>0</v>
      </c>
      <c r="J639" s="75">
        <f t="shared" si="92"/>
        <v>33.768259202967961</v>
      </c>
      <c r="K639" s="76">
        <v>87.341772151898738</v>
      </c>
      <c r="L639" s="77">
        <v>100</v>
      </c>
      <c r="M639" s="78">
        <f t="shared" si="93"/>
        <v>90.154711673699012</v>
      </c>
      <c r="N639" s="79">
        <v>87.460317460317469</v>
      </c>
      <c r="O639" s="80">
        <v>99.289999999999992</v>
      </c>
      <c r="P639" s="81">
        <v>97.425149700598794</v>
      </c>
      <c r="Q639" s="82">
        <v>100</v>
      </c>
      <c r="R639" s="72">
        <f t="shared" si="94"/>
        <v>96.04386679022906</v>
      </c>
      <c r="S639" s="76">
        <v>97.916666666666657</v>
      </c>
      <c r="T639" s="80">
        <v>86.458333333333329</v>
      </c>
      <c r="U639" s="80">
        <v>100</v>
      </c>
      <c r="V639" s="80">
        <v>96.025104602510453</v>
      </c>
      <c r="W639" s="80">
        <v>25</v>
      </c>
      <c r="X639" s="78">
        <f t="shared" si="95"/>
        <v>86.221888075313814</v>
      </c>
      <c r="Y639" s="83">
        <f t="shared" si="96"/>
        <v>90.780737759505371</v>
      </c>
      <c r="Z639" s="84">
        <v>10.689655172413794</v>
      </c>
      <c r="AA639" s="84">
        <v>11.111111111111112</v>
      </c>
      <c r="AB639" s="84">
        <v>40</v>
      </c>
      <c r="AC639" s="84">
        <v>89.600000000000009</v>
      </c>
      <c r="AD639" s="84">
        <v>25</v>
      </c>
      <c r="AE639" s="72">
        <f t="shared" si="97"/>
        <v>33.743247126436785</v>
      </c>
      <c r="AF639" s="85">
        <v>73.68421052631578</v>
      </c>
      <c r="AG639" s="85">
        <v>75</v>
      </c>
      <c r="AH639" s="85">
        <v>64.705882352941174</v>
      </c>
      <c r="AI639" s="85">
        <v>47.663551401869157</v>
      </c>
      <c r="AJ639" s="86">
        <v>65.263411070281521</v>
      </c>
      <c r="AK639" s="87">
        <v>56.666666666666664</v>
      </c>
      <c r="AL639" s="72">
        <f t="shared" si="98"/>
        <v>56.666666666666664</v>
      </c>
      <c r="AM639" s="88">
        <v>46.733308086174695</v>
      </c>
      <c r="AN639" s="89">
        <f t="shared" si="99"/>
        <v>66.164013146198684</v>
      </c>
    </row>
    <row r="640" spans="1:40" ht="15" hidden="1" customHeight="1" x14ac:dyDescent="0.3">
      <c r="A640" s="90">
        <v>41807</v>
      </c>
      <c r="B640" s="91" t="s">
        <v>888</v>
      </c>
      <c r="C640" s="91" t="s">
        <v>923</v>
      </c>
      <c r="D640" s="92">
        <v>6</v>
      </c>
      <c r="E640" s="70">
        <v>61.74843908730837</v>
      </c>
      <c r="F640" s="71">
        <v>78.042328042328037</v>
      </c>
      <c r="G640" s="72">
        <f t="shared" si="90"/>
        <v>67.179735405648245</v>
      </c>
      <c r="H640" s="73">
        <v>45.14</v>
      </c>
      <c r="I640" s="74">
        <f t="shared" si="91"/>
        <v>45.14</v>
      </c>
      <c r="J640" s="75">
        <f t="shared" si="92"/>
        <v>58.363841243388947</v>
      </c>
      <c r="K640" s="76">
        <v>91.414141414141412</v>
      </c>
      <c r="L640" s="77">
        <v>100</v>
      </c>
      <c r="M640" s="78">
        <f t="shared" si="93"/>
        <v>93.322109988776646</v>
      </c>
      <c r="N640" s="79">
        <v>100</v>
      </c>
      <c r="O640" s="80">
        <v>99.63</v>
      </c>
      <c r="P640" s="81">
        <v>99.596231493943478</v>
      </c>
      <c r="Q640" s="82">
        <v>100</v>
      </c>
      <c r="R640" s="72">
        <f t="shared" si="94"/>
        <v>99.806557873485872</v>
      </c>
      <c r="S640" s="76">
        <v>73.055555555555557</v>
      </c>
      <c r="T640" s="80">
        <v>66.006944444444443</v>
      </c>
      <c r="U640" s="80">
        <v>100</v>
      </c>
      <c r="V640" s="80">
        <v>0</v>
      </c>
      <c r="W640" s="80">
        <v>15</v>
      </c>
      <c r="X640" s="78">
        <f t="shared" si="95"/>
        <v>61.640625</v>
      </c>
      <c r="Y640" s="83">
        <f t="shared" si="96"/>
        <v>85.259058115475085</v>
      </c>
      <c r="Z640" s="84">
        <v>44.827586206896548</v>
      </c>
      <c r="AA640" s="84">
        <v>33.333333333333336</v>
      </c>
      <c r="AB640" s="84">
        <v>20</v>
      </c>
      <c r="AC640" s="84">
        <v>72</v>
      </c>
      <c r="AD640" s="84">
        <v>40.659340659340657</v>
      </c>
      <c r="AE640" s="72">
        <f t="shared" si="97"/>
        <v>42.330522925350508</v>
      </c>
      <c r="AF640" s="85">
        <v>63.157894736842103</v>
      </c>
      <c r="AG640" s="85">
        <v>75</v>
      </c>
      <c r="AH640" s="85">
        <v>35.294117647058826</v>
      </c>
      <c r="AI640" s="85">
        <v>63.551401869158873</v>
      </c>
      <c r="AJ640" s="86">
        <v>59.250853563264947</v>
      </c>
      <c r="AK640" s="87">
        <v>53.333333333333336</v>
      </c>
      <c r="AL640" s="72">
        <f t="shared" si="98"/>
        <v>53.333333333333336</v>
      </c>
      <c r="AM640" s="88">
        <v>49.043173177057596</v>
      </c>
      <c r="AN640" s="89">
        <f t="shared" si="99"/>
        <v>69.015249259532609</v>
      </c>
    </row>
    <row r="641" spans="1:40" ht="15" hidden="1" customHeight="1" x14ac:dyDescent="0.3">
      <c r="A641" s="90">
        <v>41872</v>
      </c>
      <c r="B641" s="91" t="s">
        <v>888</v>
      </c>
      <c r="C641" s="91" t="s">
        <v>924</v>
      </c>
      <c r="D641" s="92">
        <v>6</v>
      </c>
      <c r="E641" s="70">
        <v>0</v>
      </c>
      <c r="F641" s="71">
        <v>89.0633903133903</v>
      </c>
      <c r="G641" s="72">
        <f t="shared" si="90"/>
        <v>29.687796771130099</v>
      </c>
      <c r="H641" s="73">
        <v>18.765999999999998</v>
      </c>
      <c r="I641" s="74">
        <f t="shared" si="91"/>
        <v>18.765999999999998</v>
      </c>
      <c r="J641" s="75">
        <f t="shared" si="92"/>
        <v>25.319078062678059</v>
      </c>
      <c r="K641" s="76">
        <v>8.7301587301587329</v>
      </c>
      <c r="L641" s="77">
        <v>100</v>
      </c>
      <c r="M641" s="78">
        <f t="shared" si="93"/>
        <v>29.012345679012348</v>
      </c>
      <c r="N641" s="79">
        <v>100</v>
      </c>
      <c r="O641" s="80">
        <v>99.59</v>
      </c>
      <c r="P641" s="81">
        <v>98.396501457725947</v>
      </c>
      <c r="Q641" s="82">
        <v>100</v>
      </c>
      <c r="R641" s="72">
        <f t="shared" si="94"/>
        <v>99.49662536443148</v>
      </c>
      <c r="S641" s="76">
        <v>93.472222222222229</v>
      </c>
      <c r="T641" s="80">
        <v>69.375</v>
      </c>
      <c r="U641" s="80">
        <v>81.481466666666662</v>
      </c>
      <c r="V641" s="80">
        <v>0</v>
      </c>
      <c r="W641" s="80">
        <v>0</v>
      </c>
      <c r="X641" s="78">
        <f t="shared" si="95"/>
        <v>61.082172222222226</v>
      </c>
      <c r="Y641" s="83">
        <f t="shared" si="96"/>
        <v>61.829659672173634</v>
      </c>
      <c r="Z641" s="84">
        <v>82.275862068965523</v>
      </c>
      <c r="AA641" s="84">
        <v>61.111111111111114</v>
      </c>
      <c r="AB641" s="84">
        <v>0</v>
      </c>
      <c r="AC641" s="84">
        <v>76</v>
      </c>
      <c r="AD641" s="84">
        <v>13.186813186813188</v>
      </c>
      <c r="AE641" s="72">
        <f t="shared" si="97"/>
        <v>48.749826323102191</v>
      </c>
      <c r="AF641" s="85">
        <v>78.94736842105263</v>
      </c>
      <c r="AG641" s="85">
        <v>75</v>
      </c>
      <c r="AH641" s="85">
        <v>58.82352941176471</v>
      </c>
      <c r="AI641" s="85">
        <v>43.925233644859816</v>
      </c>
      <c r="AJ641" s="86">
        <v>64.174032869419293</v>
      </c>
      <c r="AK641" s="87">
        <v>46.666666666666664</v>
      </c>
      <c r="AL641" s="72">
        <f t="shared" si="98"/>
        <v>46.666666666666664</v>
      </c>
      <c r="AM641" s="88">
        <v>52.446316137499643</v>
      </c>
      <c r="AN641" s="89">
        <f t="shared" si="99"/>
        <v>51.712540289872322</v>
      </c>
    </row>
    <row r="642" spans="1:40" ht="15" hidden="1" customHeight="1" x14ac:dyDescent="0.3">
      <c r="A642" s="90">
        <v>41885</v>
      </c>
      <c r="B642" s="91" t="s">
        <v>888</v>
      </c>
      <c r="C642" s="91" t="s">
        <v>925</v>
      </c>
      <c r="D642" s="92">
        <v>6</v>
      </c>
      <c r="E642" s="70">
        <v>63.979814940735039</v>
      </c>
      <c r="F642" s="71">
        <v>83.992673992674</v>
      </c>
      <c r="G642" s="72">
        <f t="shared" ref="G642:G705" si="100">(E642*(8/12))+(F642*(4/12))</f>
        <v>70.650767958048021</v>
      </c>
      <c r="H642" s="73">
        <v>33.287999999999997</v>
      </c>
      <c r="I642" s="74">
        <f t="shared" ref="I642:I705" si="101">H642</f>
        <v>33.287999999999997</v>
      </c>
      <c r="J642" s="75">
        <f t="shared" ref="J642:J705" si="102">(G642*(12/20))+(I642*(8/20))</f>
        <v>55.705660774828807</v>
      </c>
      <c r="K642" s="76">
        <v>98.854961832061079</v>
      </c>
      <c r="L642" s="77">
        <v>100</v>
      </c>
      <c r="M642" s="78">
        <f t="shared" ref="M642:M705" si="103">(K642*(14/18))+(L642*(4/18))</f>
        <v>99.109414758269736</v>
      </c>
      <c r="N642" s="79">
        <v>97.142857142857139</v>
      </c>
      <c r="O642" s="80">
        <v>99.67</v>
      </c>
      <c r="P642" s="81">
        <v>95.357142857142861</v>
      </c>
      <c r="Q642" s="82">
        <v>100</v>
      </c>
      <c r="R642" s="72">
        <f t="shared" ref="R642:R705" si="104">IF((Q642=("N/A")),((N642*(5.33/16))+(O642*(5.33/16))+(P642*(5.33/16))),((N642*(4/16))+(O642*(4/16))+(P642*(4/16))+(Q642*(4/16))))</f>
        <v>98.04249999999999</v>
      </c>
      <c r="S642" s="76">
        <v>100</v>
      </c>
      <c r="T642" s="80">
        <v>73.616576162628789</v>
      </c>
      <c r="U642" s="80">
        <v>100</v>
      </c>
      <c r="V642" s="80">
        <v>0</v>
      </c>
      <c r="W642" s="80">
        <v>25</v>
      </c>
      <c r="X642" s="78">
        <f t="shared" ref="X642:X705" si="105">(S642*(4/16))+(T642*(4/16))+(U642*(4/16))+(V642*(2/16))+(W642*(2/16))</f>
        <v>71.529144040657201</v>
      </c>
      <c r="Y642" s="83">
        <f t="shared" ref="Y642:Y705" si="106">(M642*(18/50))+(R642*(16/50))+(X642*(16/50))</f>
        <v>89.942315405987415</v>
      </c>
      <c r="Z642" s="84">
        <v>43.310344827586214</v>
      </c>
      <c r="AA642" s="84">
        <v>22.222222222222225</v>
      </c>
      <c r="AB642" s="84">
        <v>0</v>
      </c>
      <c r="AC642" s="84">
        <v>29.599999999999998</v>
      </c>
      <c r="AD642" s="84">
        <v>12.087912087912088</v>
      </c>
      <c r="AE642" s="72">
        <f t="shared" ref="AE642:AE705" si="107">((Z642*(4/16))+(AA642*(3/16))+(AB642*(3/16))+(AC642*(3/16))+(AD642*(3/16)))</f>
        <v>22.810736390046735</v>
      </c>
      <c r="AF642" s="85">
        <v>31.578947368421051</v>
      </c>
      <c r="AG642" s="85">
        <v>68.75</v>
      </c>
      <c r="AH642" s="85">
        <v>58.82352941176471</v>
      </c>
      <c r="AI642" s="85">
        <v>22.429906542056074</v>
      </c>
      <c r="AJ642" s="86">
        <v>45.39559583056046</v>
      </c>
      <c r="AK642" s="87">
        <v>35</v>
      </c>
      <c r="AL642" s="72">
        <f t="shared" ref="AL642:AL705" si="108">AK642</f>
        <v>35</v>
      </c>
      <c r="AM642" s="88">
        <v>31.271218296174382</v>
      </c>
      <c r="AN642" s="89">
        <f t="shared" ref="AN642:AN705" si="109">(J642*(20/100))+(Y642*(50/100))+(AM642*(30/100))</f>
        <v>65.493655346811778</v>
      </c>
    </row>
    <row r="643" spans="1:40" ht="15" hidden="1" customHeight="1" x14ac:dyDescent="0.3">
      <c r="A643" s="90">
        <v>44001</v>
      </c>
      <c r="B643" s="91" t="s">
        <v>926</v>
      </c>
      <c r="C643" s="91" t="s">
        <v>927</v>
      </c>
      <c r="D643" s="92">
        <v>4</v>
      </c>
      <c r="E643" s="70">
        <v>42.509069424223689</v>
      </c>
      <c r="F643" s="71">
        <v>60.411579161579162</v>
      </c>
      <c r="G643" s="72">
        <f t="shared" si="100"/>
        <v>48.476572670008842</v>
      </c>
      <c r="H643" s="73">
        <v>49.905999999999992</v>
      </c>
      <c r="I643" s="74">
        <f t="shared" si="101"/>
        <v>49.905999999999992</v>
      </c>
      <c r="J643" s="75">
        <f t="shared" si="102"/>
        <v>49.048343602005303</v>
      </c>
      <c r="K643" s="76">
        <v>79.679144385026731</v>
      </c>
      <c r="L643" s="77">
        <v>100</v>
      </c>
      <c r="M643" s="78">
        <f t="shared" si="103"/>
        <v>84.194890077243016</v>
      </c>
      <c r="N643" s="79">
        <v>100</v>
      </c>
      <c r="O643" s="80">
        <v>98.77</v>
      </c>
      <c r="P643" s="81">
        <v>93.08313155770783</v>
      </c>
      <c r="Q643" s="82" t="s">
        <v>37</v>
      </c>
      <c r="R643" s="72">
        <f t="shared" si="104"/>
        <v>97.223574450161422</v>
      </c>
      <c r="S643" s="76">
        <v>93.333333333333329</v>
      </c>
      <c r="T643" s="80">
        <v>75.911680911680904</v>
      </c>
      <c r="U643" s="80">
        <v>97.222216666666668</v>
      </c>
      <c r="V643" s="80">
        <v>0</v>
      </c>
      <c r="W643" s="80">
        <v>50</v>
      </c>
      <c r="X643" s="78">
        <f t="shared" si="105"/>
        <v>72.866807727920218</v>
      </c>
      <c r="Y643" s="83">
        <f t="shared" si="106"/>
        <v>84.739082724793604</v>
      </c>
      <c r="Z643" s="84">
        <v>80.758620689655174</v>
      </c>
      <c r="AA643" s="84">
        <v>83.333333333333329</v>
      </c>
      <c r="AB643" s="84">
        <v>0</v>
      </c>
      <c r="AC643" s="84">
        <v>62.4</v>
      </c>
      <c r="AD643" s="84">
        <v>56.8</v>
      </c>
      <c r="AE643" s="72">
        <f t="shared" si="107"/>
        <v>58.164655172413795</v>
      </c>
      <c r="AF643" s="85">
        <v>21.052631578947366</v>
      </c>
      <c r="AG643" s="85">
        <v>87.5</v>
      </c>
      <c r="AH643" s="85">
        <v>5.8823529411764701</v>
      </c>
      <c r="AI643" s="85">
        <v>38.31775700934579</v>
      </c>
      <c r="AJ643" s="86">
        <v>38.188185382367408</v>
      </c>
      <c r="AK643" s="87">
        <v>45</v>
      </c>
      <c r="AL643" s="72">
        <f t="shared" si="108"/>
        <v>45</v>
      </c>
      <c r="AM643" s="88">
        <v>50.204665527252004</v>
      </c>
      <c r="AN643" s="89">
        <f t="shared" si="109"/>
        <v>67.240609740973468</v>
      </c>
    </row>
    <row r="644" spans="1:40" ht="15" hidden="1" customHeight="1" x14ac:dyDescent="0.3">
      <c r="A644" s="90">
        <v>44035</v>
      </c>
      <c r="B644" s="91" t="s">
        <v>926</v>
      </c>
      <c r="C644" s="91" t="s">
        <v>928</v>
      </c>
      <c r="D644" s="92">
        <v>6</v>
      </c>
      <c r="E644" s="70">
        <v>63.026418110989901</v>
      </c>
      <c r="F644" s="71">
        <v>74.116809116809108</v>
      </c>
      <c r="G644" s="72">
        <f t="shared" si="100"/>
        <v>66.723215112929637</v>
      </c>
      <c r="H644" s="73">
        <v>61.576000000000008</v>
      </c>
      <c r="I644" s="74">
        <f t="shared" si="101"/>
        <v>61.576000000000008</v>
      </c>
      <c r="J644" s="75">
        <f t="shared" si="102"/>
        <v>64.664329067757791</v>
      </c>
      <c r="K644" s="76">
        <v>93.333333333333329</v>
      </c>
      <c r="L644" s="77">
        <v>100</v>
      </c>
      <c r="M644" s="78">
        <f t="shared" si="103"/>
        <v>94.81481481481481</v>
      </c>
      <c r="N644" s="79">
        <v>52.380952380952387</v>
      </c>
      <c r="O644" s="80">
        <v>97.59</v>
      </c>
      <c r="P644" s="81">
        <v>99.243827160493822</v>
      </c>
      <c r="Q644" s="82" t="s">
        <v>37</v>
      </c>
      <c r="R644" s="72">
        <f t="shared" si="104"/>
        <v>83.019673434744277</v>
      </c>
      <c r="S644" s="76">
        <v>96.25</v>
      </c>
      <c r="T644" s="80">
        <v>60.532731157731163</v>
      </c>
      <c r="U644" s="80">
        <v>100</v>
      </c>
      <c r="V644" s="80">
        <v>0</v>
      </c>
      <c r="W644" s="80">
        <v>15</v>
      </c>
      <c r="X644" s="78">
        <f t="shared" si="105"/>
        <v>66.070682789432794</v>
      </c>
      <c r="Y644" s="83">
        <f t="shared" si="106"/>
        <v>81.842247325069991</v>
      </c>
      <c r="Z644" s="84">
        <v>17.03448275862069</v>
      </c>
      <c r="AA644" s="84">
        <v>22.222222222222225</v>
      </c>
      <c r="AB644" s="84">
        <v>0</v>
      </c>
      <c r="AC644" s="84">
        <v>49.6</v>
      </c>
      <c r="AD644" s="84">
        <v>98.734177215189874</v>
      </c>
      <c r="AE644" s="72">
        <f t="shared" si="107"/>
        <v>36.237945584169935</v>
      </c>
      <c r="AF644" s="85">
        <v>73.68421052631578</v>
      </c>
      <c r="AG644" s="85">
        <v>56.25</v>
      </c>
      <c r="AH644" s="85">
        <v>23.52941176470588</v>
      </c>
      <c r="AI644" s="85">
        <v>36.44859813084112</v>
      </c>
      <c r="AJ644" s="86">
        <v>47.4780551054657</v>
      </c>
      <c r="AK644" s="87">
        <v>55.000000000000007</v>
      </c>
      <c r="AL644" s="72">
        <f t="shared" si="108"/>
        <v>55.000000000000007</v>
      </c>
      <c r="AM644" s="88">
        <v>42.987719006348151</v>
      </c>
      <c r="AN644" s="89">
        <f t="shared" si="109"/>
        <v>66.750305177990995</v>
      </c>
    </row>
    <row r="645" spans="1:40" ht="15" hidden="1" customHeight="1" x14ac:dyDescent="0.3">
      <c r="A645" s="90">
        <v>44078</v>
      </c>
      <c r="B645" s="91" t="s">
        <v>926</v>
      </c>
      <c r="C645" s="91" t="s">
        <v>929</v>
      </c>
      <c r="D645" s="92">
        <v>6</v>
      </c>
      <c r="E645" s="70">
        <v>68.504108010006377</v>
      </c>
      <c r="F645" s="71">
        <v>92.46896621896623</v>
      </c>
      <c r="G645" s="72">
        <f t="shared" si="100"/>
        <v>76.492394079659647</v>
      </c>
      <c r="H645" s="73">
        <v>7.1680000000000001</v>
      </c>
      <c r="I645" s="74">
        <f t="shared" si="101"/>
        <v>7.1680000000000001</v>
      </c>
      <c r="J645" s="75">
        <f t="shared" si="102"/>
        <v>48.762636447795785</v>
      </c>
      <c r="K645" s="76">
        <v>89.583333333333343</v>
      </c>
      <c r="L645" s="77">
        <v>100</v>
      </c>
      <c r="M645" s="78">
        <f t="shared" si="103"/>
        <v>91.898148148148152</v>
      </c>
      <c r="N645" s="79">
        <v>77.936507936507937</v>
      </c>
      <c r="O645" s="80">
        <v>98.4</v>
      </c>
      <c r="P645" s="81">
        <v>99.407806191117089</v>
      </c>
      <c r="Q645" s="82" t="s">
        <v>37</v>
      </c>
      <c r="R645" s="72">
        <f t="shared" si="104"/>
        <v>91.857324643765082</v>
      </c>
      <c r="S645" s="76">
        <v>91.25</v>
      </c>
      <c r="T645" s="80">
        <v>76.244309697068374</v>
      </c>
      <c r="U645" s="80">
        <v>100</v>
      </c>
      <c r="V645" s="80">
        <v>0</v>
      </c>
      <c r="W645" s="80">
        <v>0</v>
      </c>
      <c r="X645" s="78">
        <f t="shared" si="105"/>
        <v>66.873577424267097</v>
      </c>
      <c r="Y645" s="83">
        <f t="shared" si="106"/>
        <v>83.877221995103639</v>
      </c>
      <c r="Z645" s="84">
        <v>5.7701149425287355</v>
      </c>
      <c r="AA645" s="84">
        <v>50.69444444444445</v>
      </c>
      <c r="AB645" s="84">
        <v>40</v>
      </c>
      <c r="AC645" s="84">
        <v>60</v>
      </c>
      <c r="AD645" s="84">
        <v>15.555555555555555</v>
      </c>
      <c r="AE645" s="72">
        <f t="shared" si="107"/>
        <v>32.61440373563218</v>
      </c>
      <c r="AF645" s="85">
        <v>84.210526315789465</v>
      </c>
      <c r="AG645" s="85">
        <v>81.25</v>
      </c>
      <c r="AH645" s="85">
        <v>76.470588235294116</v>
      </c>
      <c r="AI645" s="85">
        <v>47.663551401869157</v>
      </c>
      <c r="AJ645" s="86">
        <v>72.398666488238192</v>
      </c>
      <c r="AK645" s="87">
        <v>41.666666666666671</v>
      </c>
      <c r="AL645" s="72">
        <f t="shared" si="108"/>
        <v>41.666666666666671</v>
      </c>
      <c r="AM645" s="88">
        <v>45.033993055867349</v>
      </c>
      <c r="AN645" s="89">
        <f t="shared" si="109"/>
        <v>65.201336203871179</v>
      </c>
    </row>
    <row r="646" spans="1:40" ht="15" hidden="1" customHeight="1" x14ac:dyDescent="0.3">
      <c r="A646" s="90">
        <v>44090</v>
      </c>
      <c r="B646" s="91" t="s">
        <v>926</v>
      </c>
      <c r="C646" s="91" t="s">
        <v>930</v>
      </c>
      <c r="D646" s="92">
        <v>6</v>
      </c>
      <c r="E646" s="70">
        <v>74.276645175071707</v>
      </c>
      <c r="F646" s="71">
        <v>84.552808302808288</v>
      </c>
      <c r="G646" s="72">
        <f t="shared" si="100"/>
        <v>77.702032884317234</v>
      </c>
      <c r="H646" s="73">
        <v>23.692</v>
      </c>
      <c r="I646" s="74">
        <f t="shared" si="101"/>
        <v>23.692</v>
      </c>
      <c r="J646" s="75">
        <f t="shared" si="102"/>
        <v>56.098019730590337</v>
      </c>
      <c r="K646" s="76">
        <v>52.941176470588239</v>
      </c>
      <c r="L646" s="77">
        <v>100</v>
      </c>
      <c r="M646" s="78">
        <f t="shared" si="103"/>
        <v>63.398692810457518</v>
      </c>
      <c r="N646" s="79">
        <v>100</v>
      </c>
      <c r="O646" s="80">
        <v>97.59</v>
      </c>
      <c r="P646" s="81">
        <v>99.90987511265611</v>
      </c>
      <c r="Q646" s="82" t="s">
        <v>37</v>
      </c>
      <c r="R646" s="72">
        <f t="shared" si="104"/>
        <v>99.104645896903577</v>
      </c>
      <c r="S646" s="76">
        <v>85.833333333333343</v>
      </c>
      <c r="T646" s="80">
        <v>51.804334554334559</v>
      </c>
      <c r="U646" s="80">
        <v>16.666666666666668</v>
      </c>
      <c r="V646" s="80">
        <v>0</v>
      </c>
      <c r="W646" s="80">
        <v>0</v>
      </c>
      <c r="X646" s="78">
        <f t="shared" si="105"/>
        <v>38.57608363858364</v>
      </c>
      <c r="Y646" s="83">
        <f t="shared" si="106"/>
        <v>66.881362863120614</v>
      </c>
      <c r="Z646" s="84">
        <v>6.5747126436781613</v>
      </c>
      <c r="AA646" s="84">
        <v>55.555555555555564</v>
      </c>
      <c r="AB646" s="84">
        <v>0</v>
      </c>
      <c r="AC646" s="84">
        <v>0</v>
      </c>
      <c r="AD646" s="84">
        <v>5.5555555555555554</v>
      </c>
      <c r="AE646" s="72">
        <f t="shared" si="107"/>
        <v>13.102011494252874</v>
      </c>
      <c r="AF646" s="85">
        <v>0</v>
      </c>
      <c r="AG646" s="85">
        <v>6.25</v>
      </c>
      <c r="AH646" s="85">
        <v>5.8823529411764701</v>
      </c>
      <c r="AI646" s="85">
        <v>0.93457943925233633</v>
      </c>
      <c r="AJ646" s="86">
        <v>3.266733095107202</v>
      </c>
      <c r="AK646" s="87">
        <v>0</v>
      </c>
      <c r="AL646" s="72">
        <f t="shared" si="108"/>
        <v>0</v>
      </c>
      <c r="AM646" s="88">
        <v>7.8588682889634534</v>
      </c>
      <c r="AN646" s="89">
        <f t="shared" si="109"/>
        <v>47.017945864367412</v>
      </c>
    </row>
    <row r="647" spans="1:40" ht="15" hidden="1" customHeight="1" x14ac:dyDescent="0.3">
      <c r="A647" s="90">
        <v>44098</v>
      </c>
      <c r="B647" s="91" t="s">
        <v>926</v>
      </c>
      <c r="C647" s="91" t="s">
        <v>931</v>
      </c>
      <c r="D647" s="92">
        <v>6</v>
      </c>
      <c r="E647" s="70">
        <v>46.238168365210107</v>
      </c>
      <c r="F647" s="71">
        <v>93.058608058608044</v>
      </c>
      <c r="G647" s="72">
        <f t="shared" si="100"/>
        <v>61.844981596342748</v>
      </c>
      <c r="H647" s="73">
        <v>0</v>
      </c>
      <c r="I647" s="74">
        <f t="shared" si="101"/>
        <v>0</v>
      </c>
      <c r="J647" s="75">
        <f t="shared" si="102"/>
        <v>37.106988957805648</v>
      </c>
      <c r="K647" s="76">
        <v>53.90625</v>
      </c>
      <c r="L647" s="77">
        <v>100</v>
      </c>
      <c r="M647" s="78">
        <f t="shared" si="103"/>
        <v>64.149305555555557</v>
      </c>
      <c r="N647" s="79">
        <v>97.777777777777771</v>
      </c>
      <c r="O647" s="80">
        <v>96.350000000000009</v>
      </c>
      <c r="P647" s="81">
        <v>98.618042226487518</v>
      </c>
      <c r="Q647" s="82">
        <v>100</v>
      </c>
      <c r="R647" s="72">
        <f t="shared" si="104"/>
        <v>98.186455001066321</v>
      </c>
      <c r="S647" s="76">
        <v>67.916666666666671</v>
      </c>
      <c r="T647" s="80">
        <v>89.541666666666686</v>
      </c>
      <c r="U647" s="80">
        <v>96.296283333333335</v>
      </c>
      <c r="V647" s="80">
        <v>0</v>
      </c>
      <c r="W647" s="80">
        <v>0</v>
      </c>
      <c r="X647" s="78">
        <f t="shared" si="105"/>
        <v>63.43865416666668</v>
      </c>
      <c r="Y647" s="83">
        <f t="shared" si="106"/>
        <v>74.813784933674555</v>
      </c>
      <c r="Z647" s="84">
        <v>4.0689655172413799</v>
      </c>
      <c r="AA647" s="84">
        <v>44.44444444444445</v>
      </c>
      <c r="AB647" s="84">
        <v>0</v>
      </c>
      <c r="AC647" s="84">
        <v>33.6</v>
      </c>
      <c r="AD647" s="84">
        <v>23.913043478260871</v>
      </c>
      <c r="AE647" s="72">
        <f t="shared" si="107"/>
        <v>20.134270364817592</v>
      </c>
      <c r="AF647" s="85">
        <v>52.631578947368418</v>
      </c>
      <c r="AG647" s="85">
        <v>75</v>
      </c>
      <c r="AH647" s="85">
        <v>58.82352941176471</v>
      </c>
      <c r="AI647" s="85">
        <v>42.056074766355138</v>
      </c>
      <c r="AJ647" s="86">
        <v>57.127795781372072</v>
      </c>
      <c r="AK647" s="87">
        <v>45</v>
      </c>
      <c r="AL647" s="72">
        <f t="shared" si="108"/>
        <v>45</v>
      </c>
      <c r="AM647" s="88">
        <v>34.972356402935269</v>
      </c>
      <c r="AN647" s="89">
        <f t="shared" si="109"/>
        <v>55.319997179278992</v>
      </c>
    </row>
    <row r="648" spans="1:40" ht="15" hidden="1" customHeight="1" x14ac:dyDescent="0.3">
      <c r="A648" s="90">
        <v>44110</v>
      </c>
      <c r="B648" s="91" t="s">
        <v>926</v>
      </c>
      <c r="C648" s="91" t="s">
        <v>932</v>
      </c>
      <c r="D648" s="92">
        <v>6</v>
      </c>
      <c r="E648" s="70">
        <v>57.58874263884023</v>
      </c>
      <c r="F648" s="71">
        <v>77.825091575091577</v>
      </c>
      <c r="G648" s="72">
        <f t="shared" si="100"/>
        <v>64.334192284257341</v>
      </c>
      <c r="H648" s="73">
        <v>48.149999999999991</v>
      </c>
      <c r="I648" s="74">
        <f t="shared" si="101"/>
        <v>48.149999999999991</v>
      </c>
      <c r="J648" s="75">
        <f t="shared" si="102"/>
        <v>57.860515370554403</v>
      </c>
      <c r="K648" s="76">
        <v>93.209876543209873</v>
      </c>
      <c r="L648" s="77">
        <v>100</v>
      </c>
      <c r="M648" s="78">
        <f t="shared" si="103"/>
        <v>94.718792866941016</v>
      </c>
      <c r="N648" s="79">
        <v>78.136645962732914</v>
      </c>
      <c r="O648" s="80">
        <v>99.57</v>
      </c>
      <c r="P648" s="81">
        <v>97.29299363057325</v>
      </c>
      <c r="Q648" s="82" t="s">
        <v>37</v>
      </c>
      <c r="R648" s="72">
        <f t="shared" si="104"/>
        <v>91.609254939520113</v>
      </c>
      <c r="S648" s="76">
        <v>89.166666666666657</v>
      </c>
      <c r="T648" s="80">
        <v>48.431712962962962</v>
      </c>
      <c r="U648" s="80">
        <v>100</v>
      </c>
      <c r="V648" s="80">
        <v>0</v>
      </c>
      <c r="W648" s="80">
        <v>25</v>
      </c>
      <c r="X648" s="78">
        <f t="shared" si="105"/>
        <v>62.524594907407405</v>
      </c>
      <c r="Y648" s="83">
        <f t="shared" si="106"/>
        <v>83.421597383115568</v>
      </c>
      <c r="Z648" s="84">
        <v>95.218390804597718</v>
      </c>
      <c r="AA648" s="84">
        <v>62.500000000000007</v>
      </c>
      <c r="AB648" s="84">
        <v>0</v>
      </c>
      <c r="AC648" s="84">
        <v>59.199999999999996</v>
      </c>
      <c r="AD648" s="84">
        <v>22.222222222222221</v>
      </c>
      <c r="AE648" s="72">
        <f t="shared" si="107"/>
        <v>50.790014367816099</v>
      </c>
      <c r="AF648" s="85">
        <v>78.94736842105263</v>
      </c>
      <c r="AG648" s="85">
        <v>81.25</v>
      </c>
      <c r="AH648" s="85">
        <v>82.35294117647058</v>
      </c>
      <c r="AI648" s="85">
        <v>51.401869158878498</v>
      </c>
      <c r="AJ648" s="86">
        <v>73.488044689100434</v>
      </c>
      <c r="AK648" s="87">
        <v>36.666666666666664</v>
      </c>
      <c r="AL648" s="72">
        <f t="shared" si="108"/>
        <v>36.666666666666664</v>
      </c>
      <c r="AM648" s="88">
        <v>54.018152913262035</v>
      </c>
      <c r="AN648" s="89">
        <f t="shared" si="109"/>
        <v>69.488347639647287</v>
      </c>
    </row>
    <row r="649" spans="1:40" ht="15" hidden="1" customHeight="1" x14ac:dyDescent="0.3">
      <c r="A649" s="90">
        <v>44279</v>
      </c>
      <c r="B649" s="91" t="s">
        <v>926</v>
      </c>
      <c r="C649" s="91" t="s">
        <v>933</v>
      </c>
      <c r="D649" s="92">
        <v>6</v>
      </c>
      <c r="E649" s="70">
        <v>39.517896199384403</v>
      </c>
      <c r="F649" s="71">
        <v>52.012617012617014</v>
      </c>
      <c r="G649" s="72">
        <f t="shared" si="100"/>
        <v>43.682803137128602</v>
      </c>
      <c r="H649" s="73">
        <v>38.963999999999992</v>
      </c>
      <c r="I649" s="74">
        <f t="shared" si="101"/>
        <v>38.963999999999992</v>
      </c>
      <c r="J649" s="75">
        <f t="shared" si="102"/>
        <v>41.795281882277159</v>
      </c>
      <c r="K649" s="76">
        <v>70.94017094017093</v>
      </c>
      <c r="L649" s="77">
        <v>100</v>
      </c>
      <c r="M649" s="78">
        <f t="shared" si="103"/>
        <v>77.397910731244053</v>
      </c>
      <c r="N649" s="79">
        <v>89.365079365079367</v>
      </c>
      <c r="O649" s="80">
        <v>98.6</v>
      </c>
      <c r="P649" s="81">
        <v>99.6328029375765</v>
      </c>
      <c r="Q649" s="82" t="s">
        <v>37</v>
      </c>
      <c r="R649" s="72">
        <f t="shared" si="104"/>
        <v>95.806044542072243</v>
      </c>
      <c r="S649" s="76">
        <v>82.916666666666657</v>
      </c>
      <c r="T649" s="80">
        <v>82.251157407407391</v>
      </c>
      <c r="U649" s="80">
        <v>0</v>
      </c>
      <c r="V649" s="80">
        <v>0</v>
      </c>
      <c r="W649" s="80">
        <v>0</v>
      </c>
      <c r="X649" s="78">
        <f t="shared" si="105"/>
        <v>41.291956018518512</v>
      </c>
      <c r="Y649" s="83">
        <f t="shared" si="106"/>
        <v>71.734608042636893</v>
      </c>
      <c r="Z649" s="84">
        <v>96.896551724137922</v>
      </c>
      <c r="AA649" s="84">
        <v>97.222222222222229</v>
      </c>
      <c r="AB649" s="84">
        <v>0</v>
      </c>
      <c r="AC649" s="84">
        <v>0</v>
      </c>
      <c r="AD649" s="84">
        <v>5.5555555555555554</v>
      </c>
      <c r="AE649" s="72">
        <f t="shared" si="107"/>
        <v>43.494971264367813</v>
      </c>
      <c r="AF649" s="85">
        <v>0</v>
      </c>
      <c r="AG649" s="85">
        <v>6.25</v>
      </c>
      <c r="AH649" s="85">
        <v>5.8823529411764701</v>
      </c>
      <c r="AI649" s="85">
        <v>0.93457943925233633</v>
      </c>
      <c r="AJ649" s="86">
        <v>3.266733095107202</v>
      </c>
      <c r="AK649" s="87">
        <v>0</v>
      </c>
      <c r="AL649" s="72">
        <f t="shared" si="108"/>
        <v>0</v>
      </c>
      <c r="AM649" s="88">
        <v>24.068446833024755</v>
      </c>
      <c r="AN649" s="89">
        <f t="shared" si="109"/>
        <v>51.446894447681309</v>
      </c>
    </row>
    <row r="650" spans="1:40" ht="15" hidden="1" customHeight="1" x14ac:dyDescent="0.3">
      <c r="A650" s="90">
        <v>44378</v>
      </c>
      <c r="B650" s="91" t="s">
        <v>926</v>
      </c>
      <c r="C650" s="91" t="s">
        <v>934</v>
      </c>
      <c r="D650" s="92">
        <v>6</v>
      </c>
      <c r="E650" s="70">
        <v>34.836271713767189</v>
      </c>
      <c r="F650" s="71">
        <v>92.978225478225482</v>
      </c>
      <c r="G650" s="72">
        <f t="shared" si="100"/>
        <v>54.216922968586616</v>
      </c>
      <c r="H650" s="73">
        <v>54.963999999999999</v>
      </c>
      <c r="I650" s="74">
        <f t="shared" si="101"/>
        <v>54.963999999999999</v>
      </c>
      <c r="J650" s="75">
        <f t="shared" si="102"/>
        <v>54.515753781151972</v>
      </c>
      <c r="K650" s="76">
        <v>86.075949367088612</v>
      </c>
      <c r="L650" s="77">
        <v>100</v>
      </c>
      <c r="M650" s="78">
        <f t="shared" si="103"/>
        <v>89.170182841068907</v>
      </c>
      <c r="N650" s="79">
        <v>70</v>
      </c>
      <c r="O650" s="80">
        <v>98.85</v>
      </c>
      <c r="P650" s="81">
        <v>97.195059186824494</v>
      </c>
      <c r="Q650" s="82" t="s">
        <v>37</v>
      </c>
      <c r="R650" s="72">
        <f t="shared" si="104"/>
        <v>88.626260341610902</v>
      </c>
      <c r="S650" s="76">
        <v>96.944444444444443</v>
      </c>
      <c r="T650" s="80">
        <v>93.989707120221823</v>
      </c>
      <c r="U650" s="80">
        <v>94.444433333333336</v>
      </c>
      <c r="V650" s="80">
        <v>0</v>
      </c>
      <c r="W650" s="80">
        <v>0</v>
      </c>
      <c r="X650" s="78">
        <f t="shared" si="105"/>
        <v>71.344646224499897</v>
      </c>
      <c r="Y650" s="83">
        <f t="shared" si="106"/>
        <v>83.291955923940264</v>
      </c>
      <c r="Z650" s="84">
        <v>59.218390804597703</v>
      </c>
      <c r="AA650" s="84">
        <v>33.333333333333336</v>
      </c>
      <c r="AB650" s="84">
        <v>80</v>
      </c>
      <c r="AC650" s="84">
        <v>72</v>
      </c>
      <c r="AD650" s="84">
        <v>43.820224719101127</v>
      </c>
      <c r="AE650" s="72">
        <f t="shared" si="107"/>
        <v>57.770889835980888</v>
      </c>
      <c r="AF650" s="85">
        <v>68.421052631578945</v>
      </c>
      <c r="AG650" s="85">
        <v>81.25</v>
      </c>
      <c r="AH650" s="85">
        <v>76.470588235294116</v>
      </c>
      <c r="AI650" s="85">
        <v>64.485981308411212</v>
      </c>
      <c r="AJ650" s="86">
        <v>72.656905543821068</v>
      </c>
      <c r="AK650" s="87">
        <v>36.666666666666664</v>
      </c>
      <c r="AL650" s="72">
        <f t="shared" si="108"/>
        <v>36.666666666666664</v>
      </c>
      <c r="AM650" s="88">
        <v>57.519649390875422</v>
      </c>
      <c r="AN650" s="89">
        <f t="shared" si="109"/>
        <v>69.80502353546315</v>
      </c>
    </row>
    <row r="651" spans="1:40" ht="15" hidden="1" customHeight="1" x14ac:dyDescent="0.3">
      <c r="A651" s="90">
        <v>44420</v>
      </c>
      <c r="B651" s="91" t="s">
        <v>926</v>
      </c>
      <c r="C651" s="91" t="s">
        <v>935</v>
      </c>
      <c r="D651" s="92">
        <v>6</v>
      </c>
      <c r="E651" s="70">
        <v>64.163989593371852</v>
      </c>
      <c r="F651" s="71">
        <v>0</v>
      </c>
      <c r="G651" s="72">
        <f t="shared" si="100"/>
        <v>42.775993062247899</v>
      </c>
      <c r="H651" s="73">
        <v>7.6719999999999997</v>
      </c>
      <c r="I651" s="74">
        <f t="shared" si="101"/>
        <v>7.6719999999999997</v>
      </c>
      <c r="J651" s="75">
        <f t="shared" si="102"/>
        <v>28.734395837348739</v>
      </c>
      <c r="K651" s="76">
        <v>20.125786163522008</v>
      </c>
      <c r="L651" s="77">
        <v>100</v>
      </c>
      <c r="M651" s="78">
        <f t="shared" si="103"/>
        <v>37.875611460517121</v>
      </c>
      <c r="N651" s="79">
        <v>97.777777777777771</v>
      </c>
      <c r="O651" s="80">
        <v>99.6</v>
      </c>
      <c r="P651" s="81">
        <v>98.970588235294116</v>
      </c>
      <c r="Q651" s="82" t="s">
        <v>37</v>
      </c>
      <c r="R651" s="72">
        <f t="shared" si="104"/>
        <v>98.721049428104578</v>
      </c>
      <c r="S651" s="76">
        <v>95</v>
      </c>
      <c r="T651" s="80">
        <v>75.347222222222214</v>
      </c>
      <c r="U651" s="80">
        <v>97.222216666666668</v>
      </c>
      <c r="V651" s="80">
        <v>0</v>
      </c>
      <c r="W651" s="80">
        <v>0</v>
      </c>
      <c r="X651" s="78">
        <f t="shared" si="105"/>
        <v>66.892359722222224</v>
      </c>
      <c r="Y651" s="83">
        <f t="shared" si="106"/>
        <v>66.631511053890733</v>
      </c>
      <c r="Z651" s="84">
        <v>94.482758620689651</v>
      </c>
      <c r="AA651" s="84">
        <v>86.1111111111111</v>
      </c>
      <c r="AB651" s="84">
        <v>80</v>
      </c>
      <c r="AC651" s="84">
        <v>86.4</v>
      </c>
      <c r="AD651" s="84">
        <v>6.666666666666667</v>
      </c>
      <c r="AE651" s="72">
        <f t="shared" si="107"/>
        <v>72.216522988505744</v>
      </c>
      <c r="AF651" s="85">
        <v>63.157894736842103</v>
      </c>
      <c r="AG651" s="85">
        <v>75</v>
      </c>
      <c r="AH651" s="85">
        <v>70.588235294117652</v>
      </c>
      <c r="AI651" s="85">
        <v>48.598130841121495</v>
      </c>
      <c r="AJ651" s="86">
        <v>64.336065218020309</v>
      </c>
      <c r="AK651" s="87">
        <v>50</v>
      </c>
      <c r="AL651" s="72">
        <f t="shared" si="108"/>
        <v>50</v>
      </c>
      <c r="AM651" s="88">
        <v>65.671762985341815</v>
      </c>
      <c r="AN651" s="89">
        <f t="shared" si="109"/>
        <v>58.76416359001766</v>
      </c>
    </row>
    <row r="652" spans="1:40" ht="15" hidden="1" customHeight="1" x14ac:dyDescent="0.3">
      <c r="A652" s="90">
        <v>44430</v>
      </c>
      <c r="B652" s="91" t="s">
        <v>926</v>
      </c>
      <c r="C652" s="91" t="s">
        <v>936</v>
      </c>
      <c r="D652" s="92">
        <v>4</v>
      </c>
      <c r="E652" s="70">
        <v>59.463980380358841</v>
      </c>
      <c r="F652" s="71">
        <v>85.043243793243789</v>
      </c>
      <c r="G652" s="72">
        <f t="shared" si="100"/>
        <v>67.990401517987152</v>
      </c>
      <c r="H652" s="73">
        <v>36.129999999999995</v>
      </c>
      <c r="I652" s="74">
        <f t="shared" si="101"/>
        <v>36.129999999999995</v>
      </c>
      <c r="J652" s="75">
        <f t="shared" si="102"/>
        <v>55.246240910792288</v>
      </c>
      <c r="K652" s="76">
        <v>91.692307692307693</v>
      </c>
      <c r="L652" s="77">
        <v>100</v>
      </c>
      <c r="M652" s="78">
        <f t="shared" si="103"/>
        <v>93.538461538461547</v>
      </c>
      <c r="N652" s="79">
        <v>98.888888888888886</v>
      </c>
      <c r="O652" s="80">
        <v>98.300000000000011</v>
      </c>
      <c r="P652" s="81">
        <v>98.419909144775829</v>
      </c>
      <c r="Q652" s="82" t="s">
        <v>37</v>
      </c>
      <c r="R652" s="72">
        <f t="shared" si="104"/>
        <v>98.474680844964567</v>
      </c>
      <c r="S652" s="76">
        <v>88.055555555555557</v>
      </c>
      <c r="T652" s="80">
        <v>81.03861416361417</v>
      </c>
      <c r="U652" s="80">
        <v>98.14813333333332</v>
      </c>
      <c r="V652" s="80">
        <v>0</v>
      </c>
      <c r="W652" s="80">
        <v>50</v>
      </c>
      <c r="X652" s="78">
        <f t="shared" si="105"/>
        <v>73.060575763125755</v>
      </c>
      <c r="Y652" s="83">
        <f t="shared" si="106"/>
        <v>88.56512826843506</v>
      </c>
      <c r="Z652" s="84">
        <v>59.241379310344826</v>
      </c>
      <c r="AA652" s="84">
        <v>22.222222222222225</v>
      </c>
      <c r="AB652" s="84">
        <v>100</v>
      </c>
      <c r="AC652" s="84">
        <v>82.399999999999991</v>
      </c>
      <c r="AD652" s="84">
        <v>63.114754098360656</v>
      </c>
      <c r="AE652" s="72">
        <f t="shared" si="107"/>
        <v>65.011027887695505</v>
      </c>
      <c r="AF652" s="85">
        <v>57.894736842105267</v>
      </c>
      <c r="AG652" s="85">
        <v>81.25</v>
      </c>
      <c r="AH652" s="85">
        <v>64.705882352941174</v>
      </c>
      <c r="AI652" s="85">
        <v>66.355140186915889</v>
      </c>
      <c r="AJ652" s="86">
        <v>67.551439845490577</v>
      </c>
      <c r="AK652" s="87">
        <v>56.666666666666664</v>
      </c>
      <c r="AL652" s="72">
        <f t="shared" si="108"/>
        <v>56.666666666666664</v>
      </c>
      <c r="AM652" s="88">
        <v>64.01959883223509</v>
      </c>
      <c r="AN652" s="89">
        <f t="shared" si="109"/>
        <v>74.537691966046509</v>
      </c>
    </row>
    <row r="653" spans="1:40" ht="15" hidden="1" customHeight="1" x14ac:dyDescent="0.3">
      <c r="A653" s="90">
        <v>44560</v>
      </c>
      <c r="B653" s="91" t="s">
        <v>926</v>
      </c>
      <c r="C653" s="91" t="s">
        <v>937</v>
      </c>
      <c r="D653" s="92">
        <v>4</v>
      </c>
      <c r="E653" s="70">
        <v>73.255597924544617</v>
      </c>
      <c r="F653" s="71">
        <v>81.940374440374427</v>
      </c>
      <c r="G653" s="72">
        <f t="shared" si="100"/>
        <v>76.15052342982122</v>
      </c>
      <c r="H653" s="73">
        <v>52.89</v>
      </c>
      <c r="I653" s="74">
        <f t="shared" si="101"/>
        <v>52.89</v>
      </c>
      <c r="J653" s="75">
        <f t="shared" si="102"/>
        <v>66.846314057892727</v>
      </c>
      <c r="K653" s="76">
        <v>71.24183006535948</v>
      </c>
      <c r="L653" s="77">
        <v>100</v>
      </c>
      <c r="M653" s="78">
        <f t="shared" si="103"/>
        <v>77.6325344952796</v>
      </c>
      <c r="N653" s="79">
        <v>52.380952380952387</v>
      </c>
      <c r="O653" s="80">
        <v>99.289999999999992</v>
      </c>
      <c r="P653" s="81">
        <v>99.808570166396706</v>
      </c>
      <c r="Q653" s="82" t="s">
        <v>37</v>
      </c>
      <c r="R653" s="72">
        <f t="shared" si="104"/>
        <v>83.77411594858566</v>
      </c>
      <c r="S653" s="76">
        <v>98.611111111111114</v>
      </c>
      <c r="T653" s="80">
        <v>73.980352303523034</v>
      </c>
      <c r="U653" s="80">
        <v>100</v>
      </c>
      <c r="V653" s="80">
        <v>0</v>
      </c>
      <c r="W653" s="80">
        <v>25</v>
      </c>
      <c r="X653" s="78">
        <f t="shared" si="105"/>
        <v>71.272865853658544</v>
      </c>
      <c r="Y653" s="83">
        <f t="shared" si="106"/>
        <v>77.562746595018794</v>
      </c>
      <c r="Z653" s="84">
        <v>10.114942528735632</v>
      </c>
      <c r="AA653" s="84">
        <v>33.333333333333336</v>
      </c>
      <c r="AB653" s="84">
        <v>80</v>
      </c>
      <c r="AC653" s="84">
        <v>65.600000000000009</v>
      </c>
      <c r="AD653" s="84">
        <v>21.875</v>
      </c>
      <c r="AE653" s="72">
        <f t="shared" si="107"/>
        <v>40.180298132183907</v>
      </c>
      <c r="AF653" s="85">
        <v>89.473684210526315</v>
      </c>
      <c r="AG653" s="85">
        <v>81.25</v>
      </c>
      <c r="AH653" s="85">
        <v>52.941176470588239</v>
      </c>
      <c r="AI653" s="85">
        <v>31.775700934579437</v>
      </c>
      <c r="AJ653" s="86">
        <v>63.860140403923495</v>
      </c>
      <c r="AK653" s="87">
        <v>43.333333333333336</v>
      </c>
      <c r="AL653" s="72">
        <f t="shared" si="108"/>
        <v>43.333333333333336</v>
      </c>
      <c r="AM653" s="88">
        <v>47.125529778211018</v>
      </c>
      <c r="AN653" s="89">
        <f t="shared" si="109"/>
        <v>66.28829504255124</v>
      </c>
    </row>
    <row r="654" spans="1:40" ht="15" hidden="1" customHeight="1" x14ac:dyDescent="0.3">
      <c r="A654" s="90">
        <v>44650</v>
      </c>
      <c r="B654" s="91" t="s">
        <v>926</v>
      </c>
      <c r="C654" s="91" t="s">
        <v>938</v>
      </c>
      <c r="D654" s="92">
        <v>6</v>
      </c>
      <c r="E654" s="70">
        <v>48.937674374615781</v>
      </c>
      <c r="F654" s="71">
        <v>72.561558811558811</v>
      </c>
      <c r="G654" s="72">
        <f t="shared" si="100"/>
        <v>56.812302520263458</v>
      </c>
      <c r="H654" s="73">
        <v>0</v>
      </c>
      <c r="I654" s="74">
        <f t="shared" si="101"/>
        <v>0</v>
      </c>
      <c r="J654" s="75">
        <f t="shared" si="102"/>
        <v>34.087381512158075</v>
      </c>
      <c r="K654" s="76">
        <v>95.283018867924525</v>
      </c>
      <c r="L654" s="77">
        <v>100</v>
      </c>
      <c r="M654" s="78">
        <f t="shared" si="103"/>
        <v>96.331236897274636</v>
      </c>
      <c r="N654" s="79">
        <v>84.126984126984127</v>
      </c>
      <c r="O654" s="80">
        <v>99.160000000000011</v>
      </c>
      <c r="P654" s="81">
        <v>99.203431372549019</v>
      </c>
      <c r="Q654" s="82" t="s">
        <v>37</v>
      </c>
      <c r="R654" s="72">
        <f t="shared" si="104"/>
        <v>94.104619663281994</v>
      </c>
      <c r="S654" s="76">
        <v>93.055555555555543</v>
      </c>
      <c r="T654" s="80">
        <v>70.111111111111114</v>
      </c>
      <c r="U654" s="80">
        <v>83.333333333333329</v>
      </c>
      <c r="V654" s="80">
        <v>0</v>
      </c>
      <c r="W654" s="80">
        <v>15</v>
      </c>
      <c r="X654" s="78">
        <f t="shared" si="105"/>
        <v>63.5</v>
      </c>
      <c r="Y654" s="83">
        <f t="shared" si="106"/>
        <v>85.112723575269115</v>
      </c>
      <c r="Z654" s="84">
        <v>5.195402298850575</v>
      </c>
      <c r="AA654" s="84">
        <v>44.44444444444445</v>
      </c>
      <c r="AB654" s="84">
        <v>80</v>
      </c>
      <c r="AC654" s="84">
        <v>43.2</v>
      </c>
      <c r="AD654" s="84">
        <v>14.942528735632186</v>
      </c>
      <c r="AE654" s="72">
        <f t="shared" si="107"/>
        <v>35.533908045977014</v>
      </c>
      <c r="AF654" s="85">
        <v>73.68421052631578</v>
      </c>
      <c r="AG654" s="85">
        <v>81.25</v>
      </c>
      <c r="AH654" s="85">
        <v>58.82352941176471</v>
      </c>
      <c r="AI654" s="85">
        <v>42.056074766355138</v>
      </c>
      <c r="AJ654" s="86">
        <v>63.953453676108907</v>
      </c>
      <c r="AK654" s="87">
        <v>26.666666666666668</v>
      </c>
      <c r="AL654" s="72">
        <f t="shared" si="108"/>
        <v>26.666666666666668</v>
      </c>
      <c r="AM654" s="88">
        <v>41.339005271483451</v>
      </c>
      <c r="AN654" s="89">
        <f t="shared" si="109"/>
        <v>61.775539671511211</v>
      </c>
    </row>
    <row r="655" spans="1:40" ht="15" hidden="1" customHeight="1" x14ac:dyDescent="0.3">
      <c r="A655" s="90">
        <v>44847</v>
      </c>
      <c r="B655" s="91" t="s">
        <v>926</v>
      </c>
      <c r="C655" s="91" t="s">
        <v>939</v>
      </c>
      <c r="D655" s="92">
        <v>4</v>
      </c>
      <c r="E655" s="70">
        <v>65.656670800953904</v>
      </c>
      <c r="F655" s="71">
        <v>70.260989010989022</v>
      </c>
      <c r="G655" s="72">
        <f t="shared" si="100"/>
        <v>67.191443537632267</v>
      </c>
      <c r="H655" s="73">
        <v>6.59</v>
      </c>
      <c r="I655" s="74">
        <f t="shared" si="101"/>
        <v>6.59</v>
      </c>
      <c r="J655" s="75">
        <f t="shared" si="102"/>
        <v>42.950866122579363</v>
      </c>
      <c r="K655" s="76">
        <v>90.649350649350652</v>
      </c>
      <c r="L655" s="77">
        <v>100</v>
      </c>
      <c r="M655" s="78">
        <f t="shared" si="103"/>
        <v>92.72727272727272</v>
      </c>
      <c r="N655" s="79">
        <v>100</v>
      </c>
      <c r="O655" s="80">
        <v>98.62</v>
      </c>
      <c r="P655" s="81">
        <v>89.878688187519273</v>
      </c>
      <c r="Q655" s="82" t="s">
        <v>37</v>
      </c>
      <c r="R655" s="72">
        <f t="shared" si="104"/>
        <v>96.106125502467364</v>
      </c>
      <c r="S655" s="76">
        <v>94.722222222222229</v>
      </c>
      <c r="T655" s="80">
        <v>86.96290836442995</v>
      </c>
      <c r="U655" s="80">
        <v>97.222216666666668</v>
      </c>
      <c r="V655" s="80">
        <v>0</v>
      </c>
      <c r="W655" s="80">
        <v>15</v>
      </c>
      <c r="X655" s="78">
        <f t="shared" si="105"/>
        <v>71.601836813329712</v>
      </c>
      <c r="Y655" s="83">
        <f t="shared" si="106"/>
        <v>87.048366122873247</v>
      </c>
      <c r="Z655" s="84">
        <v>9.3563218390804597</v>
      </c>
      <c r="AA655" s="84">
        <v>30.555555555555557</v>
      </c>
      <c r="AB655" s="84">
        <v>0</v>
      </c>
      <c r="AC655" s="84">
        <v>43.2</v>
      </c>
      <c r="AD655" s="84">
        <v>4.8780487804878048</v>
      </c>
      <c r="AE655" s="72">
        <f t="shared" si="107"/>
        <v>17.082881272778245</v>
      </c>
      <c r="AF655" s="85">
        <v>52.631578947368418</v>
      </c>
      <c r="AG655" s="85">
        <v>75</v>
      </c>
      <c r="AH655" s="85">
        <v>64.705882352941174</v>
      </c>
      <c r="AI655" s="85">
        <v>32.710280373831772</v>
      </c>
      <c r="AJ655" s="86">
        <v>56.261935418535344</v>
      </c>
      <c r="AK655" s="87">
        <v>20</v>
      </c>
      <c r="AL655" s="72">
        <f t="shared" si="108"/>
        <v>20</v>
      </c>
      <c r="AM655" s="88">
        <v>28.114052790424488</v>
      </c>
      <c r="AN655" s="89">
        <f t="shared" si="109"/>
        <v>60.548572123079843</v>
      </c>
    </row>
    <row r="656" spans="1:40" ht="15" hidden="1" customHeight="1" x14ac:dyDescent="0.3">
      <c r="A656" s="90">
        <v>44855</v>
      </c>
      <c r="B656" s="91" t="s">
        <v>926</v>
      </c>
      <c r="C656" s="91" t="s">
        <v>940</v>
      </c>
      <c r="D656" s="92">
        <v>6</v>
      </c>
      <c r="E656" s="70">
        <v>49.239152751403203</v>
      </c>
      <c r="F656" s="71">
        <v>78.384208384208378</v>
      </c>
      <c r="G656" s="72">
        <f t="shared" si="100"/>
        <v>58.954171295671586</v>
      </c>
      <c r="H656" s="73">
        <v>42.077999999999996</v>
      </c>
      <c r="I656" s="74">
        <f t="shared" si="101"/>
        <v>42.077999999999996</v>
      </c>
      <c r="J656" s="75">
        <f t="shared" si="102"/>
        <v>52.203702777402953</v>
      </c>
      <c r="K656" s="76">
        <v>65.317919075144502</v>
      </c>
      <c r="L656" s="77">
        <v>100</v>
      </c>
      <c r="M656" s="78">
        <f t="shared" si="103"/>
        <v>73.02504816955684</v>
      </c>
      <c r="N656" s="79">
        <v>77.777777777777786</v>
      </c>
      <c r="O656" s="80">
        <v>98.16</v>
      </c>
      <c r="P656" s="81">
        <v>99.450274862568705</v>
      </c>
      <c r="Q656" s="82">
        <v>100</v>
      </c>
      <c r="R656" s="72">
        <f t="shared" si="104"/>
        <v>93.847013160086618</v>
      </c>
      <c r="S656" s="76">
        <v>93.75</v>
      </c>
      <c r="T656" s="80">
        <v>92.599206349206355</v>
      </c>
      <c r="U656" s="80">
        <v>100</v>
      </c>
      <c r="V656" s="80">
        <v>0</v>
      </c>
      <c r="W656" s="80">
        <v>0</v>
      </c>
      <c r="X656" s="78">
        <f t="shared" si="105"/>
        <v>71.587301587301596</v>
      </c>
      <c r="Y656" s="83">
        <f t="shared" si="106"/>
        <v>79.227998060204698</v>
      </c>
      <c r="Z656" s="84">
        <v>63.379310344827587</v>
      </c>
      <c r="AA656" s="84">
        <v>100</v>
      </c>
      <c r="AB656" s="84">
        <v>80</v>
      </c>
      <c r="AC656" s="84">
        <v>62.4</v>
      </c>
      <c r="AD656" s="84">
        <v>46.153846153846153</v>
      </c>
      <c r="AE656" s="72">
        <f t="shared" si="107"/>
        <v>69.948673740053039</v>
      </c>
      <c r="AF656" s="85">
        <v>68.421052631578945</v>
      </c>
      <c r="AG656" s="85">
        <v>75</v>
      </c>
      <c r="AH656" s="85">
        <v>70.588235294117652</v>
      </c>
      <c r="AI656" s="85">
        <v>42.990654205607477</v>
      </c>
      <c r="AJ656" s="86">
        <v>64.249985532826017</v>
      </c>
      <c r="AK656" s="87">
        <v>46.666666666666664</v>
      </c>
      <c r="AL656" s="72">
        <f t="shared" si="108"/>
        <v>46.666666666666664</v>
      </c>
      <c r="AM656" s="88">
        <v>63.772622136781898</v>
      </c>
      <c r="AN656" s="89">
        <f t="shared" si="109"/>
        <v>69.186526226617502</v>
      </c>
    </row>
    <row r="657" spans="1:40" ht="15" hidden="1" customHeight="1" x14ac:dyDescent="0.3">
      <c r="A657" s="90">
        <v>44874</v>
      </c>
      <c r="B657" s="91" t="s">
        <v>926</v>
      </c>
      <c r="C657" s="91" t="s">
        <v>941</v>
      </c>
      <c r="D657" s="92">
        <v>6</v>
      </c>
      <c r="E657" s="70">
        <v>55.965178197483098</v>
      </c>
      <c r="F657" s="71">
        <v>82.705535205535199</v>
      </c>
      <c r="G657" s="72">
        <f t="shared" si="100"/>
        <v>64.878630533500456</v>
      </c>
      <c r="H657" s="73">
        <v>8.9220000000000006</v>
      </c>
      <c r="I657" s="74">
        <f t="shared" si="101"/>
        <v>8.9220000000000006</v>
      </c>
      <c r="J657" s="75">
        <f t="shared" si="102"/>
        <v>42.495978320100278</v>
      </c>
      <c r="K657" s="76">
        <v>96.875</v>
      </c>
      <c r="L657" s="77">
        <v>100</v>
      </c>
      <c r="M657" s="78">
        <f t="shared" si="103"/>
        <v>97.569444444444457</v>
      </c>
      <c r="N657" s="79">
        <v>97.777777777777771</v>
      </c>
      <c r="O657" s="80">
        <v>98.740000000000009</v>
      </c>
      <c r="P657" s="81">
        <v>99.293785310734464</v>
      </c>
      <c r="Q657" s="82" t="s">
        <v>37</v>
      </c>
      <c r="R657" s="72">
        <f t="shared" si="104"/>
        <v>98.542226953860649</v>
      </c>
      <c r="S657" s="76">
        <v>94.305555555555557</v>
      </c>
      <c r="T657" s="80">
        <v>80.659722222222229</v>
      </c>
      <c r="U657" s="80">
        <v>57.407399999999996</v>
      </c>
      <c r="V657" s="80">
        <v>0</v>
      </c>
      <c r="W657" s="80">
        <v>0</v>
      </c>
      <c r="X657" s="78">
        <f t="shared" si="105"/>
        <v>58.093169444444442</v>
      </c>
      <c r="Y657" s="83">
        <f t="shared" si="106"/>
        <v>85.248326847457633</v>
      </c>
      <c r="Z657" s="84">
        <v>60.137931034482762</v>
      </c>
      <c r="AA657" s="84">
        <v>33.333333333333336</v>
      </c>
      <c r="AB657" s="84">
        <v>0</v>
      </c>
      <c r="AC657" s="84">
        <v>0</v>
      </c>
      <c r="AD657" s="84">
        <v>6.666666666666667</v>
      </c>
      <c r="AE657" s="72">
        <f t="shared" si="107"/>
        <v>22.53448275862069</v>
      </c>
      <c r="AF657" s="85">
        <v>0</v>
      </c>
      <c r="AG657" s="85">
        <v>6.25</v>
      </c>
      <c r="AH657" s="85">
        <v>5.8823529411764701</v>
      </c>
      <c r="AI657" s="85">
        <v>0.93457943925233633</v>
      </c>
      <c r="AJ657" s="86">
        <v>3.266733095107202</v>
      </c>
      <c r="AK657" s="87">
        <v>38.333333333333336</v>
      </c>
      <c r="AL657" s="72">
        <f t="shared" si="108"/>
        <v>38.333333333333336</v>
      </c>
      <c r="AM657" s="88">
        <v>20.556186296626286</v>
      </c>
      <c r="AN657" s="89">
        <f t="shared" si="109"/>
        <v>57.290214976736763</v>
      </c>
    </row>
    <row r="658" spans="1:40" ht="15" hidden="1" customHeight="1" x14ac:dyDescent="0.3">
      <c r="A658" s="90">
        <v>47001</v>
      </c>
      <c r="B658" s="91" t="s">
        <v>942</v>
      </c>
      <c r="C658" s="91" t="s">
        <v>943</v>
      </c>
      <c r="D658" s="92">
        <v>1</v>
      </c>
      <c r="E658" s="70">
        <v>33.38673108500695</v>
      </c>
      <c r="F658" s="71">
        <v>88.639092389092383</v>
      </c>
      <c r="G658" s="72">
        <f t="shared" si="100"/>
        <v>51.804184853035423</v>
      </c>
      <c r="H658" s="73">
        <v>0</v>
      </c>
      <c r="I658" s="74">
        <f t="shared" si="101"/>
        <v>0</v>
      </c>
      <c r="J658" s="75">
        <f t="shared" si="102"/>
        <v>31.082510911821252</v>
      </c>
      <c r="K658" s="76">
        <v>88.626790227464198</v>
      </c>
      <c r="L658" s="77">
        <v>100</v>
      </c>
      <c r="M658" s="78">
        <f t="shared" si="103"/>
        <v>91.154170176916608</v>
      </c>
      <c r="N658" s="79">
        <v>100</v>
      </c>
      <c r="O658" s="80">
        <v>99.13000000000001</v>
      </c>
      <c r="P658" s="81">
        <v>98.946309898565929</v>
      </c>
      <c r="Q658" s="82" t="s">
        <v>37</v>
      </c>
      <c r="R658" s="72">
        <f t="shared" si="104"/>
        <v>99.296670734959775</v>
      </c>
      <c r="S658" s="76">
        <v>99.166666666666671</v>
      </c>
      <c r="T658" s="80">
        <v>70.9375</v>
      </c>
      <c r="U658" s="80">
        <v>87.037016666666659</v>
      </c>
      <c r="V658" s="80">
        <v>0</v>
      </c>
      <c r="W658" s="80">
        <v>50</v>
      </c>
      <c r="X658" s="78">
        <f t="shared" si="105"/>
        <v>70.535295833333336</v>
      </c>
      <c r="Y658" s="83">
        <f t="shared" si="106"/>
        <v>87.161730565543763</v>
      </c>
      <c r="Z658" s="84">
        <v>55.90804597701149</v>
      </c>
      <c r="AA658" s="84">
        <v>0</v>
      </c>
      <c r="AB658" s="84">
        <v>60</v>
      </c>
      <c r="AC658" s="84">
        <v>82.399999999999991</v>
      </c>
      <c r="AD658" s="84">
        <v>42.647058823529413</v>
      </c>
      <c r="AE658" s="72">
        <f t="shared" si="107"/>
        <v>48.673335023664634</v>
      </c>
      <c r="AF658" s="85">
        <v>63.157894736842103</v>
      </c>
      <c r="AG658" s="85">
        <v>25</v>
      </c>
      <c r="AH658" s="85">
        <v>17.647058823529413</v>
      </c>
      <c r="AI658" s="85">
        <v>40.186915887850468</v>
      </c>
      <c r="AJ658" s="86">
        <v>36.497967362055498</v>
      </c>
      <c r="AK658" s="87">
        <v>41.666666666666671</v>
      </c>
      <c r="AL658" s="72">
        <f t="shared" si="108"/>
        <v>41.666666666666671</v>
      </c>
      <c r="AM658" s="88">
        <v>44.025236642502605</v>
      </c>
      <c r="AN658" s="89">
        <f t="shared" si="109"/>
        <v>63.004938457886915</v>
      </c>
    </row>
    <row r="659" spans="1:40" ht="15" hidden="1" customHeight="1" x14ac:dyDescent="0.3">
      <c r="A659" s="90">
        <v>47030</v>
      </c>
      <c r="B659" s="91" t="s">
        <v>942</v>
      </c>
      <c r="C659" s="91" t="s">
        <v>944</v>
      </c>
      <c r="D659" s="92">
        <v>6</v>
      </c>
      <c r="E659" s="70">
        <v>58.860098359105315</v>
      </c>
      <c r="F659" s="71">
        <v>86.281542531542527</v>
      </c>
      <c r="G659" s="72">
        <f t="shared" si="100"/>
        <v>68.000579749917719</v>
      </c>
      <c r="H659" s="73">
        <v>0</v>
      </c>
      <c r="I659" s="74">
        <f t="shared" si="101"/>
        <v>0</v>
      </c>
      <c r="J659" s="75">
        <f t="shared" si="102"/>
        <v>40.800347849950633</v>
      </c>
      <c r="K659" s="76">
        <v>79.611650485436897</v>
      </c>
      <c r="L659" s="77">
        <v>100</v>
      </c>
      <c r="M659" s="78">
        <f t="shared" si="103"/>
        <v>84.14239482200648</v>
      </c>
      <c r="N659" s="79">
        <v>81.904761904761912</v>
      </c>
      <c r="O659" s="80">
        <v>98.85</v>
      </c>
      <c r="P659" s="81">
        <v>94.158991759573439</v>
      </c>
      <c r="Q659" s="82" t="s">
        <v>37</v>
      </c>
      <c r="R659" s="72">
        <f t="shared" si="104"/>
        <v>91.580644189431709</v>
      </c>
      <c r="S659" s="76">
        <v>100</v>
      </c>
      <c r="T659" s="80">
        <v>66.712962962962962</v>
      </c>
      <c r="U659" s="80">
        <v>100</v>
      </c>
      <c r="V659" s="80">
        <v>0</v>
      </c>
      <c r="W659" s="80">
        <v>0</v>
      </c>
      <c r="X659" s="78">
        <f t="shared" si="105"/>
        <v>66.678240740740733</v>
      </c>
      <c r="Y659" s="83">
        <f t="shared" si="106"/>
        <v>80.934105313577518</v>
      </c>
      <c r="Z659" s="84">
        <v>89.931034482758619</v>
      </c>
      <c r="AA659" s="84">
        <v>33.333333333333336</v>
      </c>
      <c r="AB659" s="84">
        <v>60</v>
      </c>
      <c r="AC659" s="84">
        <v>82.399999999999991</v>
      </c>
      <c r="AD659" s="84">
        <v>40.449438202247187</v>
      </c>
      <c r="AE659" s="72">
        <f t="shared" si="107"/>
        <v>63.017028283610998</v>
      </c>
      <c r="AF659" s="85">
        <v>84.210526315789465</v>
      </c>
      <c r="AG659" s="85">
        <v>81.25</v>
      </c>
      <c r="AH659" s="85">
        <v>70.588235294117652</v>
      </c>
      <c r="AI659" s="85">
        <v>75.700934579439249</v>
      </c>
      <c r="AJ659" s="86">
        <v>77.937424047336592</v>
      </c>
      <c r="AK659" s="87">
        <v>65</v>
      </c>
      <c r="AL659" s="72">
        <f t="shared" si="108"/>
        <v>65</v>
      </c>
      <c r="AM659" s="88">
        <v>67.392394830548952</v>
      </c>
      <c r="AN659" s="89">
        <f t="shared" si="109"/>
        <v>68.844840675943573</v>
      </c>
    </row>
    <row r="660" spans="1:40" ht="15" hidden="1" customHeight="1" x14ac:dyDescent="0.3">
      <c r="A660" s="90">
        <v>47053</v>
      </c>
      <c r="B660" s="91" t="s">
        <v>942</v>
      </c>
      <c r="C660" s="91" t="s">
        <v>945</v>
      </c>
      <c r="D660" s="92">
        <v>6</v>
      </c>
      <c r="E660" s="70">
        <v>46.274255091208829</v>
      </c>
      <c r="F660" s="71">
        <v>81.683455433455435</v>
      </c>
      <c r="G660" s="72">
        <f t="shared" si="100"/>
        <v>58.077321871957693</v>
      </c>
      <c r="H660" s="73">
        <v>11.660000000000002</v>
      </c>
      <c r="I660" s="74">
        <f t="shared" si="101"/>
        <v>11.660000000000002</v>
      </c>
      <c r="J660" s="75">
        <f t="shared" si="102"/>
        <v>39.510393123174616</v>
      </c>
      <c r="K660" s="76">
        <v>21.212121212121215</v>
      </c>
      <c r="L660" s="77">
        <v>100</v>
      </c>
      <c r="M660" s="78">
        <f t="shared" si="103"/>
        <v>38.720538720538727</v>
      </c>
      <c r="N660" s="79">
        <v>60</v>
      </c>
      <c r="O660" s="80">
        <v>98.820000000000007</v>
      </c>
      <c r="P660" s="81">
        <v>94.042010208087945</v>
      </c>
      <c r="Q660" s="82" t="s">
        <v>37</v>
      </c>
      <c r="R660" s="72">
        <f t="shared" si="104"/>
        <v>84.234657150569305</v>
      </c>
      <c r="S660" s="76">
        <v>99.305555555555543</v>
      </c>
      <c r="T660" s="80">
        <v>86.814814814814824</v>
      </c>
      <c r="U660" s="80">
        <v>0</v>
      </c>
      <c r="V660" s="80">
        <v>0</v>
      </c>
      <c r="W660" s="80">
        <v>0</v>
      </c>
      <c r="X660" s="78">
        <f t="shared" si="105"/>
        <v>46.530092592592595</v>
      </c>
      <c r="Y660" s="83">
        <f t="shared" si="106"/>
        <v>55.784113857205746</v>
      </c>
      <c r="Z660" s="84">
        <v>43.03448275862069</v>
      </c>
      <c r="AA660" s="84">
        <v>22.222222222222225</v>
      </c>
      <c r="AB660" s="84">
        <v>0</v>
      </c>
      <c r="AC660" s="84">
        <v>0</v>
      </c>
      <c r="AD660" s="84">
        <v>8.8888888888888893</v>
      </c>
      <c r="AE660" s="72">
        <f t="shared" si="107"/>
        <v>16.591954022988507</v>
      </c>
      <c r="AF660" s="85">
        <v>0</v>
      </c>
      <c r="AG660" s="85">
        <v>6.25</v>
      </c>
      <c r="AH660" s="85">
        <v>5.8823529411764701</v>
      </c>
      <c r="AI660" s="85">
        <v>0.93457943925233633</v>
      </c>
      <c r="AJ660" s="86">
        <v>3.266733095107202</v>
      </c>
      <c r="AK660" s="87">
        <v>0</v>
      </c>
      <c r="AL660" s="72">
        <f t="shared" si="108"/>
        <v>0</v>
      </c>
      <c r="AM660" s="88">
        <v>9.72017097095579</v>
      </c>
      <c r="AN660" s="89">
        <f t="shared" si="109"/>
        <v>38.710186844524529</v>
      </c>
    </row>
    <row r="661" spans="1:40" ht="15" hidden="1" customHeight="1" x14ac:dyDescent="0.3">
      <c r="A661" s="90">
        <v>47058</v>
      </c>
      <c r="B661" s="91" t="s">
        <v>942</v>
      </c>
      <c r="C661" s="91" t="s">
        <v>946</v>
      </c>
      <c r="D661" s="92">
        <v>6</v>
      </c>
      <c r="E661" s="70">
        <v>67.687563084679809</v>
      </c>
      <c r="F661" s="71">
        <v>0</v>
      </c>
      <c r="G661" s="72">
        <f t="shared" si="100"/>
        <v>45.125042056453204</v>
      </c>
      <c r="H661" s="73">
        <v>50.679999999999993</v>
      </c>
      <c r="I661" s="74">
        <f t="shared" si="101"/>
        <v>50.679999999999993</v>
      </c>
      <c r="J661" s="75">
        <f t="shared" si="102"/>
        <v>47.347025233871918</v>
      </c>
      <c r="K661" s="76">
        <v>56.06694560669456</v>
      </c>
      <c r="L661" s="77">
        <v>0</v>
      </c>
      <c r="M661" s="78">
        <f t="shared" si="103"/>
        <v>43.607624360762436</v>
      </c>
      <c r="N661" s="79">
        <v>77.80219780219781</v>
      </c>
      <c r="O661" s="80">
        <v>97.91</v>
      </c>
      <c r="P661" s="81">
        <v>98.214513454916457</v>
      </c>
      <c r="Q661" s="82" t="s">
        <v>37</v>
      </c>
      <c r="R661" s="72">
        <f t="shared" si="104"/>
        <v>91.251835687526182</v>
      </c>
      <c r="S661" s="76">
        <v>79.027777777777786</v>
      </c>
      <c r="T661" s="80">
        <v>77.868055555555557</v>
      </c>
      <c r="U661" s="80">
        <v>100</v>
      </c>
      <c r="V661" s="80">
        <v>0</v>
      </c>
      <c r="W661" s="80">
        <v>0</v>
      </c>
      <c r="X661" s="78">
        <f t="shared" si="105"/>
        <v>64.223958333333343</v>
      </c>
      <c r="Y661" s="83">
        <f t="shared" si="106"/>
        <v>65.450998856549518</v>
      </c>
      <c r="Z661" s="84">
        <v>47.90804597701149</v>
      </c>
      <c r="AA661" s="84">
        <v>50</v>
      </c>
      <c r="AB661" s="84">
        <v>0</v>
      </c>
      <c r="AC661" s="84">
        <v>65.600000000000009</v>
      </c>
      <c r="AD661" s="84">
        <v>5.5555555555555554</v>
      </c>
      <c r="AE661" s="72">
        <f t="shared" si="107"/>
        <v>34.693678160919539</v>
      </c>
      <c r="AF661" s="85">
        <v>52.631578947368418</v>
      </c>
      <c r="AG661" s="85">
        <v>68.75</v>
      </c>
      <c r="AH661" s="85">
        <v>64.705882352941174</v>
      </c>
      <c r="AI661" s="85">
        <v>50.467289719626166</v>
      </c>
      <c r="AJ661" s="86">
        <v>59.138687754983941</v>
      </c>
      <c r="AK661" s="87">
        <v>30</v>
      </c>
      <c r="AL661" s="72">
        <f t="shared" si="108"/>
        <v>30</v>
      </c>
      <c r="AM661" s="88">
        <v>40.273611753819466</v>
      </c>
      <c r="AN661" s="89">
        <f t="shared" si="109"/>
        <v>54.276988001194979</v>
      </c>
    </row>
    <row r="662" spans="1:40" ht="15" hidden="1" customHeight="1" x14ac:dyDescent="0.3">
      <c r="A662" s="90">
        <v>47161</v>
      </c>
      <c r="B662" s="91" t="s">
        <v>942</v>
      </c>
      <c r="C662" s="91" t="s">
        <v>947</v>
      </c>
      <c r="D662" s="92">
        <v>6</v>
      </c>
      <c r="E662" s="70">
        <v>0</v>
      </c>
      <c r="F662" s="71">
        <v>99.074074074074076</v>
      </c>
      <c r="G662" s="72">
        <f t="shared" si="100"/>
        <v>33.02469135802469</v>
      </c>
      <c r="H662" s="73">
        <v>30.214000000000002</v>
      </c>
      <c r="I662" s="74">
        <f t="shared" si="101"/>
        <v>30.214000000000002</v>
      </c>
      <c r="J662" s="75">
        <f t="shared" si="102"/>
        <v>31.900414814814816</v>
      </c>
      <c r="K662" s="76">
        <v>41.81818181818182</v>
      </c>
      <c r="L662" s="77">
        <v>100</v>
      </c>
      <c r="M662" s="78">
        <f t="shared" si="103"/>
        <v>54.747474747474747</v>
      </c>
      <c r="N662" s="79">
        <v>91.216931216931229</v>
      </c>
      <c r="O662" s="80">
        <v>98.59</v>
      </c>
      <c r="P662" s="81">
        <v>99.800399201596804</v>
      </c>
      <c r="Q662" s="82" t="s">
        <v>37</v>
      </c>
      <c r="R662" s="72">
        <f t="shared" si="104"/>
        <v>96.475441945672145</v>
      </c>
      <c r="S662" s="76">
        <v>79.305555555555557</v>
      </c>
      <c r="T662" s="80">
        <v>88.263888888888886</v>
      </c>
      <c r="U662" s="80">
        <v>98.14813333333332</v>
      </c>
      <c r="V662" s="80">
        <v>0</v>
      </c>
      <c r="W662" s="80">
        <v>0</v>
      </c>
      <c r="X662" s="78">
        <f t="shared" si="105"/>
        <v>66.429394444444441</v>
      </c>
      <c r="Y662" s="83">
        <f t="shared" si="106"/>
        <v>71.838638553928206</v>
      </c>
      <c r="Z662" s="84">
        <v>13.86206896551724</v>
      </c>
      <c r="AA662" s="84">
        <v>72.222222222222229</v>
      </c>
      <c r="AB662" s="84">
        <v>0</v>
      </c>
      <c r="AC662" s="84">
        <v>36</v>
      </c>
      <c r="AD662" s="84">
        <v>5.5555555555555554</v>
      </c>
      <c r="AE662" s="72">
        <f t="shared" si="107"/>
        <v>24.798850574712645</v>
      </c>
      <c r="AF662" s="85">
        <v>73.68421052631578</v>
      </c>
      <c r="AG662" s="85">
        <v>75</v>
      </c>
      <c r="AH662" s="85">
        <v>47.058823529411761</v>
      </c>
      <c r="AI662" s="85">
        <v>32.710280373831772</v>
      </c>
      <c r="AJ662" s="86">
        <v>57.113328607389832</v>
      </c>
      <c r="AK662" s="87">
        <v>43.333333333333336</v>
      </c>
      <c r="AL662" s="72">
        <f t="shared" si="108"/>
        <v>43.333333333333336</v>
      </c>
      <c r="AM662" s="88">
        <v>37.122941268484034</v>
      </c>
      <c r="AN662" s="89">
        <f t="shared" si="109"/>
        <v>53.436284620472279</v>
      </c>
    </row>
    <row r="663" spans="1:40" ht="15" hidden="1" customHeight="1" x14ac:dyDescent="0.3">
      <c r="A663" s="90">
        <v>47170</v>
      </c>
      <c r="B663" s="91" t="s">
        <v>942</v>
      </c>
      <c r="C663" s="91" t="s">
        <v>948</v>
      </c>
      <c r="D663" s="92">
        <v>6</v>
      </c>
      <c r="E663" s="70">
        <v>52.399039708023373</v>
      </c>
      <c r="F663" s="71">
        <v>78.718457468457473</v>
      </c>
      <c r="G663" s="72">
        <f t="shared" si="100"/>
        <v>61.172178961501402</v>
      </c>
      <c r="H663" s="73">
        <v>36.054000000000002</v>
      </c>
      <c r="I663" s="74">
        <f t="shared" si="101"/>
        <v>36.054000000000002</v>
      </c>
      <c r="J663" s="75">
        <f t="shared" si="102"/>
        <v>51.124907376900836</v>
      </c>
      <c r="K663" s="76">
        <v>5.2631578947368478</v>
      </c>
      <c r="L663" s="77">
        <v>100</v>
      </c>
      <c r="M663" s="78">
        <f t="shared" si="103"/>
        <v>26.315789473684212</v>
      </c>
      <c r="N663" s="79">
        <v>55.396825396825399</v>
      </c>
      <c r="O663" s="80">
        <v>98.29</v>
      </c>
      <c r="P663" s="81">
        <v>77.467052394728384</v>
      </c>
      <c r="Q663" s="82">
        <v>100</v>
      </c>
      <c r="R663" s="72">
        <f t="shared" si="104"/>
        <v>82.788469447888446</v>
      </c>
      <c r="S663" s="76">
        <v>92.083333333333343</v>
      </c>
      <c r="T663" s="80">
        <v>62.766203703703702</v>
      </c>
      <c r="U663" s="80">
        <v>98.611100000000008</v>
      </c>
      <c r="V663" s="80">
        <v>0</v>
      </c>
      <c r="W663" s="80">
        <v>0</v>
      </c>
      <c r="X663" s="78">
        <f t="shared" si="105"/>
        <v>63.365159259259258</v>
      </c>
      <c r="Y663" s="83">
        <f t="shared" si="106"/>
        <v>56.242845396813578</v>
      </c>
      <c r="Z663" s="84">
        <v>47.563218390804593</v>
      </c>
      <c r="AA663" s="84">
        <v>79.861111111111128</v>
      </c>
      <c r="AB663" s="84">
        <v>60</v>
      </c>
      <c r="AC663" s="84">
        <v>77.600000000000009</v>
      </c>
      <c r="AD663" s="84">
        <v>22.222222222222221</v>
      </c>
      <c r="AE663" s="72">
        <f t="shared" si="107"/>
        <v>56.831429597701153</v>
      </c>
      <c r="AF663" s="85">
        <v>78.94736842105263</v>
      </c>
      <c r="AG663" s="85">
        <v>68.75</v>
      </c>
      <c r="AH663" s="85">
        <v>58.82352941176471</v>
      </c>
      <c r="AI663" s="85">
        <v>67.289719626168221</v>
      </c>
      <c r="AJ663" s="86">
        <v>68.452654364746394</v>
      </c>
      <c r="AK663" s="87">
        <v>48.333333333333336</v>
      </c>
      <c r="AL663" s="72">
        <f t="shared" si="108"/>
        <v>48.333333333333336</v>
      </c>
      <c r="AM663" s="88">
        <v>58.230803616039651</v>
      </c>
      <c r="AN663" s="89">
        <f t="shared" si="109"/>
        <v>55.815645258598849</v>
      </c>
    </row>
    <row r="664" spans="1:40" ht="15" hidden="1" customHeight="1" x14ac:dyDescent="0.3">
      <c r="A664" s="90">
        <v>47189</v>
      </c>
      <c r="B664" s="91" t="s">
        <v>942</v>
      </c>
      <c r="C664" s="91" t="s">
        <v>949</v>
      </c>
      <c r="D664" s="92">
        <v>6</v>
      </c>
      <c r="E664" s="70">
        <v>44.373055279708709</v>
      </c>
      <c r="F664" s="71">
        <v>86.200651200651208</v>
      </c>
      <c r="G664" s="72">
        <f t="shared" si="100"/>
        <v>58.315587253356206</v>
      </c>
      <c r="H664" s="73">
        <v>0</v>
      </c>
      <c r="I664" s="74">
        <f t="shared" si="101"/>
        <v>0</v>
      </c>
      <c r="J664" s="75">
        <f t="shared" si="102"/>
        <v>34.989352352013725</v>
      </c>
      <c r="K664" s="76">
        <v>33.067729083665341</v>
      </c>
      <c r="L664" s="77">
        <v>100</v>
      </c>
      <c r="M664" s="78">
        <f t="shared" si="103"/>
        <v>47.941567065073045</v>
      </c>
      <c r="N664" s="79">
        <v>96.031746031746039</v>
      </c>
      <c r="O664" s="80">
        <v>99.139999999999986</v>
      </c>
      <c r="P664" s="81">
        <v>98.720211827007944</v>
      </c>
      <c r="Q664" s="82" t="s">
        <v>37</v>
      </c>
      <c r="R664" s="72">
        <f t="shared" si="104"/>
        <v>97.902758461697431</v>
      </c>
      <c r="S664" s="76">
        <v>98.611111111111114</v>
      </c>
      <c r="T664" s="77">
        <v>75.688822064217177</v>
      </c>
      <c r="U664" s="80">
        <v>100</v>
      </c>
      <c r="V664" s="80">
        <v>0</v>
      </c>
      <c r="W664" s="80">
        <v>0</v>
      </c>
      <c r="X664" s="78">
        <f t="shared" si="105"/>
        <v>68.574983293832076</v>
      </c>
      <c r="Y664" s="83">
        <f t="shared" si="106"/>
        <v>70.531841505195743</v>
      </c>
      <c r="Z664" s="84">
        <v>52.068965517241374</v>
      </c>
      <c r="AA664" s="84">
        <v>83.333333333333329</v>
      </c>
      <c r="AB664" s="84">
        <v>80</v>
      </c>
      <c r="AC664" s="84">
        <v>73.599999999999994</v>
      </c>
      <c r="AD664" s="84">
        <v>43.2</v>
      </c>
      <c r="AE664" s="72">
        <f t="shared" si="107"/>
        <v>65.54224137931034</v>
      </c>
      <c r="AF664" s="85">
        <v>84.210526315789465</v>
      </c>
      <c r="AG664" s="85">
        <v>81.25</v>
      </c>
      <c r="AH664" s="85">
        <v>70.588235294117652</v>
      </c>
      <c r="AI664" s="85">
        <v>43.925233644859816</v>
      </c>
      <c r="AJ664" s="86">
        <v>69.99349881369173</v>
      </c>
      <c r="AK664" s="87">
        <v>45</v>
      </c>
      <c r="AL664" s="72">
        <f t="shared" si="108"/>
        <v>45</v>
      </c>
      <c r="AM664" s="88">
        <v>62.620795085949979</v>
      </c>
      <c r="AN664" s="89">
        <f t="shared" si="109"/>
        <v>61.050029748785605</v>
      </c>
    </row>
    <row r="665" spans="1:40" ht="15" hidden="1" customHeight="1" x14ac:dyDescent="0.3">
      <c r="A665" s="90">
        <v>47205</v>
      </c>
      <c r="B665" s="91" t="s">
        <v>942</v>
      </c>
      <c r="C665" s="91" t="s">
        <v>950</v>
      </c>
      <c r="D665" s="92">
        <v>6</v>
      </c>
      <c r="E665" s="70">
        <v>73.275208189634796</v>
      </c>
      <c r="F665" s="71">
        <v>81.485042735042725</v>
      </c>
      <c r="G665" s="72">
        <f t="shared" si="100"/>
        <v>76.011819704770772</v>
      </c>
      <c r="H665" s="73">
        <v>0</v>
      </c>
      <c r="I665" s="74">
        <f t="shared" si="101"/>
        <v>0</v>
      </c>
      <c r="J665" s="75">
        <f t="shared" si="102"/>
        <v>45.607091822862465</v>
      </c>
      <c r="K665" s="76">
        <v>63.366336633663366</v>
      </c>
      <c r="L665" s="77">
        <v>100</v>
      </c>
      <c r="M665" s="78">
        <f t="shared" si="103"/>
        <v>71.507150715071504</v>
      </c>
      <c r="N665" s="79">
        <v>100</v>
      </c>
      <c r="O665" s="80">
        <v>98.81</v>
      </c>
      <c r="P665" s="81">
        <v>100</v>
      </c>
      <c r="Q665" s="82" t="s">
        <v>37</v>
      </c>
      <c r="R665" s="72">
        <f t="shared" si="104"/>
        <v>99.541081249999991</v>
      </c>
      <c r="S665" s="76">
        <v>80.833333333333329</v>
      </c>
      <c r="T665" s="80">
        <v>89.982638888888886</v>
      </c>
      <c r="U665" s="80">
        <v>83.333333333333329</v>
      </c>
      <c r="V665" s="80">
        <v>0</v>
      </c>
      <c r="W665" s="80">
        <v>0</v>
      </c>
      <c r="X665" s="78">
        <f t="shared" si="105"/>
        <v>63.537326388888886</v>
      </c>
      <c r="Y665" s="83">
        <f t="shared" si="106"/>
        <v>77.927664701870185</v>
      </c>
      <c r="Z665" s="84">
        <v>59.540229885057471</v>
      </c>
      <c r="AA665" s="84">
        <v>48.611111111111114</v>
      </c>
      <c r="AB665" s="84">
        <v>0</v>
      </c>
      <c r="AC665" s="84">
        <v>51.2</v>
      </c>
      <c r="AD665" s="84">
        <v>6.666666666666667</v>
      </c>
      <c r="AE665" s="72">
        <f t="shared" si="107"/>
        <v>34.849640804597705</v>
      </c>
      <c r="AF665" s="85">
        <v>68.421052631578945</v>
      </c>
      <c r="AG665" s="85">
        <v>50</v>
      </c>
      <c r="AH665" s="85">
        <v>58.82352941176471</v>
      </c>
      <c r="AI665" s="85">
        <v>33.644859813084111</v>
      </c>
      <c r="AJ665" s="86">
        <v>52.722360464106941</v>
      </c>
      <c r="AK665" s="87">
        <v>40</v>
      </c>
      <c r="AL665" s="72">
        <f t="shared" si="108"/>
        <v>40</v>
      </c>
      <c r="AM665" s="88">
        <v>40.645771219547292</v>
      </c>
      <c r="AN665" s="89">
        <f t="shared" si="109"/>
        <v>60.278982081371772</v>
      </c>
    </row>
    <row r="666" spans="1:40" ht="15" hidden="1" customHeight="1" x14ac:dyDescent="0.3">
      <c r="A666" s="90">
        <v>47245</v>
      </c>
      <c r="B666" s="91" t="s">
        <v>942</v>
      </c>
      <c r="C666" s="91" t="s">
        <v>951</v>
      </c>
      <c r="D666" s="92">
        <v>6</v>
      </c>
      <c r="E666" s="70">
        <v>0</v>
      </c>
      <c r="F666" s="71">
        <v>93.209706959706949</v>
      </c>
      <c r="G666" s="72">
        <f t="shared" si="100"/>
        <v>31.069902319902315</v>
      </c>
      <c r="H666" s="73">
        <v>28.942</v>
      </c>
      <c r="I666" s="74">
        <f t="shared" si="101"/>
        <v>28.942</v>
      </c>
      <c r="J666" s="75">
        <f t="shared" si="102"/>
        <v>30.218741391941386</v>
      </c>
      <c r="K666" s="76">
        <v>83.82352941176471</v>
      </c>
      <c r="L666" s="77">
        <v>100</v>
      </c>
      <c r="M666" s="78">
        <f t="shared" si="103"/>
        <v>87.41830065359477</v>
      </c>
      <c r="N666" s="79">
        <v>98.888888888888886</v>
      </c>
      <c r="O666" s="80">
        <v>99.74</v>
      </c>
      <c r="P666" s="81">
        <v>94.355883512645761</v>
      </c>
      <c r="Q666" s="82" t="s">
        <v>37</v>
      </c>
      <c r="R666" s="72">
        <f t="shared" si="104"/>
        <v>97.600552306261221</v>
      </c>
      <c r="S666" s="76">
        <v>98.472222222222214</v>
      </c>
      <c r="T666" s="80">
        <v>80.629629629629619</v>
      </c>
      <c r="U666" s="80">
        <v>100</v>
      </c>
      <c r="V666" s="80">
        <v>0</v>
      </c>
      <c r="W666" s="80">
        <v>0</v>
      </c>
      <c r="X666" s="78">
        <f t="shared" si="105"/>
        <v>69.775462962962962</v>
      </c>
      <c r="Y666" s="83">
        <f t="shared" si="106"/>
        <v>85.030913121445849</v>
      </c>
      <c r="Z666" s="84">
        <v>81.218390804597703</v>
      </c>
      <c r="AA666" s="84">
        <v>41.666666666666664</v>
      </c>
      <c r="AB666" s="84">
        <v>40</v>
      </c>
      <c r="AC666" s="84">
        <v>83.2</v>
      </c>
      <c r="AD666" s="84">
        <v>5.5555555555555554</v>
      </c>
      <c r="AE666" s="72">
        <f t="shared" si="107"/>
        <v>52.258764367816092</v>
      </c>
      <c r="AF666" s="85">
        <v>57.894736842105267</v>
      </c>
      <c r="AG666" s="85">
        <v>68.75</v>
      </c>
      <c r="AH666" s="85">
        <v>47.058823529411761</v>
      </c>
      <c r="AI666" s="85">
        <v>47.663551401869157</v>
      </c>
      <c r="AJ666" s="86">
        <v>55.341777943346543</v>
      </c>
      <c r="AK666" s="87">
        <v>55.000000000000007</v>
      </c>
      <c r="AL666" s="72">
        <f t="shared" si="108"/>
        <v>55.000000000000007</v>
      </c>
      <c r="AM666" s="88">
        <v>53.629148447727658</v>
      </c>
      <c r="AN666" s="89">
        <f t="shared" si="109"/>
        <v>64.647949373429498</v>
      </c>
    </row>
    <row r="667" spans="1:40" ht="15" hidden="1" customHeight="1" x14ac:dyDescent="0.3">
      <c r="A667" s="90">
        <v>47258</v>
      </c>
      <c r="B667" s="91" t="s">
        <v>942</v>
      </c>
      <c r="C667" s="91" t="s">
        <v>952</v>
      </c>
      <c r="D667" s="92">
        <v>6</v>
      </c>
      <c r="E667" s="70">
        <v>63.274554717959511</v>
      </c>
      <c r="F667" s="71">
        <v>77.375356125356134</v>
      </c>
      <c r="G667" s="72">
        <f t="shared" si="100"/>
        <v>67.974821853758385</v>
      </c>
      <c r="H667" s="73">
        <v>43.160000000000004</v>
      </c>
      <c r="I667" s="74">
        <f t="shared" si="101"/>
        <v>43.160000000000004</v>
      </c>
      <c r="J667" s="75">
        <f t="shared" si="102"/>
        <v>58.04889311225503</v>
      </c>
      <c r="K667" s="76">
        <v>0.95846645367412275</v>
      </c>
      <c r="L667" s="77">
        <v>100</v>
      </c>
      <c r="M667" s="78">
        <f t="shared" si="103"/>
        <v>22.967696130635428</v>
      </c>
      <c r="N667" s="79">
        <v>86.349206349206341</v>
      </c>
      <c r="O667" s="80">
        <v>98.660000000000011</v>
      </c>
      <c r="P667" s="81">
        <v>95.21810123629578</v>
      </c>
      <c r="Q667" s="82">
        <v>100</v>
      </c>
      <c r="R667" s="72">
        <f t="shared" si="104"/>
        <v>95.056826896375526</v>
      </c>
      <c r="S667" s="76">
        <v>87.5</v>
      </c>
      <c r="T667" s="80">
        <v>81.1545138888889</v>
      </c>
      <c r="U667" s="80">
        <v>0</v>
      </c>
      <c r="V667" s="80">
        <v>0</v>
      </c>
      <c r="W667" s="80">
        <v>15</v>
      </c>
      <c r="X667" s="78">
        <f t="shared" si="105"/>
        <v>44.038628472222229</v>
      </c>
      <c r="Y667" s="83">
        <f t="shared" si="106"/>
        <v>52.778916324980031</v>
      </c>
      <c r="Z667" s="84">
        <v>45.632183908045981</v>
      </c>
      <c r="AA667" s="84">
        <v>22.222222222222225</v>
      </c>
      <c r="AB667" s="84">
        <v>0</v>
      </c>
      <c r="AC667" s="84">
        <v>34.4</v>
      </c>
      <c r="AD667" s="84">
        <v>30</v>
      </c>
      <c r="AE667" s="72">
        <f t="shared" si="107"/>
        <v>27.649712643678161</v>
      </c>
      <c r="AF667" s="85">
        <v>57.894736842105267</v>
      </c>
      <c r="AG667" s="85">
        <v>75</v>
      </c>
      <c r="AH667" s="85">
        <v>64.705882352941174</v>
      </c>
      <c r="AI667" s="85">
        <v>30.841121495327101</v>
      </c>
      <c r="AJ667" s="86">
        <v>57.110435172593384</v>
      </c>
      <c r="AK667" s="87">
        <v>25</v>
      </c>
      <c r="AL667" s="72">
        <f t="shared" si="108"/>
        <v>25</v>
      </c>
      <c r="AM667" s="88">
        <v>34.975962789319922</v>
      </c>
      <c r="AN667" s="89">
        <f t="shared" si="109"/>
        <v>48.492025621736992</v>
      </c>
    </row>
    <row r="668" spans="1:40" ht="15" hidden="1" customHeight="1" x14ac:dyDescent="0.3">
      <c r="A668" s="90">
        <v>47268</v>
      </c>
      <c r="B668" s="91" t="s">
        <v>942</v>
      </c>
      <c r="C668" s="91" t="s">
        <v>953</v>
      </c>
      <c r="D668" s="92">
        <v>6</v>
      </c>
      <c r="E668" s="70">
        <v>58.375349972197888</v>
      </c>
      <c r="F668" s="71">
        <v>84.130545380545357</v>
      </c>
      <c r="G668" s="72">
        <f t="shared" si="100"/>
        <v>66.960415108313711</v>
      </c>
      <c r="H668" s="73">
        <v>0</v>
      </c>
      <c r="I668" s="74">
        <f t="shared" si="101"/>
        <v>0</v>
      </c>
      <c r="J668" s="75">
        <f t="shared" si="102"/>
        <v>40.176249064988227</v>
      </c>
      <c r="K668" s="76">
        <v>49.418604651162788</v>
      </c>
      <c r="L668" s="77">
        <v>100</v>
      </c>
      <c r="M668" s="78">
        <f t="shared" si="103"/>
        <v>60.65891472868217</v>
      </c>
      <c r="N668" s="79">
        <v>70</v>
      </c>
      <c r="O668" s="80">
        <v>98.84</v>
      </c>
      <c r="P668" s="81">
        <v>99.064254522769801</v>
      </c>
      <c r="Q668" s="82" t="s">
        <v>37</v>
      </c>
      <c r="R668" s="72">
        <f t="shared" si="104"/>
        <v>89.24560478789769</v>
      </c>
      <c r="S668" s="76">
        <v>99.305555555555543</v>
      </c>
      <c r="T668" s="80">
        <v>85.291666666666657</v>
      </c>
      <c r="U668" s="80">
        <v>100</v>
      </c>
      <c r="V668" s="80">
        <v>0</v>
      </c>
      <c r="W668" s="80">
        <v>0</v>
      </c>
      <c r="X668" s="78">
        <f t="shared" si="105"/>
        <v>71.149305555555543</v>
      </c>
      <c r="Y668" s="83">
        <f t="shared" si="106"/>
        <v>73.163580612230618</v>
      </c>
      <c r="Z668" s="84">
        <v>36.367816091954019</v>
      </c>
      <c r="AA668" s="84">
        <v>33.333333333333336</v>
      </c>
      <c r="AB668" s="84">
        <v>20</v>
      </c>
      <c r="AC668" s="84">
        <v>88.8</v>
      </c>
      <c r="AD668" s="84">
        <v>6.666666666666667</v>
      </c>
      <c r="AE668" s="72">
        <f t="shared" si="107"/>
        <v>36.991954022988502</v>
      </c>
      <c r="AF668" s="85">
        <v>89.473684210526315</v>
      </c>
      <c r="AG668" s="85">
        <v>81.25</v>
      </c>
      <c r="AH668" s="85">
        <v>82.35294117647058</v>
      </c>
      <c r="AI668" s="85">
        <v>42.990654205607477</v>
      </c>
      <c r="AJ668" s="86">
        <v>74.016819898151084</v>
      </c>
      <c r="AK668" s="87">
        <v>56.666666666666664</v>
      </c>
      <c r="AL668" s="72">
        <f t="shared" si="108"/>
        <v>56.666666666666664</v>
      </c>
      <c r="AM668" s="88">
        <v>50.800194118434156</v>
      </c>
      <c r="AN668" s="89">
        <f t="shared" si="109"/>
        <v>59.857098354643199</v>
      </c>
    </row>
    <row r="669" spans="1:40" ht="15" hidden="1" customHeight="1" x14ac:dyDescent="0.3">
      <c r="A669" s="90">
        <v>47288</v>
      </c>
      <c r="B669" s="91" t="s">
        <v>942</v>
      </c>
      <c r="C669" s="91" t="s">
        <v>954</v>
      </c>
      <c r="D669" s="92">
        <v>6</v>
      </c>
      <c r="E669" s="70">
        <v>79.031369697829462</v>
      </c>
      <c r="F669" s="71">
        <v>84.030321530321515</v>
      </c>
      <c r="G669" s="72">
        <f t="shared" si="100"/>
        <v>80.697686975326803</v>
      </c>
      <c r="H669" s="73">
        <v>47.072000000000003</v>
      </c>
      <c r="I669" s="74">
        <f t="shared" si="101"/>
        <v>47.072000000000003</v>
      </c>
      <c r="J669" s="75">
        <f t="shared" si="102"/>
        <v>67.247412185196083</v>
      </c>
      <c r="K669" s="76">
        <v>6.3973063973064015</v>
      </c>
      <c r="L669" s="77">
        <v>100</v>
      </c>
      <c r="M669" s="78">
        <f t="shared" si="103"/>
        <v>27.197904975682757</v>
      </c>
      <c r="N669" s="79">
        <v>78.171428571428564</v>
      </c>
      <c r="O669" s="80">
        <v>99.03</v>
      </c>
      <c r="P669" s="81">
        <v>88.118013757523656</v>
      </c>
      <c r="Q669" s="82">
        <v>100</v>
      </c>
      <c r="R669" s="72">
        <f t="shared" si="104"/>
        <v>91.329860582238055</v>
      </c>
      <c r="S669" s="76">
        <v>100</v>
      </c>
      <c r="T669" s="80">
        <v>89.050925925925924</v>
      </c>
      <c r="U669" s="80">
        <v>100</v>
      </c>
      <c r="V669" s="80">
        <v>0</v>
      </c>
      <c r="W669" s="80">
        <v>0</v>
      </c>
      <c r="X669" s="78">
        <f t="shared" si="105"/>
        <v>72.262731481481481</v>
      </c>
      <c r="Y669" s="83">
        <f t="shared" si="106"/>
        <v>62.140875251636047</v>
      </c>
      <c r="Z669" s="84">
        <v>21.402298850574713</v>
      </c>
      <c r="AA669" s="84">
        <v>77.777777777777786</v>
      </c>
      <c r="AB669" s="84">
        <v>0</v>
      </c>
      <c r="AC669" s="84">
        <v>72</v>
      </c>
      <c r="AD669" s="84">
        <v>5.6179775280898872</v>
      </c>
      <c r="AE669" s="72">
        <f t="shared" si="107"/>
        <v>34.487278832493864</v>
      </c>
      <c r="AF669" s="85">
        <v>57.894736842105267</v>
      </c>
      <c r="AG669" s="85">
        <v>75</v>
      </c>
      <c r="AH669" s="85">
        <v>64.705882352941174</v>
      </c>
      <c r="AI669" s="85">
        <v>42.990654205607477</v>
      </c>
      <c r="AJ669" s="86">
        <v>60.147818350163476</v>
      </c>
      <c r="AK669" s="87">
        <v>46.666666666666664</v>
      </c>
      <c r="AL669" s="72">
        <f t="shared" si="108"/>
        <v>46.666666666666664</v>
      </c>
      <c r="AM669" s="88">
        <v>43.765966937373655</v>
      </c>
      <c r="AN669" s="89">
        <f t="shared" si="109"/>
        <v>57.649710144069331</v>
      </c>
    </row>
    <row r="670" spans="1:40" ht="15" hidden="1" customHeight="1" x14ac:dyDescent="0.3">
      <c r="A670" s="90">
        <v>47318</v>
      </c>
      <c r="B670" s="91" t="s">
        <v>942</v>
      </c>
      <c r="C670" s="91" t="s">
        <v>955</v>
      </c>
      <c r="D670" s="92">
        <v>6</v>
      </c>
      <c r="E670" s="70">
        <v>51.37663954315498</v>
      </c>
      <c r="F670" s="71">
        <v>0</v>
      </c>
      <c r="G670" s="72">
        <f t="shared" si="100"/>
        <v>34.251093028769986</v>
      </c>
      <c r="H670" s="73">
        <v>0</v>
      </c>
      <c r="I670" s="74">
        <f t="shared" si="101"/>
        <v>0</v>
      </c>
      <c r="J670" s="75">
        <f t="shared" si="102"/>
        <v>20.55065581726199</v>
      </c>
      <c r="K670" s="76">
        <v>17.730496453900713</v>
      </c>
      <c r="L670" s="77">
        <v>100</v>
      </c>
      <c r="M670" s="78">
        <f t="shared" si="103"/>
        <v>36.012608353033883</v>
      </c>
      <c r="N670" s="79">
        <v>80.793650793650812</v>
      </c>
      <c r="O670" s="80">
        <v>98.93</v>
      </c>
      <c r="P670" s="81">
        <v>87.249567153104138</v>
      </c>
      <c r="Q670" s="82" t="s">
        <v>37</v>
      </c>
      <c r="R670" s="72">
        <f t="shared" si="104"/>
        <v>88.935453228512756</v>
      </c>
      <c r="S670" s="76">
        <v>80.555555555555543</v>
      </c>
      <c r="T670" s="80">
        <v>87.690972222222229</v>
      </c>
      <c r="U670" s="80">
        <v>84.722216666666668</v>
      </c>
      <c r="V670" s="80">
        <v>0</v>
      </c>
      <c r="W670" s="80">
        <v>0</v>
      </c>
      <c r="X670" s="78">
        <f t="shared" si="105"/>
        <v>63.24218611111111</v>
      </c>
      <c r="Y670" s="83">
        <f t="shared" si="106"/>
        <v>61.661383595771838</v>
      </c>
      <c r="Z670" s="84">
        <v>36.712643678160923</v>
      </c>
      <c r="AA670" s="84">
        <v>11.111111111111112</v>
      </c>
      <c r="AB670" s="84">
        <v>0</v>
      </c>
      <c r="AC670" s="84">
        <v>0</v>
      </c>
      <c r="AD670" s="84">
        <v>5.5555555555555554</v>
      </c>
      <c r="AE670" s="72">
        <f t="shared" si="107"/>
        <v>12.303160919540231</v>
      </c>
      <c r="AF670" s="85">
        <v>0</v>
      </c>
      <c r="AG670" s="85">
        <v>6.25</v>
      </c>
      <c r="AH670" s="85">
        <v>5.8823529411764701</v>
      </c>
      <c r="AI670" s="85">
        <v>0.93457943925233633</v>
      </c>
      <c r="AJ670" s="86">
        <v>3.266733095107202</v>
      </c>
      <c r="AK670" s="87">
        <v>63.333333333333329</v>
      </c>
      <c r="AL670" s="72">
        <f t="shared" si="108"/>
        <v>63.333333333333329</v>
      </c>
      <c r="AM670" s="88">
        <v>20.099481315783375</v>
      </c>
      <c r="AN670" s="89">
        <f t="shared" si="109"/>
        <v>40.970667356073335</v>
      </c>
    </row>
    <row r="671" spans="1:40" ht="15" hidden="1" customHeight="1" x14ac:dyDescent="0.3">
      <c r="A671" s="90">
        <v>47460</v>
      </c>
      <c r="B671" s="91" t="s">
        <v>942</v>
      </c>
      <c r="C671" s="91" t="s">
        <v>956</v>
      </c>
      <c r="D671" s="92">
        <v>6</v>
      </c>
      <c r="E671" s="70">
        <v>44.829760233374593</v>
      </c>
      <c r="F671" s="71">
        <v>71.826414326414323</v>
      </c>
      <c r="G671" s="72">
        <f t="shared" si="100"/>
        <v>53.828644931054498</v>
      </c>
      <c r="H671" s="73">
        <v>38.75</v>
      </c>
      <c r="I671" s="74">
        <f t="shared" si="101"/>
        <v>38.75</v>
      </c>
      <c r="J671" s="75">
        <f t="shared" si="102"/>
        <v>47.7971869586327</v>
      </c>
      <c r="K671" s="76">
        <v>98.785425101214571</v>
      </c>
      <c r="L671" s="77">
        <v>100</v>
      </c>
      <c r="M671" s="78">
        <f t="shared" si="103"/>
        <v>99.055330634277993</v>
      </c>
      <c r="N671" s="79">
        <v>73.333333333333329</v>
      </c>
      <c r="O671" s="80">
        <v>96</v>
      </c>
      <c r="P671" s="81">
        <v>88.234301147873069</v>
      </c>
      <c r="Q671" s="82" t="s">
        <v>37</v>
      </c>
      <c r="R671" s="72">
        <f t="shared" si="104"/>
        <v>85.80221823655188</v>
      </c>
      <c r="S671" s="76">
        <v>85.694444444444443</v>
      </c>
      <c r="T671" s="80">
        <v>86.708333333333329</v>
      </c>
      <c r="U671" s="80">
        <v>79.166650000000004</v>
      </c>
      <c r="V671" s="80">
        <v>0</v>
      </c>
      <c r="W671" s="80">
        <v>0</v>
      </c>
      <c r="X671" s="78">
        <f t="shared" si="105"/>
        <v>62.892356944444444</v>
      </c>
      <c r="Y671" s="83">
        <f t="shared" si="106"/>
        <v>83.242183086258905</v>
      </c>
      <c r="Z671" s="84">
        <v>90.367816091954026</v>
      </c>
      <c r="AA671" s="84">
        <v>83.333333333333329</v>
      </c>
      <c r="AB671" s="84">
        <v>20</v>
      </c>
      <c r="AC671" s="84">
        <v>27.200000000000003</v>
      </c>
      <c r="AD671" s="84">
        <v>5.5555555555555554</v>
      </c>
      <c r="AE671" s="72">
        <f t="shared" si="107"/>
        <v>48.108620689655169</v>
      </c>
      <c r="AF671" s="85">
        <v>84.210526315789465</v>
      </c>
      <c r="AG671" s="85">
        <v>75</v>
      </c>
      <c r="AH671" s="85">
        <v>64.705882352941174</v>
      </c>
      <c r="AI671" s="85">
        <v>35.514018691588781</v>
      </c>
      <c r="AJ671" s="86">
        <v>64.857606840079853</v>
      </c>
      <c r="AK671" s="87">
        <v>28.333333333333332</v>
      </c>
      <c r="AL671" s="72">
        <f t="shared" si="108"/>
        <v>28.333333333333332</v>
      </c>
      <c r="AM671" s="88">
        <v>48.619959525170721</v>
      </c>
      <c r="AN671" s="89">
        <f t="shared" si="109"/>
        <v>65.766516792407202</v>
      </c>
    </row>
    <row r="672" spans="1:40" ht="15" hidden="1" customHeight="1" x14ac:dyDescent="0.3">
      <c r="A672" s="90">
        <v>47541</v>
      </c>
      <c r="B672" s="91" t="s">
        <v>942</v>
      </c>
      <c r="C672" s="91" t="s">
        <v>957</v>
      </c>
      <c r="D672" s="92">
        <v>6</v>
      </c>
      <c r="E672" s="70">
        <v>46.566877788284842</v>
      </c>
      <c r="F672" s="71">
        <v>78.708282458282454</v>
      </c>
      <c r="G672" s="72">
        <f t="shared" si="100"/>
        <v>57.280679344950713</v>
      </c>
      <c r="H672" s="73">
        <v>0</v>
      </c>
      <c r="I672" s="74">
        <f t="shared" si="101"/>
        <v>0</v>
      </c>
      <c r="J672" s="75">
        <f t="shared" si="102"/>
        <v>34.368407606970429</v>
      </c>
      <c r="K672" s="76">
        <v>43.956043956043956</v>
      </c>
      <c r="L672" s="77">
        <v>100</v>
      </c>
      <c r="M672" s="78">
        <f t="shared" si="103"/>
        <v>56.410256410256409</v>
      </c>
      <c r="N672" s="79">
        <v>61.428571428571431</v>
      </c>
      <c r="O672" s="80">
        <v>98.83</v>
      </c>
      <c r="P672" s="81">
        <v>99.867666519629466</v>
      </c>
      <c r="Q672" s="82" t="s">
        <v>37</v>
      </c>
      <c r="R672" s="72">
        <f t="shared" si="104"/>
        <v>86.654553016494418</v>
      </c>
      <c r="S672" s="76">
        <v>76.805555555555557</v>
      </c>
      <c r="T672" s="80">
        <v>76.041666666666657</v>
      </c>
      <c r="U672" s="80">
        <v>0</v>
      </c>
      <c r="V672" s="80">
        <v>0</v>
      </c>
      <c r="W672" s="80">
        <v>0</v>
      </c>
      <c r="X672" s="78">
        <f t="shared" si="105"/>
        <v>38.211805555555557</v>
      </c>
      <c r="Y672" s="83">
        <f t="shared" si="106"/>
        <v>60.264927050748298</v>
      </c>
      <c r="Z672" s="84">
        <v>28.114942528735629</v>
      </c>
      <c r="AA672" s="84">
        <v>33.333333333333336</v>
      </c>
      <c r="AB672" s="84">
        <v>0</v>
      </c>
      <c r="AC672" s="84">
        <v>0</v>
      </c>
      <c r="AD672" s="84">
        <v>6.666666666666667</v>
      </c>
      <c r="AE672" s="72">
        <f t="shared" si="107"/>
        <v>14.528735632183906</v>
      </c>
      <c r="AF672" s="85">
        <v>0</v>
      </c>
      <c r="AG672" s="85">
        <v>6.25</v>
      </c>
      <c r="AH672" s="85">
        <v>5.8823529411764701</v>
      </c>
      <c r="AI672" s="85">
        <v>0.93457943925233633</v>
      </c>
      <c r="AJ672" s="86">
        <v>3.266733095107202</v>
      </c>
      <c r="AK672" s="87">
        <v>0</v>
      </c>
      <c r="AL672" s="72">
        <f t="shared" si="108"/>
        <v>0</v>
      </c>
      <c r="AM672" s="88">
        <v>8.6197878291933367</v>
      </c>
      <c r="AN672" s="89">
        <f t="shared" si="109"/>
        <v>39.592081395526243</v>
      </c>
    </row>
    <row r="673" spans="1:40" ht="15" hidden="1" customHeight="1" x14ac:dyDescent="0.3">
      <c r="A673" s="90">
        <v>47545</v>
      </c>
      <c r="B673" s="91" t="s">
        <v>942</v>
      </c>
      <c r="C673" s="91" t="s">
        <v>958</v>
      </c>
      <c r="D673" s="92">
        <v>6</v>
      </c>
      <c r="E673" s="70">
        <v>36.432458799518685</v>
      </c>
      <c r="F673" s="71">
        <v>86.92969067969068</v>
      </c>
      <c r="G673" s="72">
        <f t="shared" si="100"/>
        <v>53.264869426242683</v>
      </c>
      <c r="H673" s="73">
        <v>0.3</v>
      </c>
      <c r="I673" s="74">
        <f t="shared" si="101"/>
        <v>0.3</v>
      </c>
      <c r="J673" s="75">
        <f t="shared" si="102"/>
        <v>32.07892165574561</v>
      </c>
      <c r="K673" s="76">
        <v>48.344370860927157</v>
      </c>
      <c r="L673" s="77">
        <v>100</v>
      </c>
      <c r="M673" s="78">
        <f t="shared" si="103"/>
        <v>59.823399558498899</v>
      </c>
      <c r="N673" s="79">
        <v>78.571428571428569</v>
      </c>
      <c r="O673" s="80">
        <v>98.580000000000013</v>
      </c>
      <c r="P673" s="81">
        <v>99.407699901283323</v>
      </c>
      <c r="Q673" s="82" t="s">
        <v>37</v>
      </c>
      <c r="R673" s="72">
        <f t="shared" si="104"/>
        <v>92.128759672472157</v>
      </c>
      <c r="S673" s="76">
        <v>96.25</v>
      </c>
      <c r="T673" s="80">
        <v>87.06018518518519</v>
      </c>
      <c r="U673" s="80">
        <v>100</v>
      </c>
      <c r="V673" s="80">
        <v>0</v>
      </c>
      <c r="W673" s="80">
        <v>15</v>
      </c>
      <c r="X673" s="78">
        <f t="shared" si="105"/>
        <v>72.702546296296305</v>
      </c>
      <c r="Y673" s="83">
        <f t="shared" si="106"/>
        <v>74.282441751065505</v>
      </c>
      <c r="Z673" s="84">
        <v>6.4137931034482749</v>
      </c>
      <c r="AA673" s="84">
        <v>16.666666666666668</v>
      </c>
      <c r="AB673" s="84">
        <v>0</v>
      </c>
      <c r="AC673" s="84">
        <v>75.2</v>
      </c>
      <c r="AD673" s="84">
        <v>6.666666666666667</v>
      </c>
      <c r="AE673" s="72">
        <f t="shared" si="107"/>
        <v>20.078448275862069</v>
      </c>
      <c r="AF673" s="85">
        <v>73.68421052631578</v>
      </c>
      <c r="AG673" s="85">
        <v>75</v>
      </c>
      <c r="AH673" s="85">
        <v>70.588235294117652</v>
      </c>
      <c r="AI673" s="85">
        <v>42.056074766355138</v>
      </c>
      <c r="AJ673" s="86">
        <v>65.332130146697139</v>
      </c>
      <c r="AK673" s="87">
        <v>46.666666666666664</v>
      </c>
      <c r="AL673" s="72">
        <f t="shared" si="108"/>
        <v>46.666666666666664</v>
      </c>
      <c r="AM673" s="88">
        <v>37.46374045291234</v>
      </c>
      <c r="AN673" s="89">
        <f t="shared" si="109"/>
        <v>54.796127342555579</v>
      </c>
    </row>
    <row r="674" spans="1:40" ht="15" hidden="1" customHeight="1" x14ac:dyDescent="0.3">
      <c r="A674" s="90">
        <v>47551</v>
      </c>
      <c r="B674" s="91" t="s">
        <v>942</v>
      </c>
      <c r="C674" s="91" t="s">
        <v>959</v>
      </c>
      <c r="D674" s="92">
        <v>6</v>
      </c>
      <c r="E674" s="70">
        <v>38.16923276360663</v>
      </c>
      <c r="F674" s="71">
        <v>84.847374847374851</v>
      </c>
      <c r="G674" s="72">
        <f t="shared" si="100"/>
        <v>53.728613458196037</v>
      </c>
      <c r="H674" s="73">
        <v>7.9599999999999991</v>
      </c>
      <c r="I674" s="74">
        <f t="shared" si="101"/>
        <v>7.9599999999999991</v>
      </c>
      <c r="J674" s="75">
        <f t="shared" si="102"/>
        <v>35.421168074917617</v>
      </c>
      <c r="K674" s="76">
        <v>27.531645569620256</v>
      </c>
      <c r="L674" s="77">
        <v>100</v>
      </c>
      <c r="M674" s="78">
        <f t="shared" si="103"/>
        <v>43.635724331926866</v>
      </c>
      <c r="N674" s="79">
        <v>76.825396825396837</v>
      </c>
      <c r="O674" s="80">
        <v>98.98</v>
      </c>
      <c r="P674" s="81">
        <v>89.16047854785478</v>
      </c>
      <c r="Q674" s="82" t="s">
        <v>37</v>
      </c>
      <c r="R674" s="72">
        <f t="shared" si="104"/>
        <v>88.266757233714443</v>
      </c>
      <c r="S674" s="76">
        <v>98.611111111111114</v>
      </c>
      <c r="T674" s="80">
        <v>83.847222222222229</v>
      </c>
      <c r="U674" s="80">
        <v>97.222216666666668</v>
      </c>
      <c r="V674" s="80">
        <v>0</v>
      </c>
      <c r="W674" s="80">
        <v>0</v>
      </c>
      <c r="X674" s="78">
        <f t="shared" si="105"/>
        <v>69.92013750000001</v>
      </c>
      <c r="Y674" s="83">
        <f t="shared" si="106"/>
        <v>66.328667074282293</v>
      </c>
      <c r="Z674" s="84">
        <v>50.390804597701141</v>
      </c>
      <c r="AA674" s="84">
        <v>11.111111111111112</v>
      </c>
      <c r="AB674" s="84">
        <v>0</v>
      </c>
      <c r="AC674" s="84">
        <v>36.799999999999997</v>
      </c>
      <c r="AD674" s="84">
        <v>6.7415730337078648</v>
      </c>
      <c r="AE674" s="72">
        <f t="shared" si="107"/>
        <v>22.845079426578842</v>
      </c>
      <c r="AF674" s="85">
        <v>10.526315789473683</v>
      </c>
      <c r="AG674" s="85">
        <v>68.75</v>
      </c>
      <c r="AH674" s="85">
        <v>58.82352941176471</v>
      </c>
      <c r="AI674" s="85">
        <v>0.93457943925233633</v>
      </c>
      <c r="AJ674" s="86">
        <v>34.758606160122682</v>
      </c>
      <c r="AK674" s="87">
        <v>11.666666666666666</v>
      </c>
      <c r="AL674" s="72">
        <f t="shared" si="108"/>
        <v>11.666666666666666</v>
      </c>
      <c r="AM674" s="88">
        <v>23.786337336874762</v>
      </c>
      <c r="AN674" s="89">
        <f t="shared" si="109"/>
        <v>47.384468353187103</v>
      </c>
    </row>
    <row r="675" spans="1:40" ht="15" hidden="1" customHeight="1" x14ac:dyDescent="0.3">
      <c r="A675" s="90">
        <v>47555</v>
      </c>
      <c r="B675" s="91" t="s">
        <v>942</v>
      </c>
      <c r="C675" s="91" t="s">
        <v>960</v>
      </c>
      <c r="D675" s="92">
        <v>6</v>
      </c>
      <c r="E675" s="70">
        <v>51.679948081002777</v>
      </c>
      <c r="F675" s="71">
        <v>75.802808302808302</v>
      </c>
      <c r="G675" s="72">
        <f t="shared" si="100"/>
        <v>59.720901488271281</v>
      </c>
      <c r="H675" s="73">
        <v>52.88000000000001</v>
      </c>
      <c r="I675" s="74">
        <f t="shared" si="101"/>
        <v>52.88000000000001</v>
      </c>
      <c r="J675" s="75">
        <f t="shared" si="102"/>
        <v>56.984540892962769</v>
      </c>
      <c r="K675" s="76">
        <v>97.65625</v>
      </c>
      <c r="L675" s="77">
        <v>100</v>
      </c>
      <c r="M675" s="78">
        <f t="shared" si="103"/>
        <v>98.177083333333343</v>
      </c>
      <c r="N675" s="79">
        <v>98.571428571428569</v>
      </c>
      <c r="O675" s="80">
        <v>98.63</v>
      </c>
      <c r="P675" s="81">
        <v>91.913309719637397</v>
      </c>
      <c r="Q675" s="82">
        <v>100</v>
      </c>
      <c r="R675" s="72">
        <f t="shared" si="104"/>
        <v>97.27868457276648</v>
      </c>
      <c r="S675" s="76">
        <v>54.30555555555555</v>
      </c>
      <c r="T675" s="80">
        <v>68.85333994708995</v>
      </c>
      <c r="U675" s="80">
        <v>98.611100000000008</v>
      </c>
      <c r="V675" s="80">
        <v>0</v>
      </c>
      <c r="W675" s="80">
        <v>0</v>
      </c>
      <c r="X675" s="78">
        <f t="shared" si="105"/>
        <v>55.442498875661371</v>
      </c>
      <c r="Y675" s="83">
        <f t="shared" si="106"/>
        <v>84.21452870349691</v>
      </c>
      <c r="Z675" s="84">
        <v>80.689655172413794</v>
      </c>
      <c r="AA675" s="84">
        <v>22.222222222222225</v>
      </c>
      <c r="AB675" s="84">
        <v>0</v>
      </c>
      <c r="AC675" s="84">
        <v>60.8</v>
      </c>
      <c r="AD675" s="84">
        <v>5.5555555555555554</v>
      </c>
      <c r="AE675" s="72">
        <f t="shared" si="107"/>
        <v>36.780747126436779</v>
      </c>
      <c r="AF675" s="85">
        <v>63.157894736842103</v>
      </c>
      <c r="AG675" s="85">
        <v>81.25</v>
      </c>
      <c r="AH675" s="85">
        <v>52.941176470588239</v>
      </c>
      <c r="AI675" s="85">
        <v>0.93457943925233633</v>
      </c>
      <c r="AJ675" s="86">
        <v>49.570912661670668</v>
      </c>
      <c r="AK675" s="87">
        <v>48.333333333333336</v>
      </c>
      <c r="AL675" s="72">
        <f t="shared" si="108"/>
        <v>48.333333333333336</v>
      </c>
      <c r="AM675" s="88">
        <v>42.50197517721179</v>
      </c>
      <c r="AN675" s="89">
        <f t="shared" si="109"/>
        <v>66.254765083504552</v>
      </c>
    </row>
    <row r="676" spans="1:40" ht="15" hidden="1" customHeight="1" x14ac:dyDescent="0.3">
      <c r="A676" s="90">
        <v>47570</v>
      </c>
      <c r="B676" s="91" t="s">
        <v>942</v>
      </c>
      <c r="C676" s="91" t="s">
        <v>961</v>
      </c>
      <c r="D676" s="92">
        <v>6</v>
      </c>
      <c r="E676" s="70">
        <v>63.87808524106164</v>
      </c>
      <c r="F676" s="71">
        <v>84.033374033374031</v>
      </c>
      <c r="G676" s="72">
        <f t="shared" si="100"/>
        <v>70.596514838499104</v>
      </c>
      <c r="H676" s="73">
        <v>6.0599999999999987</v>
      </c>
      <c r="I676" s="74">
        <f t="shared" si="101"/>
        <v>6.0599999999999987</v>
      </c>
      <c r="J676" s="75">
        <f t="shared" si="102"/>
        <v>44.781908903099463</v>
      </c>
      <c r="K676" s="76">
        <v>9.4339622641509422</v>
      </c>
      <c r="L676" s="77">
        <v>100</v>
      </c>
      <c r="M676" s="78">
        <f t="shared" si="103"/>
        <v>29.559748427672954</v>
      </c>
      <c r="N676" s="79">
        <v>77.371428571428567</v>
      </c>
      <c r="O676" s="80">
        <v>98.59</v>
      </c>
      <c r="P676" s="81">
        <v>89.964347022316133</v>
      </c>
      <c r="Q676" s="82" t="s">
        <v>37</v>
      </c>
      <c r="R676" s="72">
        <f t="shared" si="104"/>
        <v>88.586523994666209</v>
      </c>
      <c r="S676" s="76">
        <v>98.611111111111114</v>
      </c>
      <c r="T676" s="80">
        <v>61.513888888888886</v>
      </c>
      <c r="U676" s="80">
        <v>0</v>
      </c>
      <c r="V676" s="80">
        <v>0</v>
      </c>
      <c r="W676" s="80">
        <v>0</v>
      </c>
      <c r="X676" s="78">
        <f t="shared" si="105"/>
        <v>40.03125</v>
      </c>
      <c r="Y676" s="83">
        <f t="shared" si="106"/>
        <v>51.799197112255456</v>
      </c>
      <c r="Z676" s="84">
        <v>47.310344827586199</v>
      </c>
      <c r="AA676" s="84">
        <v>83.333333333333329</v>
      </c>
      <c r="AB676" s="84">
        <v>0</v>
      </c>
      <c r="AC676" s="84">
        <v>0</v>
      </c>
      <c r="AD676" s="84">
        <v>5.5555555555555554</v>
      </c>
      <c r="AE676" s="72">
        <f t="shared" si="107"/>
        <v>28.494252873563216</v>
      </c>
      <c r="AF676" s="85">
        <v>0</v>
      </c>
      <c r="AG676" s="85">
        <v>6.25</v>
      </c>
      <c r="AH676" s="85">
        <v>5.8823529411764701</v>
      </c>
      <c r="AI676" s="85">
        <v>0.93457943925233633</v>
      </c>
      <c r="AJ676" s="86">
        <v>3.266733095107202</v>
      </c>
      <c r="AK676" s="87">
        <v>0</v>
      </c>
      <c r="AL676" s="72">
        <f t="shared" si="108"/>
        <v>0</v>
      </c>
      <c r="AM676" s="88">
        <v>16.068063691262303</v>
      </c>
      <c r="AN676" s="89">
        <f t="shared" si="109"/>
        <v>39.676399444126311</v>
      </c>
    </row>
    <row r="677" spans="1:40" ht="15" hidden="1" customHeight="1" x14ac:dyDescent="0.3">
      <c r="A677" s="90">
        <v>47605</v>
      </c>
      <c r="B677" s="91" t="s">
        <v>942</v>
      </c>
      <c r="C677" s="91" t="s">
        <v>962</v>
      </c>
      <c r="D677" s="92">
        <v>6</v>
      </c>
      <c r="E677" s="70">
        <v>0</v>
      </c>
      <c r="F677" s="71">
        <v>78.757122507122503</v>
      </c>
      <c r="G677" s="72">
        <f t="shared" si="100"/>
        <v>26.252374169040834</v>
      </c>
      <c r="H677" s="73">
        <v>0</v>
      </c>
      <c r="I677" s="74">
        <f t="shared" si="101"/>
        <v>0</v>
      </c>
      <c r="J677" s="75">
        <f t="shared" si="102"/>
        <v>15.7514245014245</v>
      </c>
      <c r="K677" s="76">
        <v>10.526315789473683</v>
      </c>
      <c r="L677" s="77">
        <v>100</v>
      </c>
      <c r="M677" s="78">
        <f t="shared" si="103"/>
        <v>30.409356725146196</v>
      </c>
      <c r="N677" s="79">
        <v>74.971428571428561</v>
      </c>
      <c r="O677" s="80">
        <v>96.830000000000013</v>
      </c>
      <c r="P677" s="81">
        <v>99.183895538628946</v>
      </c>
      <c r="Q677" s="82" t="s">
        <v>37</v>
      </c>
      <c r="R677" s="72">
        <f t="shared" si="104"/>
        <v>90.271986094162912</v>
      </c>
      <c r="S677" s="76">
        <v>78.333333333333329</v>
      </c>
      <c r="T677" s="80">
        <v>76.469907407407419</v>
      </c>
      <c r="U677" s="80">
        <v>98.14813333333332</v>
      </c>
      <c r="V677" s="80">
        <v>0</v>
      </c>
      <c r="W677" s="80">
        <v>0</v>
      </c>
      <c r="X677" s="78">
        <f t="shared" si="105"/>
        <v>63.237843518518517</v>
      </c>
      <c r="Y677" s="83">
        <f t="shared" si="106"/>
        <v>60.070513897110686</v>
      </c>
      <c r="Z677" s="84">
        <v>88.574712643678154</v>
      </c>
      <c r="AA677" s="84">
        <v>72.916666666666671</v>
      </c>
      <c r="AB677" s="84">
        <v>100</v>
      </c>
      <c r="AC677" s="84">
        <v>76.8</v>
      </c>
      <c r="AD677" s="84">
        <v>5.5555555555555554</v>
      </c>
      <c r="AE677" s="72">
        <f t="shared" si="107"/>
        <v>70.007219827586212</v>
      </c>
      <c r="AF677" s="85">
        <v>68.421052631578945</v>
      </c>
      <c r="AG677" s="85">
        <v>81.25</v>
      </c>
      <c r="AH677" s="85">
        <v>64.705882352941174</v>
      </c>
      <c r="AI677" s="85">
        <v>57.009345794392516</v>
      </c>
      <c r="AJ677" s="86">
        <v>67.846570194728159</v>
      </c>
      <c r="AK677" s="87">
        <v>58.333333333333336</v>
      </c>
      <c r="AL677" s="72">
        <f t="shared" si="108"/>
        <v>58.333333333333336</v>
      </c>
      <c r="AM677" s="88">
        <v>67.096269293306818</v>
      </c>
      <c r="AN677" s="89">
        <f t="shared" si="109"/>
        <v>53.31442263683229</v>
      </c>
    </row>
    <row r="678" spans="1:40" ht="15" hidden="1" customHeight="1" x14ac:dyDescent="0.3">
      <c r="A678" s="90">
        <v>47660</v>
      </c>
      <c r="B678" s="91" t="s">
        <v>942</v>
      </c>
      <c r="C678" s="91" t="s">
        <v>963</v>
      </c>
      <c r="D678" s="92">
        <v>6</v>
      </c>
      <c r="E678" s="70">
        <v>65.820358068234995</v>
      </c>
      <c r="F678" s="71">
        <v>84.954212454212467</v>
      </c>
      <c r="G678" s="72">
        <f t="shared" si="100"/>
        <v>72.198309530227476</v>
      </c>
      <c r="H678" s="73">
        <v>58.510000000000005</v>
      </c>
      <c r="I678" s="74">
        <f t="shared" si="101"/>
        <v>58.510000000000005</v>
      </c>
      <c r="J678" s="75">
        <f t="shared" si="102"/>
        <v>66.722985718136485</v>
      </c>
      <c r="K678" s="76">
        <v>0</v>
      </c>
      <c r="L678" s="77">
        <v>100</v>
      </c>
      <c r="M678" s="78">
        <f t="shared" si="103"/>
        <v>22.222222222222221</v>
      </c>
      <c r="N678" s="79">
        <v>93.809523809523824</v>
      </c>
      <c r="O678" s="80">
        <v>96.990000000000009</v>
      </c>
      <c r="P678" s="81">
        <v>94.722804343684501</v>
      </c>
      <c r="Q678" s="82" t="s">
        <v>37</v>
      </c>
      <c r="R678" s="72">
        <f t="shared" si="104"/>
        <v>95.114625566037518</v>
      </c>
      <c r="S678" s="76">
        <v>95.972222222222214</v>
      </c>
      <c r="T678" s="80">
        <v>85.219907407407419</v>
      </c>
      <c r="U678" s="80">
        <v>100</v>
      </c>
      <c r="V678" s="80">
        <v>0</v>
      </c>
      <c r="W678" s="80">
        <v>0</v>
      </c>
      <c r="X678" s="78">
        <f t="shared" si="105"/>
        <v>70.298032407407405</v>
      </c>
      <c r="Y678" s="83">
        <f t="shared" si="106"/>
        <v>60.932050551502371</v>
      </c>
      <c r="Z678" s="84">
        <v>18.27586206896552</v>
      </c>
      <c r="AA678" s="84">
        <v>72.222222222222229</v>
      </c>
      <c r="AB678" s="84">
        <v>40</v>
      </c>
      <c r="AC678" s="84">
        <v>76</v>
      </c>
      <c r="AD678" s="84">
        <v>17.777777777777779</v>
      </c>
      <c r="AE678" s="72">
        <f t="shared" si="107"/>
        <v>43.193965517241388</v>
      </c>
      <c r="AF678" s="85">
        <v>78.94736842105263</v>
      </c>
      <c r="AG678" s="85">
        <v>75</v>
      </c>
      <c r="AH678" s="85">
        <v>64.705882352941174</v>
      </c>
      <c r="AI678" s="85">
        <v>71.962616822429908</v>
      </c>
      <c r="AJ678" s="86">
        <v>72.653966899105939</v>
      </c>
      <c r="AK678" s="87">
        <v>66.666666666666657</v>
      </c>
      <c r="AL678" s="72">
        <f t="shared" si="108"/>
        <v>66.666666666666657</v>
      </c>
      <c r="AM678" s="88">
        <v>55.744506115623651</v>
      </c>
      <c r="AN678" s="89">
        <f t="shared" si="109"/>
        <v>60.533974254065576</v>
      </c>
    </row>
    <row r="679" spans="1:40" ht="15" hidden="1" customHeight="1" x14ac:dyDescent="0.3">
      <c r="A679" s="90">
        <v>47675</v>
      </c>
      <c r="B679" s="91" t="s">
        <v>942</v>
      </c>
      <c r="C679" s="91" t="s">
        <v>964</v>
      </c>
      <c r="D679" s="92">
        <v>6</v>
      </c>
      <c r="E679" s="70">
        <v>74.630138293032502</v>
      </c>
      <c r="F679" s="71">
        <v>78.055555555555571</v>
      </c>
      <c r="G679" s="72">
        <f t="shared" si="100"/>
        <v>75.771944047206858</v>
      </c>
      <c r="H679" s="73">
        <v>0</v>
      </c>
      <c r="I679" s="74">
        <f t="shared" si="101"/>
        <v>0</v>
      </c>
      <c r="J679" s="75">
        <f t="shared" si="102"/>
        <v>45.463166428324115</v>
      </c>
      <c r="K679" s="76">
        <v>0</v>
      </c>
      <c r="L679" s="77">
        <v>100</v>
      </c>
      <c r="M679" s="78">
        <f t="shared" si="103"/>
        <v>22.222222222222221</v>
      </c>
      <c r="N679" s="79">
        <v>91.587301587301582</v>
      </c>
      <c r="O679" s="80">
        <v>98.66</v>
      </c>
      <c r="P679" s="81">
        <v>97.876356772062294</v>
      </c>
      <c r="Q679" s="82">
        <v>100</v>
      </c>
      <c r="R679" s="72">
        <f t="shared" si="104"/>
        <v>97.030914589840975</v>
      </c>
      <c r="S679" s="76">
        <v>83.333333333333343</v>
      </c>
      <c r="T679" s="80">
        <v>73.958333333333343</v>
      </c>
      <c r="U679" s="80">
        <v>29.166666666666668</v>
      </c>
      <c r="V679" s="80">
        <v>0</v>
      </c>
      <c r="W679" s="80">
        <v>0</v>
      </c>
      <c r="X679" s="78">
        <f t="shared" si="105"/>
        <v>46.614583333333336</v>
      </c>
      <c r="Y679" s="83">
        <f t="shared" si="106"/>
        <v>53.966559335415781</v>
      </c>
      <c r="Z679" s="84">
        <v>61.356321839080458</v>
      </c>
      <c r="AA679" s="84">
        <v>22.222222222222225</v>
      </c>
      <c r="AB679" s="84">
        <v>0</v>
      </c>
      <c r="AC679" s="84">
        <v>0</v>
      </c>
      <c r="AD679" s="84">
        <v>5.6179775280898872</v>
      </c>
      <c r="AE679" s="72">
        <f t="shared" si="107"/>
        <v>20.559117912953635</v>
      </c>
      <c r="AF679" s="85">
        <v>0</v>
      </c>
      <c r="AG679" s="85">
        <v>6.25</v>
      </c>
      <c r="AH679" s="85">
        <v>5.8823529411764701</v>
      </c>
      <c r="AI679" s="85">
        <v>0.93457943925233633</v>
      </c>
      <c r="AJ679" s="86">
        <v>3.266733095107202</v>
      </c>
      <c r="AK679" s="87">
        <v>0</v>
      </c>
      <c r="AL679" s="72">
        <f t="shared" si="108"/>
        <v>0</v>
      </c>
      <c r="AM679" s="88">
        <v>11.835991712270525</v>
      </c>
      <c r="AN679" s="89">
        <f t="shared" si="109"/>
        <v>39.626710467053869</v>
      </c>
    </row>
    <row r="680" spans="1:40" ht="15" hidden="1" customHeight="1" x14ac:dyDescent="0.3">
      <c r="A680" s="90">
        <v>47692</v>
      </c>
      <c r="B680" s="91" t="s">
        <v>942</v>
      </c>
      <c r="C680" s="91" t="s">
        <v>965</v>
      </c>
      <c r="D680" s="92">
        <v>6</v>
      </c>
      <c r="E680" s="70">
        <v>0</v>
      </c>
      <c r="F680" s="71">
        <v>81.777065527065531</v>
      </c>
      <c r="G680" s="72">
        <f t="shared" si="100"/>
        <v>27.259021842355175</v>
      </c>
      <c r="H680" s="73">
        <v>4.694</v>
      </c>
      <c r="I680" s="74">
        <f t="shared" si="101"/>
        <v>4.694</v>
      </c>
      <c r="J680" s="75">
        <f t="shared" si="102"/>
        <v>18.233013105413104</v>
      </c>
      <c r="K680" s="76">
        <v>38.235294117647058</v>
      </c>
      <c r="L680" s="77">
        <v>100</v>
      </c>
      <c r="M680" s="78">
        <f t="shared" si="103"/>
        <v>51.96078431372549</v>
      </c>
      <c r="N680" s="79">
        <v>93.333333333333329</v>
      </c>
      <c r="O680" s="80">
        <v>98.14</v>
      </c>
      <c r="P680" s="81">
        <v>92.701084317850786</v>
      </c>
      <c r="Q680" s="82" t="s">
        <v>37</v>
      </c>
      <c r="R680" s="72">
        <f t="shared" si="104"/>
        <v>94.665602880050713</v>
      </c>
      <c r="S680" s="76">
        <v>77.5</v>
      </c>
      <c r="T680" s="80">
        <v>53.753472222222221</v>
      </c>
      <c r="U680" s="80">
        <v>100</v>
      </c>
      <c r="V680" s="80">
        <v>0</v>
      </c>
      <c r="W680" s="80">
        <v>15</v>
      </c>
      <c r="X680" s="78">
        <f t="shared" si="105"/>
        <v>59.688368055555557</v>
      </c>
      <c r="Y680" s="83">
        <f t="shared" si="106"/>
        <v>68.099153052335183</v>
      </c>
      <c r="Z680" s="84">
        <v>85.425287356321846</v>
      </c>
      <c r="AA680" s="84">
        <v>22.222222222222225</v>
      </c>
      <c r="AB680" s="84">
        <v>0</v>
      </c>
      <c r="AC680" s="84">
        <v>57.599999999999994</v>
      </c>
      <c r="AD680" s="84">
        <v>5.5555555555555554</v>
      </c>
      <c r="AE680" s="72">
        <f t="shared" si="107"/>
        <v>37.364655172413791</v>
      </c>
      <c r="AF680" s="85">
        <v>52.631578947368418</v>
      </c>
      <c r="AG680" s="85">
        <v>81.25</v>
      </c>
      <c r="AH680" s="85">
        <v>76.470588235294116</v>
      </c>
      <c r="AI680" s="85">
        <v>26.168224299065418</v>
      </c>
      <c r="AJ680" s="86">
        <v>59.130097870431989</v>
      </c>
      <c r="AK680" s="87">
        <v>51.666666666666671</v>
      </c>
      <c r="AL680" s="72">
        <f t="shared" si="108"/>
        <v>51.666666666666671</v>
      </c>
      <c r="AM680" s="88">
        <v>46.029175524069224</v>
      </c>
      <c r="AN680" s="89">
        <f t="shared" si="109"/>
        <v>51.504931804470978</v>
      </c>
    </row>
    <row r="681" spans="1:40" ht="15" hidden="1" customHeight="1" x14ac:dyDescent="0.3">
      <c r="A681" s="90">
        <v>47703</v>
      </c>
      <c r="B681" s="91" t="s">
        <v>942</v>
      </c>
      <c r="C681" s="91" t="s">
        <v>966</v>
      </c>
      <c r="D681" s="92">
        <v>6</v>
      </c>
      <c r="E681" s="70">
        <v>48.443585754838026</v>
      </c>
      <c r="F681" s="71">
        <v>86.92969067969068</v>
      </c>
      <c r="G681" s="72">
        <f t="shared" si="100"/>
        <v>61.272287396455567</v>
      </c>
      <c r="H681" s="73">
        <v>0</v>
      </c>
      <c r="I681" s="74">
        <f t="shared" si="101"/>
        <v>0</v>
      </c>
      <c r="J681" s="75">
        <f t="shared" si="102"/>
        <v>36.763372437873336</v>
      </c>
      <c r="K681" s="76">
        <v>36.690647482014391</v>
      </c>
      <c r="L681" s="77">
        <v>100</v>
      </c>
      <c r="M681" s="78">
        <f t="shared" si="103"/>
        <v>50.759392486011194</v>
      </c>
      <c r="N681" s="79">
        <v>80.793650793650812</v>
      </c>
      <c r="O681" s="80">
        <v>97.690000000000012</v>
      </c>
      <c r="P681" s="81">
        <v>98.489336492890999</v>
      </c>
      <c r="Q681" s="82" t="s">
        <v>37</v>
      </c>
      <c r="R681" s="72">
        <f t="shared" si="104"/>
        <v>92.266626389829241</v>
      </c>
      <c r="S681" s="76">
        <v>54.027777777777786</v>
      </c>
      <c r="T681" s="80">
        <v>78.930555555555557</v>
      </c>
      <c r="U681" s="80">
        <v>83.333333333333329</v>
      </c>
      <c r="V681" s="80">
        <v>0</v>
      </c>
      <c r="W681" s="80">
        <v>0</v>
      </c>
      <c r="X681" s="78">
        <f t="shared" si="105"/>
        <v>54.072916666666671</v>
      </c>
      <c r="Y681" s="83">
        <f t="shared" si="106"/>
        <v>65.102035073042714</v>
      </c>
      <c r="Z681" s="84">
        <v>0</v>
      </c>
      <c r="AA681" s="84">
        <v>0</v>
      </c>
      <c r="AB681" s="84">
        <v>0</v>
      </c>
      <c r="AC681" s="84">
        <v>46.400000000000006</v>
      </c>
      <c r="AD681" s="84">
        <v>5.5555555555555554</v>
      </c>
      <c r="AE681" s="72">
        <f t="shared" si="107"/>
        <v>9.7416666666666671</v>
      </c>
      <c r="AF681" s="85">
        <v>52.631578947368418</v>
      </c>
      <c r="AG681" s="85">
        <v>68.75</v>
      </c>
      <c r="AH681" s="85">
        <v>64.705882352941174</v>
      </c>
      <c r="AI681" s="85">
        <v>41.121495327102799</v>
      </c>
      <c r="AJ681" s="86">
        <v>56.802239156853098</v>
      </c>
      <c r="AK681" s="87">
        <v>33.333333333333329</v>
      </c>
      <c r="AL681" s="72">
        <f t="shared" si="108"/>
        <v>33.333333333333329</v>
      </c>
      <c r="AM681" s="88">
        <v>27.009485997383045</v>
      </c>
      <c r="AN681" s="89">
        <f t="shared" si="109"/>
        <v>48.006537823310936</v>
      </c>
    </row>
    <row r="682" spans="1:40" ht="15" hidden="1" customHeight="1" x14ac:dyDescent="0.3">
      <c r="A682" s="90">
        <v>47707</v>
      </c>
      <c r="B682" s="91" t="s">
        <v>942</v>
      </c>
      <c r="C682" s="91" t="s">
        <v>967</v>
      </c>
      <c r="D682" s="92">
        <v>6</v>
      </c>
      <c r="E682" s="70">
        <v>79.837052844312367</v>
      </c>
      <c r="F682" s="71">
        <v>87.609890109890102</v>
      </c>
      <c r="G682" s="72">
        <f t="shared" si="100"/>
        <v>82.427998599504946</v>
      </c>
      <c r="H682" s="73">
        <v>0</v>
      </c>
      <c r="I682" s="74">
        <f t="shared" si="101"/>
        <v>0</v>
      </c>
      <c r="J682" s="75">
        <f t="shared" si="102"/>
        <v>49.456799159702967</v>
      </c>
      <c r="K682" s="76">
        <v>97.282608695652172</v>
      </c>
      <c r="L682" s="77">
        <v>100</v>
      </c>
      <c r="M682" s="78">
        <f t="shared" si="103"/>
        <v>97.886473429951678</v>
      </c>
      <c r="N682" s="79">
        <v>79.285714285714278</v>
      </c>
      <c r="O682" s="80">
        <v>99.580000000000013</v>
      </c>
      <c r="P682" s="81">
        <v>98.729699308570503</v>
      </c>
      <c r="Q682" s="82" t="s">
        <v>37</v>
      </c>
      <c r="R682" s="72">
        <f t="shared" si="104"/>
        <v>92.473972153596122</v>
      </c>
      <c r="S682" s="76">
        <v>92.777777777777771</v>
      </c>
      <c r="T682" s="80">
        <v>75.039682539682531</v>
      </c>
      <c r="U682" s="80">
        <v>73.611100000000008</v>
      </c>
      <c r="V682" s="80">
        <v>0</v>
      </c>
      <c r="W682" s="80">
        <v>0</v>
      </c>
      <c r="X682" s="78">
        <f t="shared" si="105"/>
        <v>60.357140079365081</v>
      </c>
      <c r="Y682" s="83">
        <f t="shared" si="106"/>
        <v>84.145086349330185</v>
      </c>
      <c r="Z682" s="84">
        <v>8.1609195402298855</v>
      </c>
      <c r="AA682" s="84">
        <v>33.333333333333336</v>
      </c>
      <c r="AB682" s="84">
        <v>0</v>
      </c>
      <c r="AC682" s="84">
        <v>48</v>
      </c>
      <c r="AD682" s="84">
        <v>48.275862068965516</v>
      </c>
      <c r="AE682" s="72">
        <f t="shared" si="107"/>
        <v>26.341954022988503</v>
      </c>
      <c r="AF682" s="85">
        <v>31.578947368421051</v>
      </c>
      <c r="AG682" s="85">
        <v>50</v>
      </c>
      <c r="AH682" s="85">
        <v>47.058823529411761</v>
      </c>
      <c r="AI682" s="85">
        <v>22.429906542056074</v>
      </c>
      <c r="AJ682" s="86">
        <v>37.766919359972221</v>
      </c>
      <c r="AK682" s="87">
        <v>35</v>
      </c>
      <c r="AL682" s="72">
        <f t="shared" si="108"/>
        <v>35</v>
      </c>
      <c r="AM682" s="88">
        <v>31.12022064158646</v>
      </c>
      <c r="AN682" s="89">
        <f t="shared" si="109"/>
        <v>61.29996919908163</v>
      </c>
    </row>
    <row r="683" spans="1:40" ht="15" hidden="1" customHeight="1" x14ac:dyDescent="0.3">
      <c r="A683" s="90">
        <v>47720</v>
      </c>
      <c r="B683" s="91" t="s">
        <v>942</v>
      </c>
      <c r="C683" s="91" t="s">
        <v>968</v>
      </c>
      <c r="D683" s="92">
        <v>6</v>
      </c>
      <c r="E683" s="70">
        <v>59.41690432979</v>
      </c>
      <c r="F683" s="71">
        <v>74.964896214896214</v>
      </c>
      <c r="G683" s="72">
        <f t="shared" si="100"/>
        <v>64.599568291492062</v>
      </c>
      <c r="H683" s="73">
        <v>80.662000000000006</v>
      </c>
      <c r="I683" s="74">
        <f t="shared" si="101"/>
        <v>80.662000000000006</v>
      </c>
      <c r="J683" s="75">
        <f t="shared" si="102"/>
        <v>71.024540974895245</v>
      </c>
      <c r="K683" s="76">
        <v>1.4778325123152691</v>
      </c>
      <c r="L683" s="77">
        <v>100</v>
      </c>
      <c r="M683" s="78">
        <f t="shared" si="103"/>
        <v>23.371647509578541</v>
      </c>
      <c r="N683" s="79">
        <v>79.340659340659343</v>
      </c>
      <c r="O683" s="80">
        <v>98.87</v>
      </c>
      <c r="P683" s="81">
        <v>98.434074538051988</v>
      </c>
      <c r="Q683" s="82" t="s">
        <v>37</v>
      </c>
      <c r="R683" s="72">
        <f t="shared" si="104"/>
        <v>92.157276973345716</v>
      </c>
      <c r="S683" s="76">
        <v>87.083333333333329</v>
      </c>
      <c r="T683" s="80">
        <v>75.629629629629619</v>
      </c>
      <c r="U683" s="80">
        <v>100</v>
      </c>
      <c r="V683" s="80">
        <v>0</v>
      </c>
      <c r="W683" s="80">
        <v>15</v>
      </c>
      <c r="X683" s="78">
        <f t="shared" si="105"/>
        <v>67.553240740740733</v>
      </c>
      <c r="Y683" s="83">
        <f t="shared" si="106"/>
        <v>59.521158771955939</v>
      </c>
      <c r="Z683" s="84">
        <v>89.885057471264375</v>
      </c>
      <c r="AA683" s="84">
        <v>45.138888888888893</v>
      </c>
      <c r="AB683" s="84">
        <v>0</v>
      </c>
      <c r="AC683" s="84">
        <v>76</v>
      </c>
      <c r="AD683" s="84">
        <v>7.7777777777777777</v>
      </c>
      <c r="AE683" s="72">
        <f t="shared" si="107"/>
        <v>46.643139367816097</v>
      </c>
      <c r="AF683" s="85">
        <v>63.157894736842103</v>
      </c>
      <c r="AG683" s="85">
        <v>68.75</v>
      </c>
      <c r="AH683" s="85">
        <v>35.294117647058826</v>
      </c>
      <c r="AI683" s="85">
        <v>34.579439252336449</v>
      </c>
      <c r="AJ683" s="86">
        <v>50.445362909059341</v>
      </c>
      <c r="AK683" s="87">
        <v>48.333333333333336</v>
      </c>
      <c r="AL683" s="72">
        <f t="shared" si="108"/>
        <v>48.333333333333336</v>
      </c>
      <c r="AM683" s="88">
        <v>47.995104438584406</v>
      </c>
      <c r="AN683" s="89">
        <f t="shared" si="109"/>
        <v>58.364018912532337</v>
      </c>
    </row>
    <row r="684" spans="1:40" ht="15" hidden="1" customHeight="1" x14ac:dyDescent="0.3">
      <c r="A684" s="90">
        <v>47745</v>
      </c>
      <c r="B684" s="91" t="s">
        <v>942</v>
      </c>
      <c r="C684" s="91" t="s">
        <v>969</v>
      </c>
      <c r="D684" s="92">
        <v>6</v>
      </c>
      <c r="E684" s="70">
        <v>45.891322727769321</v>
      </c>
      <c r="F684" s="71">
        <v>69.691188441188444</v>
      </c>
      <c r="G684" s="72">
        <f t="shared" si="100"/>
        <v>53.824611298909026</v>
      </c>
      <c r="H684" s="73">
        <v>6.33</v>
      </c>
      <c r="I684" s="74">
        <f t="shared" si="101"/>
        <v>6.33</v>
      </c>
      <c r="J684" s="75">
        <f t="shared" si="102"/>
        <v>34.826766779345419</v>
      </c>
      <c r="K684" s="76">
        <v>71.428571428571431</v>
      </c>
      <c r="L684" s="77">
        <v>100</v>
      </c>
      <c r="M684" s="78">
        <f t="shared" si="103"/>
        <v>77.777777777777771</v>
      </c>
      <c r="N684" s="79">
        <v>76.825396825396837</v>
      </c>
      <c r="O684" s="80">
        <v>98.87</v>
      </c>
      <c r="P684" s="81">
        <v>97.548678720445054</v>
      </c>
      <c r="Q684" s="82" t="s">
        <v>37</v>
      </c>
      <c r="R684" s="72">
        <f t="shared" si="104"/>
        <v>91.024432666208583</v>
      </c>
      <c r="S684" s="76">
        <v>80.416666666666671</v>
      </c>
      <c r="T684" s="80">
        <v>71.180555555555543</v>
      </c>
      <c r="U684" s="80">
        <v>100</v>
      </c>
      <c r="V684" s="80">
        <v>0</v>
      </c>
      <c r="W684" s="80">
        <v>0</v>
      </c>
      <c r="X684" s="78">
        <f t="shared" si="105"/>
        <v>62.899305555555557</v>
      </c>
      <c r="Y684" s="83">
        <f t="shared" si="106"/>
        <v>77.255596230964528</v>
      </c>
      <c r="Z684" s="84">
        <v>81.494252873563212</v>
      </c>
      <c r="AA684" s="84">
        <v>19.444444444444446</v>
      </c>
      <c r="AB684" s="84">
        <v>0</v>
      </c>
      <c r="AC684" s="84">
        <v>45.6</v>
      </c>
      <c r="AD684" s="84">
        <v>5.5555555555555554</v>
      </c>
      <c r="AE684" s="72">
        <f t="shared" si="107"/>
        <v>33.611063218390804</v>
      </c>
      <c r="AF684" s="85">
        <v>52.631578947368418</v>
      </c>
      <c r="AG684" s="85">
        <v>68.75</v>
      </c>
      <c r="AH684" s="85">
        <v>64.705882352941174</v>
      </c>
      <c r="AI684" s="85">
        <v>42.990654205607477</v>
      </c>
      <c r="AJ684" s="86">
        <v>57.269528876479271</v>
      </c>
      <c r="AK684" s="87">
        <v>38.333333333333336</v>
      </c>
      <c r="AL684" s="72">
        <f t="shared" si="108"/>
        <v>38.333333333333336</v>
      </c>
      <c r="AM684" s="88">
        <v>40.864441416869568</v>
      </c>
      <c r="AN684" s="89">
        <f t="shared" si="109"/>
        <v>57.852483896412217</v>
      </c>
    </row>
    <row r="685" spans="1:40" ht="15" hidden="1" customHeight="1" x14ac:dyDescent="0.3">
      <c r="A685" s="90">
        <v>47798</v>
      </c>
      <c r="B685" s="91" t="s">
        <v>942</v>
      </c>
      <c r="C685" s="91" t="s">
        <v>970</v>
      </c>
      <c r="D685" s="92">
        <v>6</v>
      </c>
      <c r="E685" s="70">
        <v>46.390017415040532</v>
      </c>
      <c r="F685" s="71">
        <v>85.227411477411479</v>
      </c>
      <c r="G685" s="72">
        <f t="shared" si="100"/>
        <v>59.335815435830845</v>
      </c>
      <c r="H685" s="73">
        <v>0</v>
      </c>
      <c r="I685" s="74">
        <f t="shared" si="101"/>
        <v>0</v>
      </c>
      <c r="J685" s="75">
        <f t="shared" si="102"/>
        <v>35.601489261498507</v>
      </c>
      <c r="K685" s="76">
        <v>50.78125</v>
      </c>
      <c r="L685" s="77">
        <v>100</v>
      </c>
      <c r="M685" s="78">
        <f t="shared" si="103"/>
        <v>61.71875</v>
      </c>
      <c r="N685" s="79">
        <v>99.285714285714306</v>
      </c>
      <c r="O685" s="80">
        <v>96.97</v>
      </c>
      <c r="P685" s="81">
        <v>97.574246202675127</v>
      </c>
      <c r="Q685" s="82" t="s">
        <v>37</v>
      </c>
      <c r="R685" s="72">
        <f t="shared" si="104"/>
        <v>97.882105587694724</v>
      </c>
      <c r="S685" s="76">
        <v>94.722222222222214</v>
      </c>
      <c r="T685" s="80">
        <v>77.729166666666671</v>
      </c>
      <c r="U685" s="80">
        <v>100</v>
      </c>
      <c r="V685" s="80">
        <v>0</v>
      </c>
      <c r="W685" s="80">
        <v>0</v>
      </c>
      <c r="X685" s="78">
        <f t="shared" si="105"/>
        <v>68.112847222222229</v>
      </c>
      <c r="Y685" s="83">
        <f t="shared" si="106"/>
        <v>75.337134899173421</v>
      </c>
      <c r="Z685" s="84">
        <v>76.597701149425291</v>
      </c>
      <c r="AA685" s="84">
        <v>97.222222222222229</v>
      </c>
      <c r="AB685" s="84">
        <v>0</v>
      </c>
      <c r="AC685" s="84">
        <v>39.200000000000003</v>
      </c>
      <c r="AD685" s="84">
        <v>12.5</v>
      </c>
      <c r="AE685" s="72">
        <f t="shared" si="107"/>
        <v>47.072341954022995</v>
      </c>
      <c r="AF685" s="85">
        <v>52.631578947368418</v>
      </c>
      <c r="AG685" s="85">
        <v>25</v>
      </c>
      <c r="AH685" s="85">
        <v>17.647058823529413</v>
      </c>
      <c r="AI685" s="85">
        <v>28.037383177570092</v>
      </c>
      <c r="AJ685" s="86">
        <v>30.829005237116981</v>
      </c>
      <c r="AK685" s="87">
        <v>35</v>
      </c>
      <c r="AL685" s="72">
        <f t="shared" si="108"/>
        <v>35</v>
      </c>
      <c r="AM685" s="88">
        <v>40.326317105376795</v>
      </c>
      <c r="AN685" s="89">
        <f t="shared" si="109"/>
        <v>56.886760433499447</v>
      </c>
    </row>
    <row r="686" spans="1:40" ht="15" hidden="1" customHeight="1" x14ac:dyDescent="0.3">
      <c r="A686" s="90">
        <v>47960</v>
      </c>
      <c r="B686" s="91" t="s">
        <v>942</v>
      </c>
      <c r="C686" s="91" t="s">
        <v>971</v>
      </c>
      <c r="D686" s="92">
        <v>6</v>
      </c>
      <c r="E686" s="70">
        <v>28.941522641998617</v>
      </c>
      <c r="F686" s="71">
        <v>78.333333333333329</v>
      </c>
      <c r="G686" s="72">
        <f t="shared" si="100"/>
        <v>45.405459539110183</v>
      </c>
      <c r="H686" s="73">
        <v>36.786000000000001</v>
      </c>
      <c r="I686" s="74">
        <f t="shared" si="101"/>
        <v>36.786000000000001</v>
      </c>
      <c r="J686" s="75">
        <f t="shared" si="102"/>
        <v>41.95767572346611</v>
      </c>
      <c r="K686" s="76">
        <v>86.301369863013704</v>
      </c>
      <c r="L686" s="77">
        <v>100</v>
      </c>
      <c r="M686" s="78">
        <f t="shared" si="103"/>
        <v>89.345509893455102</v>
      </c>
      <c r="N686" s="79">
        <v>97.692307692307693</v>
      </c>
      <c r="O686" s="80">
        <v>98.64</v>
      </c>
      <c r="P686" s="81">
        <v>99.660441426146008</v>
      </c>
      <c r="Q686" s="82" t="s">
        <v>37</v>
      </c>
      <c r="R686" s="72">
        <f t="shared" si="104"/>
        <v>98.602584550084885</v>
      </c>
      <c r="S686" s="76">
        <v>80.833333333333329</v>
      </c>
      <c r="T686" s="80">
        <v>80.659722222222214</v>
      </c>
      <c r="U686" s="80">
        <v>100</v>
      </c>
      <c r="V686" s="80">
        <v>0</v>
      </c>
      <c r="W686" s="80">
        <v>0</v>
      </c>
      <c r="X686" s="78">
        <f t="shared" si="105"/>
        <v>65.373263888888886</v>
      </c>
      <c r="Y686" s="83">
        <f t="shared" si="106"/>
        <v>84.636655062115437</v>
      </c>
      <c r="Z686" s="84">
        <v>84.41379310344827</v>
      </c>
      <c r="AA686" s="84">
        <v>61.111111111111114</v>
      </c>
      <c r="AB686" s="84">
        <v>0</v>
      </c>
      <c r="AC686" s="84">
        <v>36</v>
      </c>
      <c r="AD686" s="84">
        <v>5.5555555555555554</v>
      </c>
      <c r="AE686" s="72">
        <f t="shared" si="107"/>
        <v>40.353448275862064</v>
      </c>
      <c r="AF686" s="85">
        <v>63.157894736842103</v>
      </c>
      <c r="AG686" s="85">
        <v>50</v>
      </c>
      <c r="AH686" s="85">
        <v>47.058823529411761</v>
      </c>
      <c r="AI686" s="85">
        <v>49.532710280373834</v>
      </c>
      <c r="AJ686" s="86">
        <v>52.437357136656928</v>
      </c>
      <c r="AK686" s="87">
        <v>31.666666666666664</v>
      </c>
      <c r="AL686" s="72">
        <f t="shared" si="108"/>
        <v>31.666666666666664</v>
      </c>
      <c r="AM686" s="88">
        <v>41.838467650234954</v>
      </c>
      <c r="AN686" s="89">
        <f t="shared" si="109"/>
        <v>63.261402970821429</v>
      </c>
    </row>
    <row r="687" spans="1:40" ht="15" hidden="1" customHeight="1" x14ac:dyDescent="0.3">
      <c r="A687" s="90">
        <v>47980</v>
      </c>
      <c r="B687" s="91" t="s">
        <v>942</v>
      </c>
      <c r="C687" s="91" t="s">
        <v>972</v>
      </c>
      <c r="D687" s="92">
        <v>6</v>
      </c>
      <c r="E687" s="70">
        <v>76.208647839507691</v>
      </c>
      <c r="F687" s="71">
        <v>83.82275132275133</v>
      </c>
      <c r="G687" s="72">
        <f t="shared" si="100"/>
        <v>78.746682333922237</v>
      </c>
      <c r="H687" s="73">
        <v>46.136000000000003</v>
      </c>
      <c r="I687" s="74">
        <f t="shared" si="101"/>
        <v>46.136000000000003</v>
      </c>
      <c r="J687" s="75">
        <f t="shared" si="102"/>
        <v>65.702409400353346</v>
      </c>
      <c r="K687" s="76">
        <v>0</v>
      </c>
      <c r="L687" s="77">
        <v>100</v>
      </c>
      <c r="M687" s="78">
        <f t="shared" si="103"/>
        <v>22.222222222222221</v>
      </c>
      <c r="N687" s="79">
        <v>88.228571428571428</v>
      </c>
      <c r="O687" s="80">
        <v>98.78</v>
      </c>
      <c r="P687" s="81">
        <v>96.821034071461909</v>
      </c>
      <c r="Q687" s="82" t="s">
        <v>37</v>
      </c>
      <c r="R687" s="72">
        <f t="shared" si="104"/>
        <v>94.550737332198594</v>
      </c>
      <c r="S687" s="76">
        <v>95.833333333333343</v>
      </c>
      <c r="T687" s="80">
        <v>78.423611111111114</v>
      </c>
      <c r="U687" s="80">
        <v>100</v>
      </c>
      <c r="V687" s="80">
        <v>0</v>
      </c>
      <c r="W687" s="80">
        <v>0</v>
      </c>
      <c r="X687" s="78">
        <f t="shared" si="105"/>
        <v>68.564236111111114</v>
      </c>
      <c r="Y687" s="83">
        <f t="shared" si="106"/>
        <v>60.19679150185911</v>
      </c>
      <c r="Z687" s="84">
        <v>63.03448275862069</v>
      </c>
      <c r="AA687" s="84">
        <v>22.222222222222225</v>
      </c>
      <c r="AB687" s="84">
        <v>60</v>
      </c>
      <c r="AC687" s="84">
        <v>62.4</v>
      </c>
      <c r="AD687" s="84">
        <v>26.666666666666668</v>
      </c>
      <c r="AE687" s="72">
        <f t="shared" si="107"/>
        <v>47.875287356321834</v>
      </c>
      <c r="AF687" s="85">
        <v>31.578947368421051</v>
      </c>
      <c r="AG687" s="85">
        <v>81.25</v>
      </c>
      <c r="AH687" s="85">
        <v>70.588235294117652</v>
      </c>
      <c r="AI687" s="85">
        <v>34.579439252336449</v>
      </c>
      <c r="AJ687" s="86">
        <v>54.499155478718791</v>
      </c>
      <c r="AK687" s="87">
        <v>56.666666666666664</v>
      </c>
      <c r="AL687" s="72">
        <f t="shared" si="108"/>
        <v>56.666666666666664</v>
      </c>
      <c r="AM687" s="88">
        <v>51.399928051029995</v>
      </c>
      <c r="AN687" s="89">
        <f t="shared" si="109"/>
        <v>58.658856046309218</v>
      </c>
    </row>
    <row r="688" spans="1:40" ht="15" hidden="1" customHeight="1" x14ac:dyDescent="0.3">
      <c r="A688" s="90">
        <v>50001</v>
      </c>
      <c r="B688" s="91" t="s">
        <v>973</v>
      </c>
      <c r="C688" s="91" t="s">
        <v>974</v>
      </c>
      <c r="D688" s="92">
        <v>1</v>
      </c>
      <c r="E688" s="70">
        <v>76.682740928443422</v>
      </c>
      <c r="F688" s="71">
        <v>78.379629629629633</v>
      </c>
      <c r="G688" s="72">
        <f t="shared" si="100"/>
        <v>77.248370495505498</v>
      </c>
      <c r="H688" s="73">
        <v>56.566000000000003</v>
      </c>
      <c r="I688" s="74">
        <f t="shared" si="101"/>
        <v>56.566000000000003</v>
      </c>
      <c r="J688" s="75">
        <f t="shared" si="102"/>
        <v>68.975422297303311</v>
      </c>
      <c r="K688" s="76">
        <v>97.901678657074342</v>
      </c>
      <c r="L688" s="77">
        <v>100</v>
      </c>
      <c r="M688" s="78">
        <f t="shared" si="103"/>
        <v>98.367972288835603</v>
      </c>
      <c r="N688" s="79">
        <v>98.888888888888886</v>
      </c>
      <c r="O688" s="80">
        <v>99.26</v>
      </c>
      <c r="P688" s="81">
        <v>93.550935360520228</v>
      </c>
      <c r="Q688" s="82">
        <v>100</v>
      </c>
      <c r="R688" s="72">
        <f t="shared" si="104"/>
        <v>97.92495606235228</v>
      </c>
      <c r="S688" s="76">
        <v>97.222222222222214</v>
      </c>
      <c r="T688" s="80">
        <v>84.217468584656075</v>
      </c>
      <c r="U688" s="80">
        <v>100</v>
      </c>
      <c r="V688" s="80">
        <v>91.168519074797246</v>
      </c>
      <c r="W688" s="80">
        <v>100</v>
      </c>
      <c r="X688" s="78">
        <f t="shared" si="105"/>
        <v>94.255987586069224</v>
      </c>
      <c r="Y688" s="83">
        <f t="shared" si="106"/>
        <v>96.910371991475699</v>
      </c>
      <c r="Z688" s="84">
        <v>57.977011494252878</v>
      </c>
      <c r="AA688" s="84">
        <v>69.444444444444443</v>
      </c>
      <c r="AB688" s="84">
        <v>80</v>
      </c>
      <c r="AC688" s="84">
        <v>81.599999999999994</v>
      </c>
      <c r="AD688" s="84">
        <v>88.333333333333329</v>
      </c>
      <c r="AE688" s="72">
        <f t="shared" si="107"/>
        <v>74.377586206896552</v>
      </c>
      <c r="AF688" s="85">
        <v>89.473684210526315</v>
      </c>
      <c r="AG688" s="85">
        <v>68.75</v>
      </c>
      <c r="AH688" s="85">
        <v>88.235294117647058</v>
      </c>
      <c r="AI688" s="85">
        <v>56.074766355140184</v>
      </c>
      <c r="AJ688" s="86">
        <v>75.633436170828389</v>
      </c>
      <c r="AK688" s="87">
        <v>66.666666666666657</v>
      </c>
      <c r="AL688" s="72">
        <f t="shared" si="108"/>
        <v>66.666666666666657</v>
      </c>
      <c r="AM688" s="88">
        <v>73.170295622565732</v>
      </c>
      <c r="AN688" s="89">
        <f t="shared" si="109"/>
        <v>84.201359141968226</v>
      </c>
    </row>
    <row r="689" spans="1:40" ht="15" hidden="1" customHeight="1" x14ac:dyDescent="0.3">
      <c r="A689" s="90">
        <v>50006</v>
      </c>
      <c r="B689" s="91" t="s">
        <v>973</v>
      </c>
      <c r="C689" s="91" t="s">
        <v>975</v>
      </c>
      <c r="D689" s="92">
        <v>3</v>
      </c>
      <c r="E689" s="70">
        <v>70.122680581640282</v>
      </c>
      <c r="F689" s="71">
        <v>97.824074074074062</v>
      </c>
      <c r="G689" s="72">
        <f t="shared" si="100"/>
        <v>79.356478412451537</v>
      </c>
      <c r="H689" s="73">
        <v>0</v>
      </c>
      <c r="I689" s="74">
        <f t="shared" si="101"/>
        <v>0</v>
      </c>
      <c r="J689" s="75">
        <f t="shared" si="102"/>
        <v>47.613887047470918</v>
      </c>
      <c r="K689" s="76">
        <v>99.462365591397855</v>
      </c>
      <c r="L689" s="77">
        <v>100</v>
      </c>
      <c r="M689" s="78">
        <f t="shared" si="103"/>
        <v>99.581839904420548</v>
      </c>
      <c r="N689" s="79">
        <v>100</v>
      </c>
      <c r="O689" s="80">
        <v>99.18</v>
      </c>
      <c r="P689" s="81">
        <v>95.578271028037392</v>
      </c>
      <c r="Q689" s="82">
        <v>100</v>
      </c>
      <c r="R689" s="72">
        <f t="shared" si="104"/>
        <v>98.689567757009343</v>
      </c>
      <c r="S689" s="76">
        <v>97.638888888888886</v>
      </c>
      <c r="T689" s="77">
        <v>90.237956487956495</v>
      </c>
      <c r="U689" s="80">
        <v>100</v>
      </c>
      <c r="V689" s="80">
        <v>98.327359617682191</v>
      </c>
      <c r="W689" s="80">
        <v>45</v>
      </c>
      <c r="X689" s="78">
        <f t="shared" si="105"/>
        <v>89.885131296421619</v>
      </c>
      <c r="Y689" s="83">
        <f t="shared" si="106"/>
        <v>96.193366062689307</v>
      </c>
      <c r="Z689" s="84">
        <v>66.666666666666671</v>
      </c>
      <c r="AA689" s="84">
        <v>85.416666666666671</v>
      </c>
      <c r="AB689" s="84">
        <v>80</v>
      </c>
      <c r="AC689" s="84">
        <v>71.2</v>
      </c>
      <c r="AD689" s="84">
        <v>92.682926829268297</v>
      </c>
      <c r="AE689" s="72">
        <f t="shared" si="107"/>
        <v>78.410340447154482</v>
      </c>
      <c r="AF689" s="85">
        <v>84.210526315789465</v>
      </c>
      <c r="AG689" s="85">
        <v>81.25</v>
      </c>
      <c r="AH689" s="85">
        <v>82.35294117647058</v>
      </c>
      <c r="AI689" s="85">
        <v>45.794392523364486</v>
      </c>
      <c r="AJ689" s="86">
        <v>73.401965003906142</v>
      </c>
      <c r="AK689" s="87">
        <v>60</v>
      </c>
      <c r="AL689" s="72">
        <f t="shared" si="108"/>
        <v>60</v>
      </c>
      <c r="AM689" s="88">
        <v>73.392705572857352</v>
      </c>
      <c r="AN689" s="89">
        <f t="shared" si="109"/>
        <v>79.637272112696039</v>
      </c>
    </row>
    <row r="690" spans="1:40" ht="15" hidden="1" customHeight="1" x14ac:dyDescent="0.3">
      <c r="A690" s="90">
        <v>50110</v>
      </c>
      <c r="B690" s="91" t="s">
        <v>973</v>
      </c>
      <c r="C690" s="91" t="s">
        <v>976</v>
      </c>
      <c r="D690" s="92">
        <v>6</v>
      </c>
      <c r="E690" s="70">
        <v>95.295224770069979</v>
      </c>
      <c r="F690" s="71">
        <v>93.412698412698418</v>
      </c>
      <c r="G690" s="72">
        <f t="shared" si="100"/>
        <v>94.667715984279454</v>
      </c>
      <c r="H690" s="73">
        <v>67.983999999999995</v>
      </c>
      <c r="I690" s="74">
        <f t="shared" si="101"/>
        <v>67.983999999999995</v>
      </c>
      <c r="J690" s="75">
        <f t="shared" si="102"/>
        <v>83.99422959056767</v>
      </c>
      <c r="K690" s="76">
        <v>98.165137614678898</v>
      </c>
      <c r="L690" s="77">
        <v>100</v>
      </c>
      <c r="M690" s="78">
        <f t="shared" si="103"/>
        <v>98.572884811416912</v>
      </c>
      <c r="N690" s="79">
        <v>83.333333333333343</v>
      </c>
      <c r="O690" s="80">
        <v>98.11</v>
      </c>
      <c r="P690" s="81">
        <v>99.489470325462676</v>
      </c>
      <c r="Q690" s="82" t="s">
        <v>37</v>
      </c>
      <c r="R690" s="72">
        <f t="shared" si="104"/>
        <v>93.58574021883642</v>
      </c>
      <c r="S690" s="76">
        <v>92.638888888888886</v>
      </c>
      <c r="T690" s="80">
        <v>77.685185185185176</v>
      </c>
      <c r="U690" s="80">
        <v>100</v>
      </c>
      <c r="V690" s="80">
        <v>0</v>
      </c>
      <c r="W690" s="80">
        <v>45</v>
      </c>
      <c r="X690" s="78">
        <f t="shared" si="105"/>
        <v>73.206018518518519</v>
      </c>
      <c r="Y690" s="83">
        <f t="shared" si="106"/>
        <v>88.859601328063661</v>
      </c>
      <c r="Z690" s="84">
        <v>66.666666666666671</v>
      </c>
      <c r="AA690" s="84">
        <v>30.555555555555557</v>
      </c>
      <c r="AB690" s="84">
        <v>0</v>
      </c>
      <c r="AC690" s="84">
        <v>85.6</v>
      </c>
      <c r="AD690" s="84">
        <v>27.472527472527474</v>
      </c>
      <c r="AE690" s="72">
        <f t="shared" si="107"/>
        <v>43.596932234432231</v>
      </c>
      <c r="AF690" s="85">
        <v>42.105263157894733</v>
      </c>
      <c r="AG690" s="85">
        <v>75</v>
      </c>
      <c r="AH690" s="85">
        <v>70.588235294117652</v>
      </c>
      <c r="AI690" s="85">
        <v>35.514018691588781</v>
      </c>
      <c r="AJ690" s="86">
        <v>55.801879285900291</v>
      </c>
      <c r="AK690" s="87">
        <v>50</v>
      </c>
      <c r="AL690" s="72">
        <f t="shared" si="108"/>
        <v>50</v>
      </c>
      <c r="AM690" s="88">
        <v>48.132198334603935</v>
      </c>
      <c r="AN690" s="89">
        <f t="shared" si="109"/>
        <v>75.668306082526541</v>
      </c>
    </row>
    <row r="691" spans="1:40" ht="15" hidden="1" customHeight="1" x14ac:dyDescent="0.3">
      <c r="A691" s="90">
        <v>50124</v>
      </c>
      <c r="B691" s="91" t="s">
        <v>973</v>
      </c>
      <c r="C691" s="91" t="s">
        <v>977</v>
      </c>
      <c r="D691" s="92">
        <v>6</v>
      </c>
      <c r="E691" s="70">
        <v>63.483201334500862</v>
      </c>
      <c r="F691" s="71">
        <v>87.540191290191288</v>
      </c>
      <c r="G691" s="72">
        <f t="shared" si="100"/>
        <v>71.502197986397675</v>
      </c>
      <c r="H691" s="73">
        <v>0</v>
      </c>
      <c r="I691" s="74">
        <f t="shared" si="101"/>
        <v>0</v>
      </c>
      <c r="J691" s="75">
        <f t="shared" si="102"/>
        <v>42.901318791838605</v>
      </c>
      <c r="K691" s="76">
        <v>89.690721649484544</v>
      </c>
      <c r="L691" s="77">
        <v>100</v>
      </c>
      <c r="M691" s="78">
        <f t="shared" si="103"/>
        <v>91.981672394043528</v>
      </c>
      <c r="N691" s="79">
        <v>98.888888888888886</v>
      </c>
      <c r="O691" s="80">
        <v>97.88</v>
      </c>
      <c r="P691" s="81">
        <v>99.025487256371818</v>
      </c>
      <c r="Q691" s="82" t="s">
        <v>37</v>
      </c>
      <c r="R691" s="72">
        <f t="shared" si="104"/>
        <v>98.536501553389968</v>
      </c>
      <c r="S691" s="76">
        <v>96.527777777777786</v>
      </c>
      <c r="T691" s="80">
        <v>80.630469067969074</v>
      </c>
      <c r="U691" s="80">
        <v>100</v>
      </c>
      <c r="V691" s="80">
        <v>0</v>
      </c>
      <c r="W691" s="80">
        <v>25</v>
      </c>
      <c r="X691" s="78">
        <f t="shared" si="105"/>
        <v>72.414561711436718</v>
      </c>
      <c r="Y691" s="83">
        <f t="shared" si="106"/>
        <v>87.817742306600209</v>
      </c>
      <c r="Z691" s="84">
        <v>53.356321839080458</v>
      </c>
      <c r="AA691" s="84">
        <v>69.444444444444457</v>
      </c>
      <c r="AB691" s="84">
        <v>60</v>
      </c>
      <c r="AC691" s="84">
        <v>59.199999999999996</v>
      </c>
      <c r="AD691" s="84">
        <v>13.48314606741573</v>
      </c>
      <c r="AE691" s="72">
        <f t="shared" si="107"/>
        <v>51.238003680743901</v>
      </c>
      <c r="AF691" s="85">
        <v>68.421052631578945</v>
      </c>
      <c r="AG691" s="85">
        <v>75</v>
      </c>
      <c r="AH691" s="85">
        <v>70.588235294117652</v>
      </c>
      <c r="AI691" s="85">
        <v>28.037383177570092</v>
      </c>
      <c r="AJ691" s="86">
        <v>60.511667775816676</v>
      </c>
      <c r="AK691" s="87">
        <v>43.333333333333336</v>
      </c>
      <c r="AL691" s="72">
        <f t="shared" si="108"/>
        <v>43.333333333333336</v>
      </c>
      <c r="AM691" s="88">
        <v>52.130046703281195</v>
      </c>
      <c r="AN691" s="89">
        <f t="shared" si="109"/>
        <v>68.128148922652187</v>
      </c>
    </row>
    <row r="692" spans="1:40" ht="15" hidden="1" customHeight="1" x14ac:dyDescent="0.3">
      <c r="A692" s="90">
        <v>50150</v>
      </c>
      <c r="B692" s="91" t="s">
        <v>973</v>
      </c>
      <c r="C692" s="91" t="s">
        <v>978</v>
      </c>
      <c r="D692" s="92">
        <v>6</v>
      </c>
      <c r="E692" s="70">
        <v>97.633470695970686</v>
      </c>
      <c r="F692" s="71">
        <v>99.166666666666657</v>
      </c>
      <c r="G692" s="72">
        <f t="shared" si="100"/>
        <v>98.144536019535991</v>
      </c>
      <c r="H692" s="73">
        <v>49.915999999999997</v>
      </c>
      <c r="I692" s="74">
        <f t="shared" si="101"/>
        <v>49.915999999999997</v>
      </c>
      <c r="J692" s="75">
        <f t="shared" si="102"/>
        <v>78.853121611721591</v>
      </c>
      <c r="K692" s="76">
        <v>81.632653061224488</v>
      </c>
      <c r="L692" s="77">
        <v>100</v>
      </c>
      <c r="M692" s="78">
        <f t="shared" si="103"/>
        <v>85.714285714285722</v>
      </c>
      <c r="N692" s="79">
        <v>97.777777777777771</v>
      </c>
      <c r="O692" s="80">
        <v>99.329999999999984</v>
      </c>
      <c r="P692" s="81">
        <v>98.760600130463132</v>
      </c>
      <c r="Q692" s="82">
        <v>100</v>
      </c>
      <c r="R692" s="72">
        <f t="shared" si="104"/>
        <v>98.967094477060215</v>
      </c>
      <c r="S692" s="76">
        <v>97.916666666666657</v>
      </c>
      <c r="T692" s="77">
        <v>88.309643364807101</v>
      </c>
      <c r="U692" s="80">
        <v>100</v>
      </c>
      <c r="V692" s="80">
        <v>85.932721712538225</v>
      </c>
      <c r="W692" s="80">
        <v>45</v>
      </c>
      <c r="X692" s="78">
        <f t="shared" si="105"/>
        <v>87.923167721935712</v>
      </c>
      <c r="Y692" s="83">
        <f t="shared" si="106"/>
        <v>90.662026760821561</v>
      </c>
      <c r="Z692" s="84">
        <v>99.540229885057485</v>
      </c>
      <c r="AA692" s="84">
        <v>92.3611111111111</v>
      </c>
      <c r="AB692" s="84">
        <v>100</v>
      </c>
      <c r="AC692" s="84">
        <v>81.599999999999994</v>
      </c>
      <c r="AD692" s="84">
        <v>89.010989010989007</v>
      </c>
      <c r="AE692" s="72">
        <f t="shared" si="107"/>
        <v>92.942326244158139</v>
      </c>
      <c r="AF692" s="85">
        <v>84.210526315789465</v>
      </c>
      <c r="AG692" s="85">
        <v>81.25</v>
      </c>
      <c r="AH692" s="85">
        <v>52.941176470588239</v>
      </c>
      <c r="AI692" s="85">
        <v>69.158878504672899</v>
      </c>
      <c r="AJ692" s="86">
        <v>71.890145322762649</v>
      </c>
      <c r="AK692" s="87">
        <v>58.333333333333336</v>
      </c>
      <c r="AL692" s="72">
        <f t="shared" si="108"/>
        <v>58.333333333333336</v>
      </c>
      <c r="AM692" s="88">
        <v>80.406612749621047</v>
      </c>
      <c r="AN692" s="89">
        <f t="shared" si="109"/>
        <v>85.223621527641413</v>
      </c>
    </row>
    <row r="693" spans="1:40" ht="15" hidden="1" customHeight="1" x14ac:dyDescent="0.3">
      <c r="A693" s="90">
        <v>50223</v>
      </c>
      <c r="B693" s="91" t="s">
        <v>973</v>
      </c>
      <c r="C693" s="91" t="s">
        <v>979</v>
      </c>
      <c r="D693" s="92">
        <v>6</v>
      </c>
      <c r="E693" s="70">
        <v>55.941547979352322</v>
      </c>
      <c r="F693" s="71">
        <v>0</v>
      </c>
      <c r="G693" s="72">
        <f t="shared" si="100"/>
        <v>37.294365319568215</v>
      </c>
      <c r="H693" s="73">
        <v>36.304000000000002</v>
      </c>
      <c r="I693" s="74">
        <f t="shared" si="101"/>
        <v>36.304000000000002</v>
      </c>
      <c r="J693" s="75">
        <f t="shared" si="102"/>
        <v>36.898219191740928</v>
      </c>
      <c r="K693" s="76">
        <v>92.857142857142861</v>
      </c>
      <c r="L693" s="77">
        <v>100</v>
      </c>
      <c r="M693" s="78">
        <f t="shared" si="103"/>
        <v>94.444444444444457</v>
      </c>
      <c r="N693" s="79">
        <v>98.518518518518533</v>
      </c>
      <c r="O693" s="80">
        <v>98.76</v>
      </c>
      <c r="P693" s="81">
        <v>99.116347569955821</v>
      </c>
      <c r="Q693" s="82" t="s">
        <v>37</v>
      </c>
      <c r="R693" s="72">
        <f t="shared" si="104"/>
        <v>98.736539765723023</v>
      </c>
      <c r="S693" s="76">
        <v>95.833333333333343</v>
      </c>
      <c r="T693" s="80">
        <v>64.479166666666671</v>
      </c>
      <c r="U693" s="80">
        <v>97.222216666666668</v>
      </c>
      <c r="V693" s="80">
        <v>0</v>
      </c>
      <c r="W693" s="80">
        <v>15</v>
      </c>
      <c r="X693" s="78">
        <f t="shared" si="105"/>
        <v>66.258679166666667</v>
      </c>
      <c r="Y693" s="83">
        <f t="shared" si="106"/>
        <v>86.7984700583647</v>
      </c>
      <c r="Z693" s="84">
        <v>44.068965517241374</v>
      </c>
      <c r="AA693" s="84">
        <v>50</v>
      </c>
      <c r="AB693" s="84">
        <v>100</v>
      </c>
      <c r="AC693" s="84">
        <v>64</v>
      </c>
      <c r="AD693" s="84">
        <v>5.5555555555555554</v>
      </c>
      <c r="AE693" s="72">
        <f t="shared" si="107"/>
        <v>52.183908045977006</v>
      </c>
      <c r="AF693" s="85">
        <v>63.157894736842103</v>
      </c>
      <c r="AG693" s="85">
        <v>75</v>
      </c>
      <c r="AH693" s="85">
        <v>64.705882352941174</v>
      </c>
      <c r="AI693" s="85">
        <v>57.009345794392516</v>
      </c>
      <c r="AJ693" s="86">
        <v>64.968280721043953</v>
      </c>
      <c r="AK693" s="87">
        <v>50</v>
      </c>
      <c r="AL693" s="72">
        <f t="shared" si="108"/>
        <v>50</v>
      </c>
      <c r="AM693" s="88">
        <v>55.156292483466125</v>
      </c>
      <c r="AN693" s="89">
        <f t="shared" si="109"/>
        <v>67.325766612570376</v>
      </c>
    </row>
    <row r="694" spans="1:40" ht="15" hidden="1" customHeight="1" x14ac:dyDescent="0.3">
      <c r="A694" s="90">
        <v>50226</v>
      </c>
      <c r="B694" s="91" t="s">
        <v>973</v>
      </c>
      <c r="C694" s="91" t="s">
        <v>980</v>
      </c>
      <c r="D694" s="92">
        <v>6</v>
      </c>
      <c r="E694" s="70">
        <v>74.716913304481352</v>
      </c>
      <c r="F694" s="71">
        <v>92.098595848595849</v>
      </c>
      <c r="G694" s="72">
        <f t="shared" si="100"/>
        <v>80.510807485852851</v>
      </c>
      <c r="H694" s="73">
        <v>54.847999999999999</v>
      </c>
      <c r="I694" s="74">
        <f t="shared" si="101"/>
        <v>54.847999999999999</v>
      </c>
      <c r="J694" s="75">
        <f t="shared" si="102"/>
        <v>70.24568449151171</v>
      </c>
      <c r="K694" s="76">
        <v>82.78145695364239</v>
      </c>
      <c r="L694" s="77">
        <v>100</v>
      </c>
      <c r="M694" s="78">
        <f t="shared" si="103"/>
        <v>86.607799852832983</v>
      </c>
      <c r="N694" s="79">
        <v>100</v>
      </c>
      <c r="O694" s="80">
        <v>98.960000000000008</v>
      </c>
      <c r="P694" s="81">
        <v>98.692132032385302</v>
      </c>
      <c r="Q694" s="82" t="s">
        <v>37</v>
      </c>
      <c r="R694" s="72">
        <f t="shared" si="104"/>
        <v>99.155366483288347</v>
      </c>
      <c r="S694" s="76">
        <v>94.861111111111114</v>
      </c>
      <c r="T694" s="80">
        <v>70.277777777777771</v>
      </c>
      <c r="U694" s="80">
        <v>100</v>
      </c>
      <c r="V694" s="80">
        <v>0</v>
      </c>
      <c r="W694" s="80">
        <v>45</v>
      </c>
      <c r="X694" s="78">
        <f t="shared" si="105"/>
        <v>71.909722222222229</v>
      </c>
      <c r="Y694" s="83">
        <f t="shared" si="106"/>
        <v>85.919636332783256</v>
      </c>
      <c r="Z694" s="84">
        <v>18.666666666666668</v>
      </c>
      <c r="AA694" s="84">
        <v>11.111111111111112</v>
      </c>
      <c r="AB694" s="84">
        <v>0</v>
      </c>
      <c r="AC694" s="84">
        <v>61.6</v>
      </c>
      <c r="AD694" s="84">
        <v>11.111111111111111</v>
      </c>
      <c r="AE694" s="72">
        <f t="shared" si="107"/>
        <v>20.383333333333333</v>
      </c>
      <c r="AF694" s="85">
        <v>73.68421052631578</v>
      </c>
      <c r="AG694" s="85">
        <v>75</v>
      </c>
      <c r="AH694" s="85">
        <v>64.705882352941174</v>
      </c>
      <c r="AI694" s="85">
        <v>35.514018691588781</v>
      </c>
      <c r="AJ694" s="86">
        <v>62.226027892711429</v>
      </c>
      <c r="AK694" s="87">
        <v>53.333333333333336</v>
      </c>
      <c r="AL694" s="72">
        <f t="shared" si="108"/>
        <v>53.333333333333336</v>
      </c>
      <c r="AM694" s="88">
        <v>38.131385215834158</v>
      </c>
      <c r="AN694" s="89">
        <f t="shared" si="109"/>
        <v>68.448370629444213</v>
      </c>
    </row>
    <row r="695" spans="1:40" ht="15" hidden="1" customHeight="1" x14ac:dyDescent="0.3">
      <c r="A695" s="90">
        <v>50245</v>
      </c>
      <c r="B695" s="91" t="s">
        <v>973</v>
      </c>
      <c r="C695" s="91" t="s">
        <v>981</v>
      </c>
      <c r="D695" s="92">
        <v>6</v>
      </c>
      <c r="E695" s="70">
        <v>0</v>
      </c>
      <c r="F695" s="71">
        <v>85.791615791615811</v>
      </c>
      <c r="G695" s="72">
        <f t="shared" si="100"/>
        <v>28.597205263871935</v>
      </c>
      <c r="H695" s="73">
        <v>66.19</v>
      </c>
      <c r="I695" s="74">
        <f t="shared" si="101"/>
        <v>66.19</v>
      </c>
      <c r="J695" s="75">
        <f t="shared" si="102"/>
        <v>43.634323158323156</v>
      </c>
      <c r="K695" s="76">
        <v>90.109890109890117</v>
      </c>
      <c r="L695" s="77">
        <v>100</v>
      </c>
      <c r="M695" s="78">
        <f t="shared" si="103"/>
        <v>92.307692307692321</v>
      </c>
      <c r="N695" s="79">
        <v>69.285714285714292</v>
      </c>
      <c r="O695" s="80">
        <v>98.719999999999985</v>
      </c>
      <c r="P695" s="81">
        <v>99.201596806387229</v>
      </c>
      <c r="Q695" s="82" t="s">
        <v>37</v>
      </c>
      <c r="R695" s="72">
        <f t="shared" si="104"/>
        <v>89.013435507556324</v>
      </c>
      <c r="S695" s="76">
        <v>92.361111111111114</v>
      </c>
      <c r="T695" s="80">
        <v>67.5</v>
      </c>
      <c r="U695" s="80">
        <v>96.296283333333335</v>
      </c>
      <c r="V695" s="80">
        <v>0</v>
      </c>
      <c r="W695" s="80">
        <v>0</v>
      </c>
      <c r="X695" s="78">
        <f t="shared" si="105"/>
        <v>64.039348611111109</v>
      </c>
      <c r="Y695" s="83">
        <f t="shared" si="106"/>
        <v>82.207660148742804</v>
      </c>
      <c r="Z695" s="84">
        <v>6.2068965517241379</v>
      </c>
      <c r="AA695" s="84">
        <v>38.888888888888893</v>
      </c>
      <c r="AB695" s="84">
        <v>0</v>
      </c>
      <c r="AC695" s="84">
        <v>65.600000000000009</v>
      </c>
      <c r="AD695" s="84">
        <v>5.5555555555555554</v>
      </c>
      <c r="AE695" s="72">
        <f t="shared" si="107"/>
        <v>22.185057471264368</v>
      </c>
      <c r="AF695" s="85">
        <v>26.315789473684209</v>
      </c>
      <c r="AG695" s="85">
        <v>75</v>
      </c>
      <c r="AH695" s="85">
        <v>47.058823529411761</v>
      </c>
      <c r="AI695" s="85">
        <v>40.186915887850468</v>
      </c>
      <c r="AJ695" s="86">
        <v>47.140382222736605</v>
      </c>
      <c r="AK695" s="87">
        <v>53.333333333333336</v>
      </c>
      <c r="AL695" s="72">
        <f t="shared" si="108"/>
        <v>53.333333333333336</v>
      </c>
      <c r="AM695" s="88">
        <v>35.069465910737421</v>
      </c>
      <c r="AN695" s="89">
        <f t="shared" si="109"/>
        <v>60.351534479257261</v>
      </c>
    </row>
    <row r="696" spans="1:40" ht="15" hidden="1" customHeight="1" x14ac:dyDescent="0.3">
      <c r="A696" s="90">
        <v>50251</v>
      </c>
      <c r="B696" s="91" t="s">
        <v>973</v>
      </c>
      <c r="C696" s="91" t="s">
        <v>982</v>
      </c>
      <c r="D696" s="92">
        <v>6</v>
      </c>
      <c r="E696" s="70">
        <v>56.856389755663805</v>
      </c>
      <c r="F696" s="71">
        <v>75.521978021978029</v>
      </c>
      <c r="G696" s="72">
        <f t="shared" si="100"/>
        <v>63.07825251110188</v>
      </c>
      <c r="H696" s="73">
        <v>13.39</v>
      </c>
      <c r="I696" s="74">
        <f t="shared" si="101"/>
        <v>13.39</v>
      </c>
      <c r="J696" s="75">
        <f t="shared" si="102"/>
        <v>43.20295150666113</v>
      </c>
      <c r="K696" s="76">
        <v>93.142857142857139</v>
      </c>
      <c r="L696" s="77">
        <v>100</v>
      </c>
      <c r="M696" s="78">
        <f t="shared" si="103"/>
        <v>94.666666666666657</v>
      </c>
      <c r="N696" s="79">
        <v>100</v>
      </c>
      <c r="O696" s="80">
        <v>98.47</v>
      </c>
      <c r="P696" s="81">
        <v>98.56897538637665</v>
      </c>
      <c r="Q696" s="82" t="s">
        <v>37</v>
      </c>
      <c r="R696" s="72">
        <f t="shared" si="104"/>
        <v>98.951108675586724</v>
      </c>
      <c r="S696" s="76">
        <v>98.611111111111114</v>
      </c>
      <c r="T696" s="80">
        <v>69.322916666666657</v>
      </c>
      <c r="U696" s="80">
        <v>100</v>
      </c>
      <c r="V696" s="80">
        <v>95.920101997450075</v>
      </c>
      <c r="W696" s="80">
        <v>25</v>
      </c>
      <c r="X696" s="78">
        <f t="shared" si="105"/>
        <v>82.098519694125699</v>
      </c>
      <c r="Y696" s="83">
        <f t="shared" si="106"/>
        <v>92.01588107830797</v>
      </c>
      <c r="Z696" s="84">
        <v>91.724137931034477</v>
      </c>
      <c r="AA696" s="84">
        <v>86.1111111111111</v>
      </c>
      <c r="AB696" s="84">
        <v>100</v>
      </c>
      <c r="AC696" s="84">
        <v>48</v>
      </c>
      <c r="AD696" s="84">
        <v>5.5555555555555554</v>
      </c>
      <c r="AE696" s="72">
        <f t="shared" si="107"/>
        <v>67.868534482758619</v>
      </c>
      <c r="AF696" s="85">
        <v>31.578947368421051</v>
      </c>
      <c r="AG696" s="85">
        <v>75</v>
      </c>
      <c r="AH696" s="85">
        <v>47.058823529411761</v>
      </c>
      <c r="AI696" s="85">
        <v>47.663551401869157</v>
      </c>
      <c r="AJ696" s="86">
        <v>50.325330574925488</v>
      </c>
      <c r="AK696" s="87">
        <v>38.333333333333336</v>
      </c>
      <c r="AL696" s="72">
        <f t="shared" si="108"/>
        <v>38.333333333333336</v>
      </c>
      <c r="AM696" s="88">
        <v>57.283306544118062</v>
      </c>
      <c r="AN696" s="89">
        <f t="shared" si="109"/>
        <v>71.833522803721621</v>
      </c>
    </row>
    <row r="697" spans="1:40" ht="15" hidden="1" customHeight="1" x14ac:dyDescent="0.3">
      <c r="A697" s="90">
        <v>50270</v>
      </c>
      <c r="B697" s="91" t="s">
        <v>973</v>
      </c>
      <c r="C697" s="91" t="s">
        <v>983</v>
      </c>
      <c r="D697" s="92">
        <v>6</v>
      </c>
      <c r="E697" s="70">
        <v>51.05567965005352</v>
      </c>
      <c r="F697" s="71">
        <v>90.187220187220191</v>
      </c>
      <c r="G697" s="72">
        <f t="shared" si="100"/>
        <v>64.099526495775734</v>
      </c>
      <c r="H697" s="73">
        <v>37.618000000000002</v>
      </c>
      <c r="I697" s="74">
        <f t="shared" si="101"/>
        <v>37.618000000000002</v>
      </c>
      <c r="J697" s="75">
        <f t="shared" si="102"/>
        <v>53.50691589746544</v>
      </c>
      <c r="K697" s="76">
        <v>48.863636363636367</v>
      </c>
      <c r="L697" s="77">
        <v>100</v>
      </c>
      <c r="M697" s="78">
        <f t="shared" si="103"/>
        <v>60.227272727272727</v>
      </c>
      <c r="N697" s="79">
        <v>98.888888888888886</v>
      </c>
      <c r="O697" s="80">
        <v>98.78</v>
      </c>
      <c r="P697" s="81">
        <v>99.537037037037038</v>
      </c>
      <c r="Q697" s="82" t="s">
        <v>37</v>
      </c>
      <c r="R697" s="72">
        <f t="shared" si="104"/>
        <v>99.006724074074071</v>
      </c>
      <c r="S697" s="76">
        <v>100</v>
      </c>
      <c r="T697" s="80">
        <v>75.231481481481481</v>
      </c>
      <c r="U697" s="80">
        <v>98.611100000000008</v>
      </c>
      <c r="V697" s="80">
        <v>0</v>
      </c>
      <c r="W697" s="80">
        <v>15</v>
      </c>
      <c r="X697" s="78">
        <f t="shared" si="105"/>
        <v>70.335645370370372</v>
      </c>
      <c r="Y697" s="83">
        <f t="shared" si="106"/>
        <v>75.871376404040404</v>
      </c>
      <c r="Z697" s="84">
        <v>63.517241379310349</v>
      </c>
      <c r="AA697" s="84">
        <v>33.333333333333336</v>
      </c>
      <c r="AB697" s="84">
        <v>0</v>
      </c>
      <c r="AC697" s="84">
        <v>52.800000000000004</v>
      </c>
      <c r="AD697" s="84">
        <v>50</v>
      </c>
      <c r="AE697" s="72">
        <f t="shared" si="107"/>
        <v>41.404310344827586</v>
      </c>
      <c r="AF697" s="85">
        <v>63.157894736842103</v>
      </c>
      <c r="AG697" s="85">
        <v>81.25</v>
      </c>
      <c r="AH697" s="85">
        <v>5.8823529411764701</v>
      </c>
      <c r="AI697" s="85">
        <v>27.102803738317753</v>
      </c>
      <c r="AJ697" s="86">
        <v>44.348262854084084</v>
      </c>
      <c r="AK697" s="87">
        <v>41.666666666666671</v>
      </c>
      <c r="AL697" s="72">
        <f t="shared" si="108"/>
        <v>41.666666666666671</v>
      </c>
      <c r="AM697" s="88">
        <v>42.241835611663802</v>
      </c>
      <c r="AN697" s="89">
        <f t="shared" si="109"/>
        <v>61.309622065012434</v>
      </c>
    </row>
    <row r="698" spans="1:40" ht="15" hidden="1" customHeight="1" x14ac:dyDescent="0.3">
      <c r="A698" s="90">
        <v>50287</v>
      </c>
      <c r="B698" s="91" t="s">
        <v>973</v>
      </c>
      <c r="C698" s="91" t="s">
        <v>984</v>
      </c>
      <c r="D698" s="92">
        <v>6</v>
      </c>
      <c r="E698" s="70">
        <v>61.194642836760082</v>
      </c>
      <c r="F698" s="71">
        <v>87.679080179080188</v>
      </c>
      <c r="G698" s="72">
        <f t="shared" si="100"/>
        <v>70.02278861753345</v>
      </c>
      <c r="H698" s="73">
        <v>76.117999999999995</v>
      </c>
      <c r="I698" s="74">
        <f t="shared" si="101"/>
        <v>76.117999999999995</v>
      </c>
      <c r="J698" s="75">
        <f t="shared" si="102"/>
        <v>72.460873170520074</v>
      </c>
      <c r="K698" s="76">
        <v>95.628415300546436</v>
      </c>
      <c r="L698" s="77">
        <v>100</v>
      </c>
      <c r="M698" s="78">
        <f t="shared" si="103"/>
        <v>96.599878567091679</v>
      </c>
      <c r="N698" s="79">
        <v>91.428571428571431</v>
      </c>
      <c r="O698" s="80">
        <v>98.690000000000012</v>
      </c>
      <c r="P698" s="81">
        <v>96.131528046421664</v>
      </c>
      <c r="Q698" s="82">
        <v>100</v>
      </c>
      <c r="R698" s="72">
        <f t="shared" si="104"/>
        <v>96.562524868748284</v>
      </c>
      <c r="S698" s="76">
        <v>88.888888888888886</v>
      </c>
      <c r="T698" s="80">
        <v>62.041666666666657</v>
      </c>
      <c r="U698" s="80">
        <v>100</v>
      </c>
      <c r="V698" s="80">
        <v>0</v>
      </c>
      <c r="W698" s="80">
        <v>25</v>
      </c>
      <c r="X698" s="78">
        <f t="shared" si="105"/>
        <v>65.857638888888886</v>
      </c>
      <c r="Y698" s="83">
        <f t="shared" si="106"/>
        <v>86.750408686596899</v>
      </c>
      <c r="Z698" s="84">
        <v>65.517241379310349</v>
      </c>
      <c r="AA698" s="84">
        <v>30.555555555555557</v>
      </c>
      <c r="AB698" s="84">
        <v>100</v>
      </c>
      <c r="AC698" s="84">
        <v>48.8</v>
      </c>
      <c r="AD698" s="84">
        <v>75</v>
      </c>
      <c r="AE698" s="72">
        <f t="shared" si="107"/>
        <v>64.07097701149425</v>
      </c>
      <c r="AF698" s="85">
        <v>100</v>
      </c>
      <c r="AG698" s="85">
        <v>81.25</v>
      </c>
      <c r="AH698" s="85">
        <v>70.588235294117652</v>
      </c>
      <c r="AI698" s="85">
        <v>47.663551401869157</v>
      </c>
      <c r="AJ698" s="86">
        <v>74.875446673996706</v>
      </c>
      <c r="AK698" s="87">
        <v>33.333333333333329</v>
      </c>
      <c r="AL698" s="72">
        <f t="shared" si="108"/>
        <v>33.333333333333329</v>
      </c>
      <c r="AM698" s="88">
        <v>60.804640185862716</v>
      </c>
      <c r="AN698" s="89">
        <f t="shared" si="109"/>
        <v>76.108771033161275</v>
      </c>
    </row>
    <row r="699" spans="1:40" ht="15" hidden="1" customHeight="1" x14ac:dyDescent="0.3">
      <c r="A699" s="90">
        <v>50313</v>
      </c>
      <c r="B699" s="91" t="s">
        <v>973</v>
      </c>
      <c r="C699" s="91" t="s">
        <v>985</v>
      </c>
      <c r="D699" s="92">
        <v>6</v>
      </c>
      <c r="E699" s="70">
        <v>60.21990320629159</v>
      </c>
      <c r="F699" s="71">
        <v>92.313288563288566</v>
      </c>
      <c r="G699" s="72">
        <f t="shared" si="100"/>
        <v>70.917698325290573</v>
      </c>
      <c r="H699" s="73">
        <v>65.542000000000002</v>
      </c>
      <c r="I699" s="74">
        <f t="shared" si="101"/>
        <v>65.542000000000002</v>
      </c>
      <c r="J699" s="75">
        <f t="shared" si="102"/>
        <v>68.767418995174339</v>
      </c>
      <c r="K699" s="76">
        <v>83.476394849785407</v>
      </c>
      <c r="L699" s="77">
        <v>100</v>
      </c>
      <c r="M699" s="78">
        <f t="shared" si="103"/>
        <v>87.148307105388653</v>
      </c>
      <c r="N699" s="79">
        <v>70</v>
      </c>
      <c r="O699" s="80">
        <v>98.9</v>
      </c>
      <c r="P699" s="81">
        <v>97.545819733868939</v>
      </c>
      <c r="Q699" s="82">
        <v>50</v>
      </c>
      <c r="R699" s="72">
        <f t="shared" si="104"/>
        <v>79.111454933467229</v>
      </c>
      <c r="S699" s="76">
        <v>96.527777777777786</v>
      </c>
      <c r="T699" s="80">
        <v>71.450617283950621</v>
      </c>
      <c r="U699" s="80">
        <v>100</v>
      </c>
      <c r="V699" s="80">
        <v>0</v>
      </c>
      <c r="W699" s="80">
        <v>25</v>
      </c>
      <c r="X699" s="78">
        <f t="shared" si="105"/>
        <v>70.119598765432102</v>
      </c>
      <c r="Y699" s="83">
        <f t="shared" si="106"/>
        <v>79.127327741587692</v>
      </c>
      <c r="Z699" s="84">
        <v>99.770114942528735</v>
      </c>
      <c r="AA699" s="84">
        <v>58.333333333333343</v>
      </c>
      <c r="AB699" s="84">
        <v>60</v>
      </c>
      <c r="AC699" s="84">
        <v>82.399999999999991</v>
      </c>
      <c r="AD699" s="84">
        <v>21.212121212121211</v>
      </c>
      <c r="AE699" s="72">
        <f t="shared" si="107"/>
        <v>66.557301462904917</v>
      </c>
      <c r="AF699" s="85">
        <v>89.473684210526315</v>
      </c>
      <c r="AG699" s="85">
        <v>75</v>
      </c>
      <c r="AH699" s="85">
        <v>47.058823529411761</v>
      </c>
      <c r="AI699" s="85">
        <v>57.943925233644855</v>
      </c>
      <c r="AJ699" s="86">
        <v>67.369108243395729</v>
      </c>
      <c r="AK699" s="87">
        <v>63.333333333333329</v>
      </c>
      <c r="AL699" s="72">
        <f t="shared" si="108"/>
        <v>63.333333333333329</v>
      </c>
      <c r="AM699" s="88">
        <v>66.128989645121479</v>
      </c>
      <c r="AN699" s="89">
        <f t="shared" si="109"/>
        <v>73.15584456336515</v>
      </c>
    </row>
    <row r="700" spans="1:40" ht="15" hidden="1" customHeight="1" x14ac:dyDescent="0.3">
      <c r="A700" s="90">
        <v>50318</v>
      </c>
      <c r="B700" s="91" t="s">
        <v>973</v>
      </c>
      <c r="C700" s="91" t="s">
        <v>986</v>
      </c>
      <c r="D700" s="92">
        <v>6</v>
      </c>
      <c r="E700" s="70">
        <v>47.978190433794296</v>
      </c>
      <c r="F700" s="71">
        <v>81.362433862433861</v>
      </c>
      <c r="G700" s="72">
        <f t="shared" si="100"/>
        <v>59.106271576674146</v>
      </c>
      <c r="H700" s="73">
        <v>58.171999999999997</v>
      </c>
      <c r="I700" s="74">
        <f t="shared" si="101"/>
        <v>58.171999999999997</v>
      </c>
      <c r="J700" s="75">
        <f t="shared" si="102"/>
        <v>58.732562946004485</v>
      </c>
      <c r="K700" s="76">
        <v>100</v>
      </c>
      <c r="L700" s="77">
        <v>100</v>
      </c>
      <c r="M700" s="78">
        <f t="shared" si="103"/>
        <v>100</v>
      </c>
      <c r="N700" s="79">
        <v>80.724637681159422</v>
      </c>
      <c r="O700" s="80">
        <v>99.56</v>
      </c>
      <c r="P700" s="81">
        <v>94.193836534167048</v>
      </c>
      <c r="Q700" s="82" t="s">
        <v>37</v>
      </c>
      <c r="R700" s="72">
        <f t="shared" si="104"/>
        <v>91.435641722980634</v>
      </c>
      <c r="S700" s="76">
        <v>98.611111111111114</v>
      </c>
      <c r="T700" s="80">
        <v>82.555555555555557</v>
      </c>
      <c r="U700" s="80">
        <v>100</v>
      </c>
      <c r="V700" s="80">
        <v>0</v>
      </c>
      <c r="W700" s="80">
        <v>25</v>
      </c>
      <c r="X700" s="78">
        <f t="shared" si="105"/>
        <v>73.416666666666671</v>
      </c>
      <c r="Y700" s="83">
        <f t="shared" si="106"/>
        <v>88.752738684687145</v>
      </c>
      <c r="Z700" s="84">
        <v>66.091954022988503</v>
      </c>
      <c r="AA700" s="84">
        <v>72.222222222222214</v>
      </c>
      <c r="AB700" s="84">
        <v>100</v>
      </c>
      <c r="AC700" s="84">
        <v>80.800000000000011</v>
      </c>
      <c r="AD700" s="84">
        <v>10</v>
      </c>
      <c r="AE700" s="72">
        <f t="shared" si="107"/>
        <v>65.839655172413799</v>
      </c>
      <c r="AF700" s="85">
        <v>78.94736842105263</v>
      </c>
      <c r="AG700" s="85">
        <v>50</v>
      </c>
      <c r="AH700" s="85">
        <v>47.058823529411761</v>
      </c>
      <c r="AI700" s="85">
        <v>59.813084112149525</v>
      </c>
      <c r="AJ700" s="86">
        <v>58.954819015653484</v>
      </c>
      <c r="AK700" s="87">
        <v>55.000000000000007</v>
      </c>
      <c r="AL700" s="72">
        <f t="shared" si="108"/>
        <v>55.000000000000007</v>
      </c>
      <c r="AM700" s="88">
        <v>61.835767829461624</v>
      </c>
      <c r="AN700" s="89">
        <f t="shared" si="109"/>
        <v>74.673612280382955</v>
      </c>
    </row>
    <row r="701" spans="1:40" ht="15" hidden="1" customHeight="1" x14ac:dyDescent="0.3">
      <c r="A701" s="90">
        <v>50325</v>
      </c>
      <c r="B701" s="91" t="s">
        <v>973</v>
      </c>
      <c r="C701" s="91" t="s">
        <v>987</v>
      </c>
      <c r="D701" s="92">
        <v>6</v>
      </c>
      <c r="E701" s="70">
        <v>0</v>
      </c>
      <c r="F701" s="71">
        <v>0</v>
      </c>
      <c r="G701" s="72">
        <f t="shared" si="100"/>
        <v>0</v>
      </c>
      <c r="H701" s="73">
        <v>47.224000000000004</v>
      </c>
      <c r="I701" s="74">
        <f t="shared" si="101"/>
        <v>47.224000000000004</v>
      </c>
      <c r="J701" s="75">
        <f t="shared" si="102"/>
        <v>18.889600000000002</v>
      </c>
      <c r="K701" s="76">
        <v>47.058823529411761</v>
      </c>
      <c r="L701" s="77">
        <v>100</v>
      </c>
      <c r="M701" s="78">
        <f t="shared" si="103"/>
        <v>58.823529411764703</v>
      </c>
      <c r="N701" s="79">
        <v>62.222222222222221</v>
      </c>
      <c r="O701" s="80">
        <v>97.4</v>
      </c>
      <c r="P701" s="81">
        <v>82.409381663112995</v>
      </c>
      <c r="Q701" s="82" t="s">
        <v>37</v>
      </c>
      <c r="R701" s="72">
        <f t="shared" si="104"/>
        <v>80.626778044302299</v>
      </c>
      <c r="S701" s="76">
        <v>87.222222222222229</v>
      </c>
      <c r="T701" s="80">
        <v>68.958333333333329</v>
      </c>
      <c r="U701" s="80">
        <v>100</v>
      </c>
      <c r="V701" s="80">
        <v>0</v>
      </c>
      <c r="W701" s="80">
        <v>25</v>
      </c>
      <c r="X701" s="78">
        <f t="shared" si="105"/>
        <v>67.170138888888886</v>
      </c>
      <c r="Y701" s="83">
        <f t="shared" si="106"/>
        <v>68.471484006856471</v>
      </c>
      <c r="Z701" s="84">
        <v>98.275862068965523</v>
      </c>
      <c r="AA701" s="84">
        <v>100</v>
      </c>
      <c r="AB701" s="84">
        <v>100</v>
      </c>
      <c r="AC701" s="84">
        <v>82.399999999999991</v>
      </c>
      <c r="AD701" s="84">
        <v>13.333333333333334</v>
      </c>
      <c r="AE701" s="72">
        <f t="shared" si="107"/>
        <v>80.018965517241384</v>
      </c>
      <c r="AF701" s="85">
        <v>73.68421052631578</v>
      </c>
      <c r="AG701" s="85">
        <v>75</v>
      </c>
      <c r="AH701" s="85">
        <v>70.588235294117652</v>
      </c>
      <c r="AI701" s="85">
        <v>57.943925233644855</v>
      </c>
      <c r="AJ701" s="86">
        <v>69.304092763519577</v>
      </c>
      <c r="AK701" s="87">
        <v>60</v>
      </c>
      <c r="AL701" s="72">
        <f t="shared" si="108"/>
        <v>60</v>
      </c>
      <c r="AM701" s="88">
        <v>73.157873012800621</v>
      </c>
      <c r="AN701" s="89">
        <f t="shared" si="109"/>
        <v>59.961023907268427</v>
      </c>
    </row>
    <row r="702" spans="1:40" ht="15" hidden="1" customHeight="1" x14ac:dyDescent="0.3">
      <c r="A702" s="90">
        <v>50330</v>
      </c>
      <c r="B702" s="91" t="s">
        <v>973</v>
      </c>
      <c r="C702" s="91" t="s">
        <v>988</v>
      </c>
      <c r="D702" s="92">
        <v>6</v>
      </c>
      <c r="E702" s="70">
        <v>75.519019697785581</v>
      </c>
      <c r="F702" s="71">
        <v>85.360195360195362</v>
      </c>
      <c r="G702" s="72">
        <f t="shared" si="100"/>
        <v>78.799411585255498</v>
      </c>
      <c r="H702" s="73">
        <v>61.135999999999996</v>
      </c>
      <c r="I702" s="74">
        <f t="shared" si="101"/>
        <v>61.135999999999996</v>
      </c>
      <c r="J702" s="75">
        <f t="shared" si="102"/>
        <v>71.734046951153289</v>
      </c>
      <c r="K702" s="76">
        <v>99.553571428571431</v>
      </c>
      <c r="L702" s="77">
        <v>100</v>
      </c>
      <c r="M702" s="78">
        <f t="shared" si="103"/>
        <v>99.652777777777771</v>
      </c>
      <c r="N702" s="79">
        <v>76.904761904761912</v>
      </c>
      <c r="O702" s="80">
        <v>98.92</v>
      </c>
      <c r="P702" s="81">
        <v>96.184824077999153</v>
      </c>
      <c r="Q702" s="82" t="s">
        <v>37</v>
      </c>
      <c r="R702" s="72">
        <f t="shared" si="104"/>
        <v>90.613193330507272</v>
      </c>
      <c r="S702" s="76">
        <v>92.222222222222214</v>
      </c>
      <c r="T702" s="80">
        <v>83.437500000000014</v>
      </c>
      <c r="U702" s="80">
        <v>100</v>
      </c>
      <c r="V702" s="80">
        <v>0</v>
      </c>
      <c r="W702" s="80">
        <v>25</v>
      </c>
      <c r="X702" s="78">
        <f t="shared" si="105"/>
        <v>72.039930555555557</v>
      </c>
      <c r="Y702" s="83">
        <f t="shared" si="106"/>
        <v>87.9239996435401</v>
      </c>
      <c r="Z702" s="84">
        <v>55.379310344827587</v>
      </c>
      <c r="AA702" s="84">
        <v>36.111111111111107</v>
      </c>
      <c r="AB702" s="84">
        <v>80</v>
      </c>
      <c r="AC702" s="84">
        <v>57.599999999999994</v>
      </c>
      <c r="AD702" s="84">
        <v>23.333333333333332</v>
      </c>
      <c r="AE702" s="72">
        <f t="shared" si="107"/>
        <v>50.79066091954023</v>
      </c>
      <c r="AF702" s="85">
        <v>47.368421052631575</v>
      </c>
      <c r="AG702" s="85">
        <v>75</v>
      </c>
      <c r="AH702" s="85">
        <v>70.588235294117652</v>
      </c>
      <c r="AI702" s="85">
        <v>40.186915887850468</v>
      </c>
      <c r="AJ702" s="86">
        <v>58.285893058649926</v>
      </c>
      <c r="AK702" s="87">
        <v>51.666666666666671</v>
      </c>
      <c r="AL702" s="72">
        <f t="shared" si="108"/>
        <v>51.666666666666671</v>
      </c>
      <c r="AM702" s="88">
        <v>52.964590639394771</v>
      </c>
      <c r="AN702" s="89">
        <f t="shared" si="109"/>
        <v>74.198186403819136</v>
      </c>
    </row>
    <row r="703" spans="1:40" ht="15" hidden="1" customHeight="1" x14ac:dyDescent="0.3">
      <c r="A703" s="90">
        <v>50350</v>
      </c>
      <c r="B703" s="91" t="s">
        <v>973</v>
      </c>
      <c r="C703" s="91" t="s">
        <v>989</v>
      </c>
      <c r="D703" s="92">
        <v>6</v>
      </c>
      <c r="E703" s="70">
        <v>63.153348563340685</v>
      </c>
      <c r="F703" s="71">
        <v>94.076109076109091</v>
      </c>
      <c r="G703" s="72">
        <f t="shared" si="100"/>
        <v>73.460935400930154</v>
      </c>
      <c r="H703" s="73">
        <v>43.408000000000001</v>
      </c>
      <c r="I703" s="74">
        <f t="shared" si="101"/>
        <v>43.408000000000001</v>
      </c>
      <c r="J703" s="75">
        <f t="shared" si="102"/>
        <v>61.439761240558099</v>
      </c>
      <c r="K703" s="76">
        <v>93</v>
      </c>
      <c r="L703" s="77">
        <v>100</v>
      </c>
      <c r="M703" s="78">
        <f t="shared" si="103"/>
        <v>94.555555555555543</v>
      </c>
      <c r="N703" s="79">
        <v>100</v>
      </c>
      <c r="O703" s="80">
        <v>98.13</v>
      </c>
      <c r="P703" s="81">
        <v>89.47862846406764</v>
      </c>
      <c r="Q703" s="82" t="s">
        <v>37</v>
      </c>
      <c r="R703" s="72">
        <f t="shared" si="104"/>
        <v>95.809624357092531</v>
      </c>
      <c r="S703" s="76">
        <v>97.222222222222214</v>
      </c>
      <c r="T703" s="80">
        <v>61.307870370370367</v>
      </c>
      <c r="U703" s="80">
        <v>100</v>
      </c>
      <c r="V703" s="80">
        <v>0</v>
      </c>
      <c r="W703" s="80">
        <v>25</v>
      </c>
      <c r="X703" s="78">
        <f t="shared" si="105"/>
        <v>67.757523148148152</v>
      </c>
      <c r="Y703" s="83">
        <f t="shared" si="106"/>
        <v>86.381487201677018</v>
      </c>
      <c r="Z703" s="84">
        <v>58.022988505747122</v>
      </c>
      <c r="AA703" s="84">
        <v>44.44444444444445</v>
      </c>
      <c r="AB703" s="84">
        <v>40</v>
      </c>
      <c r="AC703" s="84">
        <v>56.8</v>
      </c>
      <c r="AD703" s="84">
        <v>5.5555555555555554</v>
      </c>
      <c r="AE703" s="72">
        <f t="shared" si="107"/>
        <v>42.030747126436779</v>
      </c>
      <c r="AF703" s="85">
        <v>57.894736842105267</v>
      </c>
      <c r="AG703" s="85">
        <v>62.5</v>
      </c>
      <c r="AH703" s="85">
        <v>29.411764705882355</v>
      </c>
      <c r="AI703" s="85">
        <v>42.990654205607477</v>
      </c>
      <c r="AJ703" s="86">
        <v>48.199288938398773</v>
      </c>
      <c r="AK703" s="87">
        <v>35</v>
      </c>
      <c r="AL703" s="72">
        <f t="shared" si="108"/>
        <v>35</v>
      </c>
      <c r="AM703" s="88">
        <v>42.269542184339286</v>
      </c>
      <c r="AN703" s="89">
        <f t="shared" si="109"/>
        <v>68.159558504251919</v>
      </c>
    </row>
    <row r="704" spans="1:40" ht="15" hidden="1" customHeight="1" x14ac:dyDescent="0.3">
      <c r="A704" s="90">
        <v>50370</v>
      </c>
      <c r="B704" s="91" t="s">
        <v>973</v>
      </c>
      <c r="C704" s="91" t="s">
        <v>990</v>
      </c>
      <c r="D704" s="92">
        <v>6</v>
      </c>
      <c r="E704" s="70">
        <v>44.115502239659008</v>
      </c>
      <c r="F704" s="71">
        <v>78.87464387464388</v>
      </c>
      <c r="G704" s="72">
        <f t="shared" si="100"/>
        <v>55.701882784653961</v>
      </c>
      <c r="H704" s="73">
        <v>23.038</v>
      </c>
      <c r="I704" s="74">
        <f t="shared" si="101"/>
        <v>23.038</v>
      </c>
      <c r="J704" s="75">
        <f t="shared" si="102"/>
        <v>42.636329670792378</v>
      </c>
      <c r="K704" s="76">
        <v>94.262295081967224</v>
      </c>
      <c r="L704" s="77">
        <v>100</v>
      </c>
      <c r="M704" s="78">
        <f t="shared" si="103"/>
        <v>95.537340619307855</v>
      </c>
      <c r="N704" s="79">
        <v>95.555555555555557</v>
      </c>
      <c r="O704" s="80">
        <v>99.789999999999992</v>
      </c>
      <c r="P704" s="81">
        <v>96.423248882265284</v>
      </c>
      <c r="Q704" s="82" t="s">
        <v>37</v>
      </c>
      <c r="R704" s="72">
        <f t="shared" si="104"/>
        <v>97.195482978349062</v>
      </c>
      <c r="S704" s="76">
        <v>97.222222222222214</v>
      </c>
      <c r="T704" s="80">
        <v>62.962962962962962</v>
      </c>
      <c r="U704" s="80">
        <v>100</v>
      </c>
      <c r="V704" s="80">
        <v>0</v>
      </c>
      <c r="W704" s="80">
        <v>25</v>
      </c>
      <c r="X704" s="78">
        <f t="shared" si="105"/>
        <v>68.171296296296291</v>
      </c>
      <c r="Y704" s="83">
        <f t="shared" si="106"/>
        <v>87.310811990837337</v>
      </c>
      <c r="Z704" s="84">
        <v>50.298850574712645</v>
      </c>
      <c r="AA704" s="84">
        <v>77.777777777777786</v>
      </c>
      <c r="AB704" s="84">
        <v>0</v>
      </c>
      <c r="AC704" s="84">
        <v>53.6</v>
      </c>
      <c r="AD704" s="84">
        <v>5.5555555555555554</v>
      </c>
      <c r="AE704" s="72">
        <f t="shared" si="107"/>
        <v>38.249712643678158</v>
      </c>
      <c r="AF704" s="85">
        <v>36.84210526315789</v>
      </c>
      <c r="AG704" s="85">
        <v>75</v>
      </c>
      <c r="AH704" s="85">
        <v>35.294117647058826</v>
      </c>
      <c r="AI704" s="85">
        <v>40.186915887850468</v>
      </c>
      <c r="AJ704" s="86">
        <v>46.830784699516791</v>
      </c>
      <c r="AK704" s="87">
        <v>45</v>
      </c>
      <c r="AL704" s="72">
        <f t="shared" si="108"/>
        <v>45</v>
      </c>
      <c r="AM704" s="88">
        <v>41.888055996499496</v>
      </c>
      <c r="AN704" s="89">
        <f t="shared" si="109"/>
        <v>64.749088728526999</v>
      </c>
    </row>
    <row r="705" spans="1:40" ht="15" hidden="1" customHeight="1" x14ac:dyDescent="0.3">
      <c r="A705" s="90">
        <v>50400</v>
      </c>
      <c r="B705" s="91" t="s">
        <v>973</v>
      </c>
      <c r="C705" s="91" t="s">
        <v>991</v>
      </c>
      <c r="D705" s="92">
        <v>6</v>
      </c>
      <c r="E705" s="70">
        <v>74.652077807250237</v>
      </c>
      <c r="F705" s="71">
        <v>83.441697191697187</v>
      </c>
      <c r="G705" s="72">
        <f t="shared" si="100"/>
        <v>77.58195093539922</v>
      </c>
      <c r="H705" s="73">
        <v>48.325999999999993</v>
      </c>
      <c r="I705" s="74">
        <f t="shared" si="101"/>
        <v>48.325999999999993</v>
      </c>
      <c r="J705" s="75">
        <f t="shared" si="102"/>
        <v>65.879570561239518</v>
      </c>
      <c r="K705" s="76">
        <v>100</v>
      </c>
      <c r="L705" s="77">
        <v>100</v>
      </c>
      <c r="M705" s="78">
        <f t="shared" si="103"/>
        <v>100</v>
      </c>
      <c r="N705" s="79">
        <v>67.777777777777786</v>
      </c>
      <c r="O705" s="80">
        <v>98.56</v>
      </c>
      <c r="P705" s="81">
        <v>89.839372431826675</v>
      </c>
      <c r="Q705" s="82" t="s">
        <v>37</v>
      </c>
      <c r="R705" s="72">
        <f t="shared" si="104"/>
        <v>85.339013163574492</v>
      </c>
      <c r="S705" s="76">
        <v>98.611111111111114</v>
      </c>
      <c r="T705" s="80">
        <v>91.006944444444429</v>
      </c>
      <c r="U705" s="80">
        <v>98.14813333333332</v>
      </c>
      <c r="V705" s="80">
        <v>0</v>
      </c>
      <c r="W705" s="80">
        <v>25</v>
      </c>
      <c r="X705" s="78">
        <f t="shared" si="105"/>
        <v>75.066547222222212</v>
      </c>
      <c r="Y705" s="83">
        <f t="shared" si="106"/>
        <v>87.329779323454943</v>
      </c>
      <c r="Z705" s="84">
        <v>63.747126436781606</v>
      </c>
      <c r="AA705" s="84">
        <v>44.44444444444445</v>
      </c>
      <c r="AB705" s="84">
        <v>0</v>
      </c>
      <c r="AC705" s="84">
        <v>60.8</v>
      </c>
      <c r="AD705" s="84">
        <v>7.9545454545454541</v>
      </c>
      <c r="AE705" s="72">
        <f t="shared" si="107"/>
        <v>37.161592215256007</v>
      </c>
      <c r="AF705" s="85">
        <v>94.73684210526315</v>
      </c>
      <c r="AG705" s="85">
        <v>81.25</v>
      </c>
      <c r="AH705" s="85">
        <v>58.82352941176471</v>
      </c>
      <c r="AI705" s="85">
        <v>50.467289719626166</v>
      </c>
      <c r="AJ705" s="86">
        <v>71.319415309163503</v>
      </c>
      <c r="AK705" s="87">
        <v>51.666666666666671</v>
      </c>
      <c r="AL705" s="72">
        <f t="shared" si="108"/>
        <v>51.666666666666671</v>
      </c>
      <c r="AM705" s="88">
        <v>49.171359930580138</v>
      </c>
      <c r="AN705" s="89">
        <f t="shared" si="109"/>
        <v>71.592211753149414</v>
      </c>
    </row>
    <row r="706" spans="1:40" ht="15" hidden="1" customHeight="1" x14ac:dyDescent="0.3">
      <c r="A706" s="90">
        <v>50450</v>
      </c>
      <c r="B706" s="91" t="s">
        <v>973</v>
      </c>
      <c r="C706" s="91" t="s">
        <v>992</v>
      </c>
      <c r="D706" s="92">
        <v>6</v>
      </c>
      <c r="E706" s="70">
        <v>52.36368472439252</v>
      </c>
      <c r="F706" s="71">
        <v>73.53378103378104</v>
      </c>
      <c r="G706" s="72">
        <f t="shared" ref="G706:G769" si="110">(E706*(8/12))+(F706*(4/12))</f>
        <v>59.420383494188691</v>
      </c>
      <c r="H706" s="73">
        <v>42.73</v>
      </c>
      <c r="I706" s="74">
        <f t="shared" ref="I706:I769" si="111">H706</f>
        <v>42.73</v>
      </c>
      <c r="J706" s="75">
        <f t="shared" ref="J706:J769" si="112">(G706*(12/20))+(I706*(8/20))</f>
        <v>52.744230096513213</v>
      </c>
      <c r="K706" s="76">
        <v>94.761904761904759</v>
      </c>
      <c r="L706" s="77">
        <v>100</v>
      </c>
      <c r="M706" s="78">
        <f t="shared" ref="M706:M769" si="113">(K706*(14/18))+(L706*(4/18))</f>
        <v>95.925925925925924</v>
      </c>
      <c r="N706" s="79">
        <v>67.777777777777786</v>
      </c>
      <c r="O706" s="80">
        <v>99.009999999999991</v>
      </c>
      <c r="P706" s="81">
        <v>91.487455197132618</v>
      </c>
      <c r="Q706" s="82" t="s">
        <v>37</v>
      </c>
      <c r="R706" s="72">
        <f t="shared" ref="R706:R769" si="114">IF((Q706=("N/A")),((N706*(5.33/16))+(O706*(5.33/16))+(P706*(5.33/16))),((N706*(4/16))+(O706*(4/16))+(P706*(4/16))+(Q706*(4/16))))</f>
        <v>86.037936984767029</v>
      </c>
      <c r="S706" s="76">
        <v>100</v>
      </c>
      <c r="T706" s="80">
        <v>92.500000000000014</v>
      </c>
      <c r="U706" s="80">
        <v>92.592583333333323</v>
      </c>
      <c r="V706" s="80">
        <v>0</v>
      </c>
      <c r="W706" s="80">
        <v>25</v>
      </c>
      <c r="X706" s="78">
        <f t="shared" ref="X706:X769" si="115">(S706*(4/16))+(T706*(4/16))+(U706*(4/16))+(V706*(2/16))+(W706*(2/16))</f>
        <v>74.398145833333331</v>
      </c>
      <c r="Y706" s="83">
        <f t="shared" ref="Y706:Y769" si="116">(M706*(18/50))+(R706*(16/50))+(X706*(16/50))</f>
        <v>85.872879835125445</v>
      </c>
      <c r="Z706" s="84">
        <v>63.609195402298859</v>
      </c>
      <c r="AA706" s="84">
        <v>80.555555555555557</v>
      </c>
      <c r="AB706" s="84">
        <v>0</v>
      </c>
      <c r="AC706" s="84">
        <v>73.599999999999994</v>
      </c>
      <c r="AD706" s="84">
        <v>14.444444444444443</v>
      </c>
      <c r="AE706" s="72">
        <f t="shared" ref="AE706:AE769" si="117">((Z706*(4/16))+(AA706*(3/16))+(AB706*(3/16))+(AC706*(3/16))+(AD706*(3/16)))</f>
        <v>47.514798850574714</v>
      </c>
      <c r="AF706" s="85">
        <v>84.210526315789465</v>
      </c>
      <c r="AG706" s="85">
        <v>68.75</v>
      </c>
      <c r="AH706" s="85">
        <v>58.82352941176471</v>
      </c>
      <c r="AI706" s="85">
        <v>54.205607476635507</v>
      </c>
      <c r="AJ706" s="86">
        <v>66.497415801047424</v>
      </c>
      <c r="AK706" s="87">
        <v>40</v>
      </c>
      <c r="AL706" s="72">
        <f t="shared" ref="AL706:AL769" si="118">AK706</f>
        <v>40</v>
      </c>
      <c r="AM706" s="88">
        <v>51.073870267252488</v>
      </c>
      <c r="AN706" s="89">
        <f t="shared" ref="AN706:AN769" si="119">(J706*(20/100))+(Y706*(50/100))+(AM706*(30/100))</f>
        <v>68.807447017041113</v>
      </c>
    </row>
    <row r="707" spans="1:40" ht="15" hidden="1" customHeight="1" x14ac:dyDescent="0.3">
      <c r="A707" s="90">
        <v>50568</v>
      </c>
      <c r="B707" s="91" t="s">
        <v>973</v>
      </c>
      <c r="C707" s="91" t="s">
        <v>993</v>
      </c>
      <c r="D707" s="92">
        <v>4</v>
      </c>
      <c r="E707" s="70">
        <v>60.758062264414349</v>
      </c>
      <c r="F707" s="71">
        <v>75.815527065527078</v>
      </c>
      <c r="G707" s="72">
        <f t="shared" si="110"/>
        <v>65.777217198118592</v>
      </c>
      <c r="H707" s="73">
        <v>57.82</v>
      </c>
      <c r="I707" s="74">
        <f t="shared" si="111"/>
        <v>57.82</v>
      </c>
      <c r="J707" s="75">
        <f t="shared" si="112"/>
        <v>62.594330318871151</v>
      </c>
      <c r="K707" s="76">
        <v>98.026315789473685</v>
      </c>
      <c r="L707" s="77">
        <v>100</v>
      </c>
      <c r="M707" s="78">
        <f t="shared" si="113"/>
        <v>98.464912280701753</v>
      </c>
      <c r="N707" s="79">
        <v>100</v>
      </c>
      <c r="O707" s="80">
        <v>98.330000000000013</v>
      </c>
      <c r="P707" s="81">
        <v>94.318424994650115</v>
      </c>
      <c r="Q707" s="82" t="s">
        <v>37</v>
      </c>
      <c r="R707" s="72">
        <f t="shared" si="114"/>
        <v>97.488506576342814</v>
      </c>
      <c r="S707" s="76">
        <v>89.305555555555557</v>
      </c>
      <c r="T707" s="80">
        <v>78.224029381924112</v>
      </c>
      <c r="U707" s="80">
        <v>100</v>
      </c>
      <c r="V707" s="80">
        <v>0</v>
      </c>
      <c r="W707" s="80">
        <v>45</v>
      </c>
      <c r="X707" s="78">
        <f t="shared" si="115"/>
        <v>72.507396234369921</v>
      </c>
      <c r="Y707" s="83">
        <f t="shared" si="116"/>
        <v>89.846057320480696</v>
      </c>
      <c r="Z707" s="84">
        <v>99.080459770114942</v>
      </c>
      <c r="AA707" s="84">
        <v>89.583333333333329</v>
      </c>
      <c r="AB707" s="84">
        <v>80</v>
      </c>
      <c r="AC707" s="84">
        <v>81.599999999999994</v>
      </c>
      <c r="AD707" s="84">
        <v>8.5106382978723403</v>
      </c>
      <c r="AE707" s="72">
        <f t="shared" si="117"/>
        <v>73.462734623379802</v>
      </c>
      <c r="AF707" s="85">
        <v>78.94736842105263</v>
      </c>
      <c r="AG707" s="85">
        <v>75</v>
      </c>
      <c r="AH707" s="85">
        <v>58.82352941176471</v>
      </c>
      <c r="AI707" s="85">
        <v>48.598130841121495</v>
      </c>
      <c r="AJ707" s="86">
        <v>65.342257168484707</v>
      </c>
      <c r="AK707" s="87">
        <v>51.666666666666671</v>
      </c>
      <c r="AL707" s="72">
        <f t="shared" si="118"/>
        <v>51.666666666666671</v>
      </c>
      <c r="AM707" s="88">
        <v>66.938060377398486</v>
      </c>
      <c r="AN707" s="89">
        <f t="shared" si="119"/>
        <v>77.52331283723413</v>
      </c>
    </row>
    <row r="708" spans="1:40" ht="15" hidden="1" customHeight="1" x14ac:dyDescent="0.3">
      <c r="A708" s="90">
        <v>50573</v>
      </c>
      <c r="B708" s="91" t="s">
        <v>973</v>
      </c>
      <c r="C708" s="91" t="s">
        <v>994</v>
      </c>
      <c r="D708" s="92">
        <v>6</v>
      </c>
      <c r="E708" s="70">
        <v>56.763572887977922</v>
      </c>
      <c r="F708" s="71">
        <v>98.796296296296276</v>
      </c>
      <c r="G708" s="72">
        <f t="shared" si="110"/>
        <v>70.774480690750693</v>
      </c>
      <c r="H708" s="73">
        <v>59.940000000000005</v>
      </c>
      <c r="I708" s="74">
        <f t="shared" si="111"/>
        <v>59.940000000000005</v>
      </c>
      <c r="J708" s="75">
        <f t="shared" si="112"/>
        <v>66.44068841445042</v>
      </c>
      <c r="K708" s="76">
        <v>94.672131147540981</v>
      </c>
      <c r="L708" s="77">
        <v>100</v>
      </c>
      <c r="M708" s="78">
        <f t="shared" si="113"/>
        <v>95.856102003642974</v>
      </c>
      <c r="N708" s="79">
        <v>67.857142857142861</v>
      </c>
      <c r="O708" s="80">
        <v>99.399999999999991</v>
      </c>
      <c r="P708" s="81">
        <v>93.382971058004088</v>
      </c>
      <c r="Q708" s="82">
        <v>100</v>
      </c>
      <c r="R708" s="72">
        <f t="shared" si="114"/>
        <v>90.160028478786742</v>
      </c>
      <c r="S708" s="76">
        <v>99.305555555555543</v>
      </c>
      <c r="T708" s="80">
        <v>79.435185185185176</v>
      </c>
      <c r="U708" s="80">
        <v>100</v>
      </c>
      <c r="V708" s="80">
        <v>87.370600414078666</v>
      </c>
      <c r="W708" s="80">
        <v>25</v>
      </c>
      <c r="X708" s="78">
        <f t="shared" si="115"/>
        <v>83.731510236945013</v>
      </c>
      <c r="Y708" s="83">
        <f t="shared" si="116"/>
        <v>90.153489110345632</v>
      </c>
      <c r="Z708" s="84">
        <v>65.632183908045974</v>
      </c>
      <c r="AA708" s="84">
        <v>22.222222222222225</v>
      </c>
      <c r="AB708" s="84">
        <v>20</v>
      </c>
      <c r="AC708" s="84">
        <v>60.8</v>
      </c>
      <c r="AD708" s="84">
        <v>31.460674157303369</v>
      </c>
      <c r="AE708" s="72">
        <f t="shared" si="117"/>
        <v>41.623589048172541</v>
      </c>
      <c r="AF708" s="85">
        <v>26.315789473684209</v>
      </c>
      <c r="AG708" s="85">
        <v>13.333333333333334</v>
      </c>
      <c r="AH708" s="85">
        <v>5.8823529411764701</v>
      </c>
      <c r="AI708" s="85">
        <v>34.579439252336449</v>
      </c>
      <c r="AJ708" s="86">
        <v>20.027728750132617</v>
      </c>
      <c r="AK708" s="87">
        <v>30</v>
      </c>
      <c r="AL708" s="72">
        <f t="shared" si="118"/>
        <v>30</v>
      </c>
      <c r="AM708" s="88">
        <v>33.539975159060717</v>
      </c>
      <c r="AN708" s="89">
        <f t="shared" si="119"/>
        <v>68.426874785781123</v>
      </c>
    </row>
    <row r="709" spans="1:40" ht="15" hidden="1" customHeight="1" x14ac:dyDescent="0.3">
      <c r="A709" s="90">
        <v>50577</v>
      </c>
      <c r="B709" s="91" t="s">
        <v>973</v>
      </c>
      <c r="C709" s="91" t="s">
        <v>995</v>
      </c>
      <c r="D709" s="92">
        <v>6</v>
      </c>
      <c r="E709" s="70">
        <v>71.151494138730044</v>
      </c>
      <c r="F709" s="71">
        <v>93.20156695156696</v>
      </c>
      <c r="G709" s="72">
        <f t="shared" si="110"/>
        <v>78.501518409675668</v>
      </c>
      <c r="H709" s="73">
        <v>63.5</v>
      </c>
      <c r="I709" s="74">
        <f t="shared" si="111"/>
        <v>63.5</v>
      </c>
      <c r="J709" s="75">
        <f t="shared" si="112"/>
        <v>72.500911045805395</v>
      </c>
      <c r="K709" s="76">
        <v>100</v>
      </c>
      <c r="L709" s="77">
        <v>100</v>
      </c>
      <c r="M709" s="78">
        <f t="shared" si="113"/>
        <v>100</v>
      </c>
      <c r="N709" s="79">
        <v>65</v>
      </c>
      <c r="O709" s="80">
        <v>99.330000000000013</v>
      </c>
      <c r="P709" s="81">
        <v>96.23323013415893</v>
      </c>
      <c r="Q709" s="82" t="s">
        <v>37</v>
      </c>
      <c r="R709" s="72">
        <f t="shared" si="114"/>
        <v>86.800126038441704</v>
      </c>
      <c r="S709" s="76">
        <v>95.833333333333343</v>
      </c>
      <c r="T709" s="80">
        <v>96.388888888888872</v>
      </c>
      <c r="U709" s="80">
        <v>100</v>
      </c>
      <c r="V709" s="80">
        <v>92.248062015503876</v>
      </c>
      <c r="W709" s="80">
        <v>45</v>
      </c>
      <c r="X709" s="78">
        <f t="shared" si="115"/>
        <v>90.211563307493549</v>
      </c>
      <c r="Y709" s="83">
        <f t="shared" si="116"/>
        <v>92.643740590699281</v>
      </c>
      <c r="Z709" s="84">
        <v>52.436781609195407</v>
      </c>
      <c r="AA709" s="84">
        <v>69.444444444444443</v>
      </c>
      <c r="AB709" s="84">
        <v>40</v>
      </c>
      <c r="AC709" s="84">
        <v>84.8</v>
      </c>
      <c r="AD709" s="84">
        <v>42.696629213483142</v>
      </c>
      <c r="AE709" s="72">
        <f t="shared" si="117"/>
        <v>57.535646713160268</v>
      </c>
      <c r="AF709" s="85">
        <v>78.94736842105263</v>
      </c>
      <c r="AG709" s="85">
        <v>75</v>
      </c>
      <c r="AH709" s="85">
        <v>76.470588235294116</v>
      </c>
      <c r="AI709" s="85">
        <v>67.289719626168221</v>
      </c>
      <c r="AJ709" s="86">
        <v>74.426919070628742</v>
      </c>
      <c r="AK709" s="87">
        <v>68.333333333333329</v>
      </c>
      <c r="AL709" s="72">
        <f t="shared" si="118"/>
        <v>68.333333333333329</v>
      </c>
      <c r="AM709" s="88">
        <v>64.199523332519817</v>
      </c>
      <c r="AN709" s="89">
        <f t="shared" si="119"/>
        <v>80.081909504266662</v>
      </c>
    </row>
    <row r="710" spans="1:40" ht="15" hidden="1" customHeight="1" x14ac:dyDescent="0.3">
      <c r="A710" s="90">
        <v>50590</v>
      </c>
      <c r="B710" s="91" t="s">
        <v>973</v>
      </c>
      <c r="C710" s="91" t="s">
        <v>996</v>
      </c>
      <c r="D710" s="92">
        <v>6</v>
      </c>
      <c r="E710" s="70">
        <v>48.419028340080963</v>
      </c>
      <c r="F710" s="71">
        <v>75.638481888481877</v>
      </c>
      <c r="G710" s="72">
        <f t="shared" si="110"/>
        <v>57.492179522881266</v>
      </c>
      <c r="H710" s="73">
        <v>75.418000000000006</v>
      </c>
      <c r="I710" s="74">
        <f t="shared" si="111"/>
        <v>75.418000000000006</v>
      </c>
      <c r="J710" s="75">
        <f t="shared" si="112"/>
        <v>64.662507713728758</v>
      </c>
      <c r="K710" s="76">
        <v>100</v>
      </c>
      <c r="L710" s="77">
        <v>100</v>
      </c>
      <c r="M710" s="78">
        <f t="shared" si="113"/>
        <v>100</v>
      </c>
      <c r="N710" s="79">
        <v>100</v>
      </c>
      <c r="O710" s="80">
        <v>98.52</v>
      </c>
      <c r="P710" s="81">
        <v>97.205206738131693</v>
      </c>
      <c r="Q710" s="82">
        <v>100</v>
      </c>
      <c r="R710" s="72">
        <f t="shared" si="114"/>
        <v>98.931301684532912</v>
      </c>
      <c r="S710" s="76">
        <v>89.583333333333343</v>
      </c>
      <c r="T710" s="80">
        <v>68.402777777777771</v>
      </c>
      <c r="U710" s="80">
        <v>100</v>
      </c>
      <c r="V710" s="80">
        <v>0</v>
      </c>
      <c r="W710" s="80">
        <v>25</v>
      </c>
      <c r="X710" s="78">
        <f t="shared" si="115"/>
        <v>67.621527777777771</v>
      </c>
      <c r="Y710" s="83">
        <f t="shared" si="116"/>
        <v>89.296905427939421</v>
      </c>
      <c r="Z710" s="84">
        <v>4.735632183908046</v>
      </c>
      <c r="AA710" s="84">
        <v>22.222222222222225</v>
      </c>
      <c r="AB710" s="84">
        <v>20</v>
      </c>
      <c r="AC710" s="84">
        <v>79.2</v>
      </c>
      <c r="AD710" s="84">
        <v>5.6179775280898872</v>
      </c>
      <c r="AE710" s="72">
        <f t="shared" si="117"/>
        <v>25.003945499160533</v>
      </c>
      <c r="AF710" s="85">
        <v>73.68421052631578</v>
      </c>
      <c r="AG710" s="85">
        <v>62.5</v>
      </c>
      <c r="AH710" s="85">
        <v>52.941176470588239</v>
      </c>
      <c r="AI710" s="85">
        <v>50.467289719626166</v>
      </c>
      <c r="AJ710" s="86">
        <v>59.898169179132545</v>
      </c>
      <c r="AK710" s="87">
        <v>55.000000000000007</v>
      </c>
      <c r="AL710" s="72">
        <f t="shared" si="118"/>
        <v>55.000000000000007</v>
      </c>
      <c r="AM710" s="88">
        <v>40.30828271398763</v>
      </c>
      <c r="AN710" s="89">
        <f t="shared" si="119"/>
        <v>69.673439070911755</v>
      </c>
    </row>
    <row r="711" spans="1:40" ht="15" hidden="1" customHeight="1" x14ac:dyDescent="0.3">
      <c r="A711" s="90">
        <v>50606</v>
      </c>
      <c r="B711" s="91" t="s">
        <v>973</v>
      </c>
      <c r="C711" s="91" t="s">
        <v>997</v>
      </c>
      <c r="D711" s="92">
        <v>6</v>
      </c>
      <c r="E711" s="70">
        <v>56.206280176694158</v>
      </c>
      <c r="F711" s="71">
        <v>85.899470899470899</v>
      </c>
      <c r="G711" s="72">
        <f t="shared" si="110"/>
        <v>66.104010417619733</v>
      </c>
      <c r="H711" s="73">
        <v>49.565999999999995</v>
      </c>
      <c r="I711" s="74">
        <f t="shared" si="111"/>
        <v>49.565999999999995</v>
      </c>
      <c r="J711" s="75">
        <f t="shared" si="112"/>
        <v>59.488806250571841</v>
      </c>
      <c r="K711" s="76">
        <v>95.155709342560556</v>
      </c>
      <c r="L711" s="77">
        <v>100</v>
      </c>
      <c r="M711" s="78">
        <f t="shared" si="113"/>
        <v>96.232218377547099</v>
      </c>
      <c r="N711" s="79">
        <v>97.142857142857139</v>
      </c>
      <c r="O711" s="80">
        <v>98.76</v>
      </c>
      <c r="P711" s="81">
        <v>98.533333333333331</v>
      </c>
      <c r="Q711" s="82" t="s">
        <v>37</v>
      </c>
      <c r="R711" s="72">
        <f t="shared" si="114"/>
        <v>98.084055952380965</v>
      </c>
      <c r="S711" s="76">
        <v>97.638888888888886</v>
      </c>
      <c r="T711" s="80">
        <v>84.25</v>
      </c>
      <c r="U711" s="80">
        <v>87.5</v>
      </c>
      <c r="V711" s="80">
        <v>0</v>
      </c>
      <c r="W711" s="80">
        <v>45</v>
      </c>
      <c r="X711" s="78">
        <f t="shared" si="115"/>
        <v>72.972222222222229</v>
      </c>
      <c r="Y711" s="83">
        <f t="shared" si="116"/>
        <v>89.381607631789976</v>
      </c>
      <c r="Z711" s="84">
        <v>46.436781609195407</v>
      </c>
      <c r="AA711" s="84">
        <v>22.222222222222225</v>
      </c>
      <c r="AB711" s="84">
        <v>20</v>
      </c>
      <c r="AC711" s="84">
        <v>60.8</v>
      </c>
      <c r="AD711" s="84">
        <v>6.7415730337078648</v>
      </c>
      <c r="AE711" s="72">
        <f t="shared" si="117"/>
        <v>32.189907012785746</v>
      </c>
      <c r="AF711" s="85">
        <v>78.94736842105263</v>
      </c>
      <c r="AG711" s="85">
        <v>81.25</v>
      </c>
      <c r="AH711" s="85">
        <v>41.17647058823529</v>
      </c>
      <c r="AI711" s="85">
        <v>33.644859813084111</v>
      </c>
      <c r="AJ711" s="86">
        <v>58.754674705593004</v>
      </c>
      <c r="AK711" s="87">
        <v>48.333333333333336</v>
      </c>
      <c r="AL711" s="72">
        <f t="shared" si="118"/>
        <v>48.333333333333336</v>
      </c>
      <c r="AM711" s="88">
        <v>42.502530328310527</v>
      </c>
      <c r="AN711" s="89">
        <f t="shared" si="119"/>
        <v>69.339324164502514</v>
      </c>
    </row>
    <row r="712" spans="1:40" ht="15" hidden="1" customHeight="1" x14ac:dyDescent="0.3">
      <c r="A712" s="90">
        <v>50680</v>
      </c>
      <c r="B712" s="91" t="s">
        <v>973</v>
      </c>
      <c r="C712" s="91" t="s">
        <v>998</v>
      </c>
      <c r="D712" s="92">
        <v>6</v>
      </c>
      <c r="E712" s="70">
        <v>58.721884819400486</v>
      </c>
      <c r="F712" s="71">
        <v>80.97629222629223</v>
      </c>
      <c r="G712" s="72">
        <f t="shared" si="110"/>
        <v>66.14002062169773</v>
      </c>
      <c r="H712" s="73">
        <v>71.804000000000002</v>
      </c>
      <c r="I712" s="74">
        <f t="shared" si="111"/>
        <v>71.804000000000002</v>
      </c>
      <c r="J712" s="75">
        <f t="shared" si="112"/>
        <v>68.405612373018641</v>
      </c>
      <c r="K712" s="76">
        <v>98.773006134969322</v>
      </c>
      <c r="L712" s="77">
        <v>100</v>
      </c>
      <c r="M712" s="78">
        <f t="shared" si="113"/>
        <v>99.045671438309483</v>
      </c>
      <c r="N712" s="79">
        <v>100</v>
      </c>
      <c r="O712" s="80">
        <v>99.31</v>
      </c>
      <c r="P712" s="81">
        <v>99.575718015665799</v>
      </c>
      <c r="Q712" s="82">
        <v>100</v>
      </c>
      <c r="R712" s="72">
        <f t="shared" si="114"/>
        <v>99.721429503916454</v>
      </c>
      <c r="S712" s="76">
        <v>98.611111111111114</v>
      </c>
      <c r="T712" s="80">
        <v>87.447916666666671</v>
      </c>
      <c r="U712" s="80">
        <v>100</v>
      </c>
      <c r="V712" s="80">
        <v>0</v>
      </c>
      <c r="W712" s="80">
        <v>100</v>
      </c>
      <c r="X712" s="78">
        <f t="shared" si="115"/>
        <v>84.014756944444443</v>
      </c>
      <c r="Y712" s="83">
        <f t="shared" si="116"/>
        <v>94.452021381266903</v>
      </c>
      <c r="Z712" s="84">
        <v>61.241379310344826</v>
      </c>
      <c r="AA712" s="84">
        <v>70.833333333333329</v>
      </c>
      <c r="AB712" s="84">
        <v>60</v>
      </c>
      <c r="AC712" s="84">
        <v>52.800000000000004</v>
      </c>
      <c r="AD712" s="84">
        <v>68.888888888888886</v>
      </c>
      <c r="AE712" s="72">
        <f t="shared" si="117"/>
        <v>62.658261494252869</v>
      </c>
      <c r="AF712" s="85">
        <v>63.157894736842103</v>
      </c>
      <c r="AG712" s="85">
        <v>81.25</v>
      </c>
      <c r="AH712" s="85">
        <v>64.705882352941174</v>
      </c>
      <c r="AI712" s="85">
        <v>44.859813084112147</v>
      </c>
      <c r="AJ712" s="86">
        <v>63.493397543473861</v>
      </c>
      <c r="AK712" s="87">
        <v>60</v>
      </c>
      <c r="AL712" s="72">
        <f t="shared" si="118"/>
        <v>60</v>
      </c>
      <c r="AM712" s="88">
        <v>62.349312141861219</v>
      </c>
      <c r="AN712" s="89">
        <f t="shared" si="119"/>
        <v>79.611926807795555</v>
      </c>
    </row>
    <row r="713" spans="1:40" ht="15" hidden="1" customHeight="1" x14ac:dyDescent="0.3">
      <c r="A713" s="90">
        <v>50683</v>
      </c>
      <c r="B713" s="91" t="s">
        <v>973</v>
      </c>
      <c r="C713" s="91" t="s">
        <v>999</v>
      </c>
      <c r="D713" s="92">
        <v>6</v>
      </c>
      <c r="E713" s="70">
        <v>0</v>
      </c>
      <c r="F713" s="71">
        <v>84.269434269434257</v>
      </c>
      <c r="G713" s="72">
        <f t="shared" si="110"/>
        <v>28.089811423144752</v>
      </c>
      <c r="H713" s="73">
        <v>47.143999999999998</v>
      </c>
      <c r="I713" s="74">
        <f t="shared" si="111"/>
        <v>47.143999999999998</v>
      </c>
      <c r="J713" s="75">
        <f t="shared" si="112"/>
        <v>35.711486853886854</v>
      </c>
      <c r="K713" s="76">
        <v>72.985781990521332</v>
      </c>
      <c r="L713" s="77">
        <v>100</v>
      </c>
      <c r="M713" s="78">
        <f t="shared" si="113"/>
        <v>78.988941548183249</v>
      </c>
      <c r="N713" s="79">
        <v>96.666666666666671</v>
      </c>
      <c r="O713" s="80">
        <v>99.539999999999992</v>
      </c>
      <c r="P713" s="81">
        <v>95.588972431077693</v>
      </c>
      <c r="Q713" s="82" t="s">
        <v>37</v>
      </c>
      <c r="R713" s="72">
        <f t="shared" si="114"/>
        <v>97.204422274436084</v>
      </c>
      <c r="S713" s="76">
        <v>99.305555555555543</v>
      </c>
      <c r="T713" s="80">
        <v>76.388888888888886</v>
      </c>
      <c r="U713" s="80">
        <v>100</v>
      </c>
      <c r="V713" s="80">
        <v>0</v>
      </c>
      <c r="W713" s="80">
        <v>25</v>
      </c>
      <c r="X713" s="78">
        <f t="shared" si="115"/>
        <v>72.048611111111114</v>
      </c>
      <c r="Y713" s="83">
        <f t="shared" si="116"/>
        <v>82.596989640721077</v>
      </c>
      <c r="Z713" s="84">
        <v>88.804597701149419</v>
      </c>
      <c r="AA713" s="84">
        <v>22.222222222222225</v>
      </c>
      <c r="AB713" s="84">
        <v>0</v>
      </c>
      <c r="AC713" s="84">
        <v>40</v>
      </c>
      <c r="AD713" s="84">
        <v>12.222222222222221</v>
      </c>
      <c r="AE713" s="72">
        <f t="shared" si="117"/>
        <v>36.15948275862069</v>
      </c>
      <c r="AF713" s="85">
        <v>42.105263157894733</v>
      </c>
      <c r="AG713" s="85">
        <v>62.5</v>
      </c>
      <c r="AH713" s="85">
        <v>47.058823529411761</v>
      </c>
      <c r="AI713" s="85">
        <v>28.971962616822427</v>
      </c>
      <c r="AJ713" s="86">
        <v>45.159012326032233</v>
      </c>
      <c r="AK713" s="87">
        <v>36.666666666666664</v>
      </c>
      <c r="AL713" s="72">
        <f t="shared" si="118"/>
        <v>36.666666666666664</v>
      </c>
      <c r="AM713" s="88">
        <v>38.660794091539628</v>
      </c>
      <c r="AN713" s="89">
        <f t="shared" si="119"/>
        <v>60.039030418599793</v>
      </c>
    </row>
    <row r="714" spans="1:40" ht="15" hidden="1" customHeight="1" x14ac:dyDescent="0.3">
      <c r="A714" s="90">
        <v>50686</v>
      </c>
      <c r="B714" s="91" t="s">
        <v>973</v>
      </c>
      <c r="C714" s="91" t="s">
        <v>1000</v>
      </c>
      <c r="D714" s="92">
        <v>6</v>
      </c>
      <c r="E714" s="70">
        <v>0</v>
      </c>
      <c r="F714" s="71">
        <v>86.174196174196155</v>
      </c>
      <c r="G714" s="72">
        <f t="shared" si="110"/>
        <v>28.724732058065385</v>
      </c>
      <c r="H714" s="73">
        <v>0</v>
      </c>
      <c r="I714" s="74">
        <f t="shared" si="111"/>
        <v>0</v>
      </c>
      <c r="J714" s="75">
        <f t="shared" si="112"/>
        <v>17.234839234839232</v>
      </c>
      <c r="K714" s="76">
        <v>100</v>
      </c>
      <c r="L714" s="77">
        <v>100</v>
      </c>
      <c r="M714" s="78">
        <f t="shared" si="113"/>
        <v>100</v>
      </c>
      <c r="N714" s="79">
        <v>64.285714285714292</v>
      </c>
      <c r="O714" s="80">
        <v>99.43</v>
      </c>
      <c r="P714" s="81">
        <v>99.45054945054946</v>
      </c>
      <c r="Q714" s="82" t="s">
        <v>37</v>
      </c>
      <c r="R714" s="72">
        <f t="shared" si="114"/>
        <v>87.667261607142862</v>
      </c>
      <c r="S714" s="76">
        <v>94.166666666666671</v>
      </c>
      <c r="T714" s="80">
        <v>71.944444444444429</v>
      </c>
      <c r="U714" s="80">
        <v>100</v>
      </c>
      <c r="V714" s="80">
        <v>0</v>
      </c>
      <c r="W714" s="80">
        <v>15</v>
      </c>
      <c r="X714" s="78">
        <f t="shared" si="115"/>
        <v>68.402777777777771</v>
      </c>
      <c r="Y714" s="83">
        <f t="shared" si="116"/>
        <v>85.942412603174603</v>
      </c>
      <c r="Z714" s="84">
        <v>0</v>
      </c>
      <c r="AA714" s="84">
        <v>0</v>
      </c>
      <c r="AB714" s="84">
        <v>40</v>
      </c>
      <c r="AC714" s="84">
        <v>75.2</v>
      </c>
      <c r="AD714" s="84">
        <v>6.666666666666667</v>
      </c>
      <c r="AE714" s="72">
        <f t="shared" si="117"/>
        <v>22.85</v>
      </c>
      <c r="AF714" s="85">
        <v>47.368421052631575</v>
      </c>
      <c r="AG714" s="85">
        <v>81.25</v>
      </c>
      <c r="AH714" s="85">
        <v>47.058823529411761</v>
      </c>
      <c r="AI714" s="85">
        <v>43.925233644859816</v>
      </c>
      <c r="AJ714" s="86">
        <v>54.900619556725786</v>
      </c>
      <c r="AK714" s="87">
        <v>50</v>
      </c>
      <c r="AL714" s="72">
        <f t="shared" si="118"/>
        <v>50</v>
      </c>
      <c r="AM714" s="88">
        <v>36.826831881793545</v>
      </c>
      <c r="AN714" s="89">
        <f t="shared" si="119"/>
        <v>57.466223713093207</v>
      </c>
    </row>
    <row r="715" spans="1:40" ht="15" hidden="1" customHeight="1" x14ac:dyDescent="0.3">
      <c r="A715" s="90">
        <v>50689</v>
      </c>
      <c r="B715" s="91" t="s">
        <v>973</v>
      </c>
      <c r="C715" s="91" t="s">
        <v>1001</v>
      </c>
      <c r="D715" s="92">
        <v>6</v>
      </c>
      <c r="E715" s="70">
        <v>55.064884478600518</v>
      </c>
      <c r="F715" s="71">
        <v>83.963675213675216</v>
      </c>
      <c r="G715" s="72">
        <f t="shared" si="110"/>
        <v>64.697814723625413</v>
      </c>
      <c r="H715" s="73">
        <v>57.923999999999999</v>
      </c>
      <c r="I715" s="74">
        <f t="shared" si="111"/>
        <v>57.923999999999999</v>
      </c>
      <c r="J715" s="75">
        <f t="shared" si="112"/>
        <v>61.98828883417525</v>
      </c>
      <c r="K715" s="76">
        <v>98.965517241379303</v>
      </c>
      <c r="L715" s="77">
        <v>100</v>
      </c>
      <c r="M715" s="78">
        <f t="shared" si="113"/>
        <v>99.195402298850581</v>
      </c>
      <c r="N715" s="79">
        <v>98.888888888888886</v>
      </c>
      <c r="O715" s="80">
        <v>99.03</v>
      </c>
      <c r="P715" s="81">
        <v>98.210922787193979</v>
      </c>
      <c r="Q715" s="82">
        <v>100</v>
      </c>
      <c r="R715" s="72">
        <f t="shared" si="114"/>
        <v>99.032452919020713</v>
      </c>
      <c r="S715" s="76">
        <v>95.138888888888886</v>
      </c>
      <c r="T715" s="80">
        <v>76.458333333333343</v>
      </c>
      <c r="U715" s="80">
        <v>100</v>
      </c>
      <c r="V715" s="80">
        <v>0</v>
      </c>
      <c r="W715" s="80">
        <v>45</v>
      </c>
      <c r="X715" s="78">
        <f t="shared" si="115"/>
        <v>73.524305555555557</v>
      </c>
      <c r="Y715" s="83">
        <f t="shared" si="116"/>
        <v>90.928507539450607</v>
      </c>
      <c r="Z715" s="84">
        <v>45.057471264367813</v>
      </c>
      <c r="AA715" s="84">
        <v>100</v>
      </c>
      <c r="AB715" s="84">
        <v>0</v>
      </c>
      <c r="AC715" s="84">
        <v>46.400000000000006</v>
      </c>
      <c r="AD715" s="84">
        <v>26.436781609195403</v>
      </c>
      <c r="AE715" s="72">
        <f t="shared" si="117"/>
        <v>43.671264367816093</v>
      </c>
      <c r="AF715" s="85">
        <v>31.578947368421051</v>
      </c>
      <c r="AG715" s="85">
        <v>81.25</v>
      </c>
      <c r="AH715" s="85">
        <v>52.941176470588239</v>
      </c>
      <c r="AI715" s="85">
        <v>36.44859813084112</v>
      </c>
      <c r="AJ715" s="86">
        <v>50.554680492462609</v>
      </c>
      <c r="AK715" s="87">
        <v>48.333333333333336</v>
      </c>
      <c r="AL715" s="72">
        <f t="shared" si="118"/>
        <v>48.333333333333336</v>
      </c>
      <c r="AM715" s="88">
        <v>46.439255794158612</v>
      </c>
      <c r="AN715" s="89">
        <f t="shared" si="119"/>
        <v>71.793688274807934</v>
      </c>
    </row>
    <row r="716" spans="1:40" ht="15" hidden="1" customHeight="1" x14ac:dyDescent="0.3">
      <c r="A716" s="90">
        <v>50711</v>
      </c>
      <c r="B716" s="91" t="s">
        <v>973</v>
      </c>
      <c r="C716" s="91" t="s">
        <v>1002</v>
      </c>
      <c r="D716" s="92">
        <v>6</v>
      </c>
      <c r="E716" s="70">
        <v>65.204298971240732</v>
      </c>
      <c r="F716" s="71">
        <v>82.012108262108271</v>
      </c>
      <c r="G716" s="72">
        <f t="shared" si="110"/>
        <v>70.806902068196578</v>
      </c>
      <c r="H716" s="73">
        <v>32.33</v>
      </c>
      <c r="I716" s="74">
        <f t="shared" si="111"/>
        <v>32.33</v>
      </c>
      <c r="J716" s="75">
        <f t="shared" si="112"/>
        <v>55.416141240917945</v>
      </c>
      <c r="K716" s="76">
        <v>99.137931034482762</v>
      </c>
      <c r="L716" s="77">
        <v>100</v>
      </c>
      <c r="M716" s="78">
        <f t="shared" si="113"/>
        <v>99.329501915708818</v>
      </c>
      <c r="N716" s="79">
        <v>62.142857142857146</v>
      </c>
      <c r="O716" s="80">
        <v>98.910000000000011</v>
      </c>
      <c r="P716" s="81">
        <v>97.175141242937855</v>
      </c>
      <c r="Q716" s="82" t="s">
        <v>37</v>
      </c>
      <c r="R716" s="72">
        <f t="shared" si="114"/>
        <v>86.022201962267971</v>
      </c>
      <c r="S716" s="76">
        <v>100</v>
      </c>
      <c r="T716" s="80">
        <v>72.083333333333343</v>
      </c>
      <c r="U716" s="80">
        <v>100</v>
      </c>
      <c r="V716" s="80">
        <v>0</v>
      </c>
      <c r="W716" s="80">
        <v>25</v>
      </c>
      <c r="X716" s="78">
        <f t="shared" si="115"/>
        <v>71.145833333333343</v>
      </c>
      <c r="Y716" s="83">
        <f t="shared" si="116"/>
        <v>86.052391984247592</v>
      </c>
      <c r="Z716" s="84">
        <v>55.011494252873568</v>
      </c>
      <c r="AA716" s="84">
        <v>33.333333333333336</v>
      </c>
      <c r="AB716" s="84">
        <v>60</v>
      </c>
      <c r="AC716" s="84">
        <v>68.8</v>
      </c>
      <c r="AD716" s="84">
        <v>11.111111111111111</v>
      </c>
      <c r="AE716" s="72">
        <f t="shared" si="117"/>
        <v>46.236206896551728</v>
      </c>
      <c r="AF716" s="85">
        <v>78.94736842105263</v>
      </c>
      <c r="AG716" s="85">
        <v>81.25</v>
      </c>
      <c r="AH716" s="85">
        <v>41.17647058823529</v>
      </c>
      <c r="AI716" s="85">
        <v>52.336448598130836</v>
      </c>
      <c r="AJ716" s="86">
        <v>63.427571901854684</v>
      </c>
      <c r="AK716" s="87">
        <v>46.666666666666664</v>
      </c>
      <c r="AL716" s="72">
        <f t="shared" si="118"/>
        <v>46.666666666666664</v>
      </c>
      <c r="AM716" s="88">
        <v>50.906662851988841</v>
      </c>
      <c r="AN716" s="89">
        <f t="shared" si="119"/>
        <v>69.38142309590404</v>
      </c>
    </row>
    <row r="717" spans="1:40" ht="15" hidden="1" customHeight="1" x14ac:dyDescent="0.3">
      <c r="A717" s="90">
        <v>52001</v>
      </c>
      <c r="B717" s="91" t="s">
        <v>1003</v>
      </c>
      <c r="C717" s="91" t="s">
        <v>1004</v>
      </c>
      <c r="D717" s="92">
        <v>1</v>
      </c>
      <c r="E717" s="70">
        <v>94.551390268123143</v>
      </c>
      <c r="F717" s="71">
        <v>97.638888888888872</v>
      </c>
      <c r="G717" s="72">
        <f t="shared" si="110"/>
        <v>95.580556475045057</v>
      </c>
      <c r="H717" s="73">
        <v>0</v>
      </c>
      <c r="I717" s="74">
        <f t="shared" si="111"/>
        <v>0</v>
      </c>
      <c r="J717" s="75">
        <f t="shared" si="112"/>
        <v>57.348333885027031</v>
      </c>
      <c r="K717" s="76">
        <v>97.738693467336674</v>
      </c>
      <c r="L717" s="77">
        <v>100</v>
      </c>
      <c r="M717" s="78">
        <f t="shared" si="113"/>
        <v>98.241206030150749</v>
      </c>
      <c r="N717" s="79">
        <v>85.238095238095241</v>
      </c>
      <c r="O717" s="80">
        <v>99.08</v>
      </c>
      <c r="P717" s="81">
        <v>99.394615523436087</v>
      </c>
      <c r="Q717" s="82">
        <v>100</v>
      </c>
      <c r="R717" s="72">
        <f t="shared" si="114"/>
        <v>95.928177690382824</v>
      </c>
      <c r="S717" s="76">
        <v>97.5</v>
      </c>
      <c r="T717" s="80">
        <v>86.197916666666671</v>
      </c>
      <c r="U717" s="80">
        <v>100</v>
      </c>
      <c r="V717" s="80">
        <v>87.334875736995301</v>
      </c>
      <c r="W717" s="80">
        <v>100</v>
      </c>
      <c r="X717" s="78">
        <f t="shared" si="115"/>
        <v>94.341338633791082</v>
      </c>
      <c r="Y717" s="83">
        <f t="shared" si="116"/>
        <v>96.253079394589918</v>
      </c>
      <c r="Z717" s="84">
        <v>85.287356321839084</v>
      </c>
      <c r="AA717" s="84">
        <v>58.333333333333336</v>
      </c>
      <c r="AB717" s="84">
        <v>60</v>
      </c>
      <c r="AC717" s="84">
        <v>82.399999999999991</v>
      </c>
      <c r="AD717" s="84">
        <v>64.102564102564102</v>
      </c>
      <c r="AE717" s="72">
        <f t="shared" si="117"/>
        <v>70.978569849690544</v>
      </c>
      <c r="AF717" s="85">
        <v>78.94736842105263</v>
      </c>
      <c r="AG717" s="85">
        <v>68.75</v>
      </c>
      <c r="AH717" s="85">
        <v>64.705882352941174</v>
      </c>
      <c r="AI717" s="85">
        <v>65.420560747663544</v>
      </c>
      <c r="AJ717" s="86">
        <v>69.455952880414344</v>
      </c>
      <c r="AK717" s="87">
        <v>61.666666666666671</v>
      </c>
      <c r="AL717" s="72">
        <f t="shared" si="118"/>
        <v>61.666666666666671</v>
      </c>
      <c r="AM717" s="88">
        <v>68.710158021278772</v>
      </c>
      <c r="AN717" s="89">
        <f t="shared" si="119"/>
        <v>80.209253880684003</v>
      </c>
    </row>
    <row r="718" spans="1:40" ht="15" hidden="1" customHeight="1" x14ac:dyDescent="0.3">
      <c r="A718" s="90">
        <v>52019</v>
      </c>
      <c r="B718" s="91" t="s">
        <v>1003</v>
      </c>
      <c r="C718" s="91" t="s">
        <v>1005</v>
      </c>
      <c r="D718" s="92">
        <v>6</v>
      </c>
      <c r="E718" s="70">
        <v>41.100483805479868</v>
      </c>
      <c r="F718" s="71">
        <v>79.670838420838422</v>
      </c>
      <c r="G718" s="72">
        <f t="shared" si="110"/>
        <v>53.95726867726605</v>
      </c>
      <c r="H718" s="73">
        <v>0</v>
      </c>
      <c r="I718" s="74">
        <f t="shared" si="111"/>
        <v>0</v>
      </c>
      <c r="J718" s="75">
        <f t="shared" si="112"/>
        <v>32.37436120635963</v>
      </c>
      <c r="K718" s="76">
        <v>88.607594936708864</v>
      </c>
      <c r="L718" s="77">
        <v>100</v>
      </c>
      <c r="M718" s="78">
        <f t="shared" si="113"/>
        <v>91.139240506329116</v>
      </c>
      <c r="N718" s="79">
        <v>98.888888888888886</v>
      </c>
      <c r="O718" s="80">
        <v>99.93</v>
      </c>
      <c r="P718" s="81">
        <v>99.617834394904463</v>
      </c>
      <c r="Q718" s="82">
        <v>100</v>
      </c>
      <c r="R718" s="72">
        <f t="shared" si="114"/>
        <v>99.609180820948339</v>
      </c>
      <c r="S718" s="76">
        <v>94.444444444444457</v>
      </c>
      <c r="T718" s="80">
        <v>79.335317460317469</v>
      </c>
      <c r="U718" s="80">
        <v>78.703683333333331</v>
      </c>
      <c r="V718" s="80">
        <v>0</v>
      </c>
      <c r="W718" s="80">
        <v>25</v>
      </c>
      <c r="X718" s="78">
        <f t="shared" si="115"/>
        <v>66.245861309523818</v>
      </c>
      <c r="Y718" s="83">
        <f t="shared" si="116"/>
        <v>85.883740064029567</v>
      </c>
      <c r="Z718" s="84">
        <v>48.137931034482762</v>
      </c>
      <c r="AA718" s="84">
        <v>86.805555555555557</v>
      </c>
      <c r="AB718" s="84">
        <v>0</v>
      </c>
      <c r="AC718" s="84">
        <v>62.4</v>
      </c>
      <c r="AD718" s="84">
        <v>5.5555555555555554</v>
      </c>
      <c r="AE718" s="72">
        <f t="shared" si="117"/>
        <v>41.052191091954022</v>
      </c>
      <c r="AF718" s="85">
        <v>57.894736842105267</v>
      </c>
      <c r="AG718" s="85">
        <v>12.5</v>
      </c>
      <c r="AH718" s="85">
        <v>29.411764705882355</v>
      </c>
      <c r="AI718" s="85">
        <v>70.09345794392523</v>
      </c>
      <c r="AJ718" s="86">
        <v>42.474989872978213</v>
      </c>
      <c r="AK718" s="87">
        <v>45</v>
      </c>
      <c r="AL718" s="72">
        <f t="shared" si="118"/>
        <v>45</v>
      </c>
      <c r="AM718" s="88">
        <v>42.221165881836335</v>
      </c>
      <c r="AN718" s="89">
        <f t="shared" si="119"/>
        <v>62.083092037837609</v>
      </c>
    </row>
    <row r="719" spans="1:40" ht="15" hidden="1" customHeight="1" x14ac:dyDescent="0.3">
      <c r="A719" s="90">
        <v>52022</v>
      </c>
      <c r="B719" s="91" t="s">
        <v>1003</v>
      </c>
      <c r="C719" s="91" t="s">
        <v>1006</v>
      </c>
      <c r="D719" s="92">
        <v>6</v>
      </c>
      <c r="E719" s="70">
        <v>62.673420294392443</v>
      </c>
      <c r="F719" s="71">
        <v>96.356837606837615</v>
      </c>
      <c r="G719" s="72">
        <f t="shared" si="110"/>
        <v>73.901226065207496</v>
      </c>
      <c r="H719" s="73">
        <v>20.806000000000001</v>
      </c>
      <c r="I719" s="74">
        <f t="shared" si="111"/>
        <v>20.806000000000001</v>
      </c>
      <c r="J719" s="75">
        <f t="shared" si="112"/>
        <v>52.663135639124498</v>
      </c>
      <c r="K719" s="76">
        <v>82.051282051282044</v>
      </c>
      <c r="L719" s="77">
        <v>100</v>
      </c>
      <c r="M719" s="78">
        <f t="shared" si="113"/>
        <v>86.039886039886028</v>
      </c>
      <c r="N719" s="79">
        <v>79.682539682539684</v>
      </c>
      <c r="O719" s="80">
        <v>99.34</v>
      </c>
      <c r="P719" s="81">
        <v>99.808551372048498</v>
      </c>
      <c r="Q719" s="82">
        <v>100</v>
      </c>
      <c r="R719" s="72">
        <f t="shared" si="114"/>
        <v>94.707772763647043</v>
      </c>
      <c r="S719" s="76">
        <v>92.916666666666671</v>
      </c>
      <c r="T719" s="80">
        <v>81.037037037037038</v>
      </c>
      <c r="U719" s="80">
        <v>98.14813333333332</v>
      </c>
      <c r="V719" s="80">
        <v>0</v>
      </c>
      <c r="W719" s="80">
        <v>25</v>
      </c>
      <c r="X719" s="78">
        <f t="shared" si="115"/>
        <v>71.15045925925925</v>
      </c>
      <c r="Y719" s="83">
        <f t="shared" si="116"/>
        <v>84.048993221688988</v>
      </c>
      <c r="Z719" s="84">
        <v>43.724137931034484</v>
      </c>
      <c r="AA719" s="84">
        <v>11.111111111111112</v>
      </c>
      <c r="AB719" s="84">
        <v>100</v>
      </c>
      <c r="AC719" s="84">
        <v>76</v>
      </c>
      <c r="AD719" s="84">
        <v>7.3170731707317067</v>
      </c>
      <c r="AE719" s="72">
        <f t="shared" si="117"/>
        <v>47.386319035604153</v>
      </c>
      <c r="AF719" s="85">
        <v>36.84210526315789</v>
      </c>
      <c r="AG719" s="85">
        <v>62.5</v>
      </c>
      <c r="AH719" s="85">
        <v>58.82352941176471</v>
      </c>
      <c r="AI719" s="85">
        <v>67.289719626168221</v>
      </c>
      <c r="AJ719" s="86">
        <v>56.363838575272709</v>
      </c>
      <c r="AK719" s="87">
        <v>68.333333333333329</v>
      </c>
      <c r="AL719" s="72">
        <f t="shared" si="118"/>
        <v>68.333333333333329</v>
      </c>
      <c r="AM719" s="88">
        <v>53.969727105728268</v>
      </c>
      <c r="AN719" s="89">
        <f t="shared" si="119"/>
        <v>68.74804187038788</v>
      </c>
    </row>
    <row r="720" spans="1:40" ht="15" hidden="1" customHeight="1" x14ac:dyDescent="0.3">
      <c r="A720" s="90">
        <v>52036</v>
      </c>
      <c r="B720" s="91" t="s">
        <v>1003</v>
      </c>
      <c r="C720" s="91" t="s">
        <v>1007</v>
      </c>
      <c r="D720" s="92">
        <v>6</v>
      </c>
      <c r="E720" s="70">
        <v>49.760634915199518</v>
      </c>
      <c r="F720" s="71">
        <v>92.742165242165257</v>
      </c>
      <c r="G720" s="72">
        <f t="shared" si="110"/>
        <v>64.087811690854764</v>
      </c>
      <c r="H720" s="73">
        <v>0</v>
      </c>
      <c r="I720" s="74">
        <f t="shared" si="111"/>
        <v>0</v>
      </c>
      <c r="J720" s="75">
        <f t="shared" si="112"/>
        <v>38.452687014512854</v>
      </c>
      <c r="K720" s="76">
        <v>89.451476793248943</v>
      </c>
      <c r="L720" s="77">
        <v>100</v>
      </c>
      <c r="M720" s="78">
        <f t="shared" si="113"/>
        <v>91.795593061415843</v>
      </c>
      <c r="N720" s="79">
        <v>82.142857142857153</v>
      </c>
      <c r="O720" s="80">
        <v>99.639999999999986</v>
      </c>
      <c r="P720" s="81">
        <v>99.841772151898738</v>
      </c>
      <c r="Q720" s="82">
        <v>100</v>
      </c>
      <c r="R720" s="72">
        <f t="shared" si="114"/>
        <v>95.406157323688973</v>
      </c>
      <c r="S720" s="76">
        <v>93.888888888888872</v>
      </c>
      <c r="T720" s="80">
        <v>81.768353174603163</v>
      </c>
      <c r="U720" s="80">
        <v>94.444433333333336</v>
      </c>
      <c r="V720" s="80">
        <v>0</v>
      </c>
      <c r="W720" s="80">
        <v>0</v>
      </c>
      <c r="X720" s="78">
        <f t="shared" si="115"/>
        <v>67.525418849206346</v>
      </c>
      <c r="Y720" s="83">
        <f t="shared" si="116"/>
        <v>85.184517877436207</v>
      </c>
      <c r="Z720" s="84">
        <v>5.7241379310344831</v>
      </c>
      <c r="AA720" s="84">
        <v>11.111111111111112</v>
      </c>
      <c r="AB720" s="84">
        <v>80</v>
      </c>
      <c r="AC720" s="84">
        <v>45.6</v>
      </c>
      <c r="AD720" s="84">
        <v>5.5555555555555554</v>
      </c>
      <c r="AE720" s="72">
        <f t="shared" si="117"/>
        <v>28.106034482758623</v>
      </c>
      <c r="AF720" s="85">
        <v>63.157894736842103</v>
      </c>
      <c r="AG720" s="85">
        <v>75</v>
      </c>
      <c r="AH720" s="85">
        <v>70.588235294117652</v>
      </c>
      <c r="AI720" s="85">
        <v>37.383177570093459</v>
      </c>
      <c r="AJ720" s="86">
        <v>61.532326900263307</v>
      </c>
      <c r="AK720" s="87">
        <v>38.333333333333336</v>
      </c>
      <c r="AL720" s="72">
        <f t="shared" si="118"/>
        <v>38.333333333333336</v>
      </c>
      <c r="AM720" s="88">
        <v>39.065172230874815</v>
      </c>
      <c r="AN720" s="89">
        <f t="shared" si="119"/>
        <v>62.002348010883118</v>
      </c>
    </row>
    <row r="721" spans="1:40" ht="15" hidden="1" customHeight="1" x14ac:dyDescent="0.3">
      <c r="A721" s="90">
        <v>52051</v>
      </c>
      <c r="B721" s="91" t="s">
        <v>1003</v>
      </c>
      <c r="C721" s="91" t="s">
        <v>1008</v>
      </c>
      <c r="D721" s="92">
        <v>6</v>
      </c>
      <c r="E721" s="70">
        <v>82.192645074224032</v>
      </c>
      <c r="F721" s="71">
        <v>83.985042735042725</v>
      </c>
      <c r="G721" s="72">
        <f t="shared" si="110"/>
        <v>82.790110961163592</v>
      </c>
      <c r="H721" s="73">
        <v>82.804000000000016</v>
      </c>
      <c r="I721" s="74">
        <f t="shared" si="111"/>
        <v>82.804000000000016</v>
      </c>
      <c r="J721" s="75">
        <f t="shared" si="112"/>
        <v>82.795666576698153</v>
      </c>
      <c r="K721" s="76">
        <v>98.125</v>
      </c>
      <c r="L721" s="77">
        <v>100</v>
      </c>
      <c r="M721" s="78">
        <f t="shared" si="113"/>
        <v>98.541666666666657</v>
      </c>
      <c r="N721" s="79">
        <v>83.650793650793659</v>
      </c>
      <c r="O721" s="80">
        <v>99.26</v>
      </c>
      <c r="P721" s="81">
        <v>99.930118798043324</v>
      </c>
      <c r="Q721" s="82" t="s">
        <v>37</v>
      </c>
      <c r="R721" s="72">
        <f t="shared" si="114"/>
        <v>94.22137895951883</v>
      </c>
      <c r="S721" s="76">
        <v>99.166666666666671</v>
      </c>
      <c r="T721" s="80">
        <v>79.319444444444443</v>
      </c>
      <c r="U721" s="80">
        <v>100</v>
      </c>
      <c r="V721" s="80">
        <v>95.093278814209043</v>
      </c>
      <c r="W721" s="80">
        <v>25</v>
      </c>
      <c r="X721" s="78">
        <f t="shared" si="115"/>
        <v>84.633187629553902</v>
      </c>
      <c r="Y721" s="83">
        <f t="shared" si="116"/>
        <v>92.70846130850326</v>
      </c>
      <c r="Z721" s="84">
        <v>52.068965517241374</v>
      </c>
      <c r="AA721" s="84">
        <v>41.666666666666664</v>
      </c>
      <c r="AB721" s="84">
        <v>80</v>
      </c>
      <c r="AC721" s="84">
        <v>65.600000000000009</v>
      </c>
      <c r="AD721" s="84">
        <v>5.6179775280898872</v>
      </c>
      <c r="AE721" s="72">
        <f t="shared" si="117"/>
        <v>49.183112165827197</v>
      </c>
      <c r="AF721" s="85">
        <v>57.894736842105267</v>
      </c>
      <c r="AG721" s="85">
        <v>62.5</v>
      </c>
      <c r="AH721" s="85">
        <v>52.941176470588239</v>
      </c>
      <c r="AI721" s="85">
        <v>31.775700934579437</v>
      </c>
      <c r="AJ721" s="86">
        <v>51.277903561818235</v>
      </c>
      <c r="AK721" s="87">
        <v>35</v>
      </c>
      <c r="AL721" s="72">
        <f t="shared" si="118"/>
        <v>35</v>
      </c>
      <c r="AM721" s="88">
        <v>46.9051007715927</v>
      </c>
      <c r="AN721" s="89">
        <f t="shared" si="119"/>
        <v>76.984894201069068</v>
      </c>
    </row>
    <row r="722" spans="1:40" ht="15" hidden="1" customHeight="1" x14ac:dyDescent="0.3">
      <c r="A722" s="90">
        <v>52079</v>
      </c>
      <c r="B722" s="91" t="s">
        <v>1003</v>
      </c>
      <c r="C722" s="91" t="s">
        <v>1009</v>
      </c>
      <c r="D722" s="92">
        <v>6</v>
      </c>
      <c r="E722" s="70">
        <v>48.495948048125911</v>
      </c>
      <c r="F722" s="71">
        <v>94.071530321530332</v>
      </c>
      <c r="G722" s="72">
        <f t="shared" si="110"/>
        <v>63.687808805927382</v>
      </c>
      <c r="H722" s="73">
        <v>1.55</v>
      </c>
      <c r="I722" s="74">
        <f t="shared" si="111"/>
        <v>1.55</v>
      </c>
      <c r="J722" s="75">
        <f t="shared" si="112"/>
        <v>38.832685283556422</v>
      </c>
      <c r="K722" s="76">
        <v>93.413830954994509</v>
      </c>
      <c r="L722" s="77">
        <v>100</v>
      </c>
      <c r="M722" s="78">
        <f t="shared" si="113"/>
        <v>94.877424076106848</v>
      </c>
      <c r="N722" s="79">
        <v>53.571428571428569</v>
      </c>
      <c r="O722" s="80">
        <v>98.320000000000007</v>
      </c>
      <c r="P722" s="81">
        <v>98.276254840914262</v>
      </c>
      <c r="Q722" s="82" t="s">
        <v>37</v>
      </c>
      <c r="R722" s="72">
        <f t="shared" si="114"/>
        <v>83.337109536736705</v>
      </c>
      <c r="S722" s="76">
        <v>48.888888888888893</v>
      </c>
      <c r="T722" s="80">
        <v>61.221478174603178</v>
      </c>
      <c r="U722" s="80">
        <v>100</v>
      </c>
      <c r="V722" s="80">
        <v>0</v>
      </c>
      <c r="W722" s="80">
        <v>0</v>
      </c>
      <c r="X722" s="78">
        <f t="shared" si="115"/>
        <v>52.527591765873019</v>
      </c>
      <c r="Y722" s="83">
        <f t="shared" si="116"/>
        <v>77.632577084233574</v>
      </c>
      <c r="Z722" s="84">
        <v>11.080459770114942</v>
      </c>
      <c r="AA722" s="84">
        <v>0</v>
      </c>
      <c r="AB722" s="84">
        <v>80</v>
      </c>
      <c r="AC722" s="84">
        <v>84.8</v>
      </c>
      <c r="AD722" s="84">
        <v>5.5555555555555554</v>
      </c>
      <c r="AE722" s="72">
        <f t="shared" si="117"/>
        <v>34.711781609195398</v>
      </c>
      <c r="AF722" s="85">
        <v>36.84210526315789</v>
      </c>
      <c r="AG722" s="85">
        <v>75</v>
      </c>
      <c r="AH722" s="85">
        <v>64.705882352941174</v>
      </c>
      <c r="AI722" s="85">
        <v>72.89719626168224</v>
      </c>
      <c r="AJ722" s="86">
        <v>62.361295969445329</v>
      </c>
      <c r="AK722" s="87">
        <v>68.333333333333329</v>
      </c>
      <c r="AL722" s="72">
        <f t="shared" si="118"/>
        <v>68.333333333333329</v>
      </c>
      <c r="AM722" s="88">
        <v>48.809295783422961</v>
      </c>
      <c r="AN722" s="89">
        <f t="shared" si="119"/>
        <v>61.225614333854963</v>
      </c>
    </row>
    <row r="723" spans="1:40" ht="15" hidden="1" customHeight="1" x14ac:dyDescent="0.3">
      <c r="A723" s="90">
        <v>52083</v>
      </c>
      <c r="B723" s="91" t="s">
        <v>1003</v>
      </c>
      <c r="C723" s="91" t="s">
        <v>1010</v>
      </c>
      <c r="D723" s="92">
        <v>6</v>
      </c>
      <c r="E723" s="70">
        <v>48.623452743765725</v>
      </c>
      <c r="F723" s="71">
        <v>87.759971509971507</v>
      </c>
      <c r="G723" s="72">
        <f t="shared" si="110"/>
        <v>61.66895899916765</v>
      </c>
      <c r="H723" s="73">
        <v>0</v>
      </c>
      <c r="I723" s="74">
        <f t="shared" si="111"/>
        <v>0</v>
      </c>
      <c r="J723" s="75">
        <f t="shared" si="112"/>
        <v>37.001375399500589</v>
      </c>
      <c r="K723" s="76">
        <v>96.638655462184872</v>
      </c>
      <c r="L723" s="77">
        <v>100</v>
      </c>
      <c r="M723" s="78">
        <f t="shared" si="113"/>
        <v>97.385620915032689</v>
      </c>
      <c r="N723" s="79">
        <v>82.539682539682545</v>
      </c>
      <c r="O723" s="80">
        <v>99.399999999999991</v>
      </c>
      <c r="P723" s="81">
        <v>99.45004582951421</v>
      </c>
      <c r="Q723" s="82">
        <v>100</v>
      </c>
      <c r="R723" s="72">
        <f t="shared" si="114"/>
        <v>95.347432092299186</v>
      </c>
      <c r="S723" s="76">
        <v>96.944444444444443</v>
      </c>
      <c r="T723" s="80">
        <v>75.208333333333343</v>
      </c>
      <c r="U723" s="80">
        <v>94.444433333333336</v>
      </c>
      <c r="V723" s="80">
        <v>0</v>
      </c>
      <c r="W723" s="80">
        <v>25</v>
      </c>
      <c r="X723" s="78">
        <f t="shared" si="115"/>
        <v>69.774302777777777</v>
      </c>
      <c r="Y723" s="83">
        <f t="shared" si="116"/>
        <v>87.897778687836407</v>
      </c>
      <c r="Z723" s="84">
        <v>81.195402298850567</v>
      </c>
      <c r="AA723" s="84">
        <v>0</v>
      </c>
      <c r="AB723" s="84">
        <v>20</v>
      </c>
      <c r="AC723" s="84">
        <v>44</v>
      </c>
      <c r="AD723" s="84">
        <v>72.043010752688176</v>
      </c>
      <c r="AE723" s="72">
        <f t="shared" si="117"/>
        <v>45.806915090841677</v>
      </c>
      <c r="AF723" s="85">
        <v>57.894736842105267</v>
      </c>
      <c r="AG723" s="85">
        <v>62.5</v>
      </c>
      <c r="AH723" s="85">
        <v>70.588235294117652</v>
      </c>
      <c r="AI723" s="85">
        <v>33.644859813084111</v>
      </c>
      <c r="AJ723" s="86">
        <v>56.156957987326756</v>
      </c>
      <c r="AK723" s="87">
        <v>45</v>
      </c>
      <c r="AL723" s="72">
        <f t="shared" si="118"/>
        <v>45</v>
      </c>
      <c r="AM723" s="88">
        <v>48.405543511736028</v>
      </c>
      <c r="AN723" s="89">
        <f t="shared" si="119"/>
        <v>65.870827477339134</v>
      </c>
    </row>
    <row r="724" spans="1:40" ht="15" hidden="1" customHeight="1" x14ac:dyDescent="0.3">
      <c r="A724" s="90">
        <v>52110</v>
      </c>
      <c r="B724" s="91" t="s">
        <v>1003</v>
      </c>
      <c r="C724" s="91" t="s">
        <v>1011</v>
      </c>
      <c r="D724" s="92">
        <v>6</v>
      </c>
      <c r="E724" s="70">
        <v>72.51737766166076</v>
      </c>
      <c r="F724" s="71">
        <v>97.5</v>
      </c>
      <c r="G724" s="72">
        <f t="shared" si="110"/>
        <v>80.844918441107168</v>
      </c>
      <c r="H724" s="73">
        <v>50.528000000000006</v>
      </c>
      <c r="I724" s="74">
        <f t="shared" si="111"/>
        <v>50.528000000000006</v>
      </c>
      <c r="J724" s="75">
        <f t="shared" si="112"/>
        <v>68.718151064664312</v>
      </c>
      <c r="K724" s="76">
        <v>98.877980364656381</v>
      </c>
      <c r="L724" s="77">
        <v>100</v>
      </c>
      <c r="M724" s="78">
        <f t="shared" si="113"/>
        <v>99.127318061399421</v>
      </c>
      <c r="N724" s="79">
        <v>83.015873015873026</v>
      </c>
      <c r="O724" s="80">
        <v>99.399999999999991</v>
      </c>
      <c r="P724" s="81">
        <v>99.266565503287808</v>
      </c>
      <c r="Q724" s="82">
        <v>100</v>
      </c>
      <c r="R724" s="72">
        <f t="shared" si="114"/>
        <v>95.420609629790206</v>
      </c>
      <c r="S724" s="76">
        <v>97.916666666666657</v>
      </c>
      <c r="T724" s="80">
        <v>82.096836419753089</v>
      </c>
      <c r="U724" s="80">
        <v>100</v>
      </c>
      <c r="V724" s="80">
        <v>82.490387459331558</v>
      </c>
      <c r="W724" s="80">
        <v>0</v>
      </c>
      <c r="X724" s="78">
        <f t="shared" si="115"/>
        <v>80.314674204021387</v>
      </c>
      <c r="Y724" s="83">
        <f t="shared" si="116"/>
        <v>91.921125328923495</v>
      </c>
      <c r="Z724" s="84">
        <v>48.988505747126432</v>
      </c>
      <c r="AA724" s="84">
        <v>63.888888888888886</v>
      </c>
      <c r="AB724" s="84">
        <v>60</v>
      </c>
      <c r="AC724" s="84">
        <v>76</v>
      </c>
      <c r="AD724" s="84">
        <v>21.111111111111111</v>
      </c>
      <c r="AE724" s="72">
        <f t="shared" si="117"/>
        <v>53.684626436781606</v>
      </c>
      <c r="AF724" s="85">
        <v>31.578947368421051</v>
      </c>
      <c r="AG724" s="85">
        <v>75</v>
      </c>
      <c r="AH724" s="85">
        <v>64.705882352941174</v>
      </c>
      <c r="AI724" s="85">
        <v>76.63551401869158</v>
      </c>
      <c r="AJ724" s="86">
        <v>61.980085935013449</v>
      </c>
      <c r="AK724" s="87">
        <v>73.333333333333329</v>
      </c>
      <c r="AL724" s="72">
        <f t="shared" si="118"/>
        <v>73.333333333333329</v>
      </c>
      <c r="AM724" s="88">
        <v>59.826490348953776</v>
      </c>
      <c r="AN724" s="89">
        <f t="shared" si="119"/>
        <v>77.65213998208074</v>
      </c>
    </row>
    <row r="725" spans="1:40" ht="15" hidden="1" customHeight="1" x14ac:dyDescent="0.3">
      <c r="A725" s="90">
        <v>52203</v>
      </c>
      <c r="B725" s="91" t="s">
        <v>1003</v>
      </c>
      <c r="C725" s="91" t="s">
        <v>1012</v>
      </c>
      <c r="D725" s="92">
        <v>6</v>
      </c>
      <c r="E725" s="70">
        <v>40.201724627117549</v>
      </c>
      <c r="F725" s="71">
        <v>88.390313390313381</v>
      </c>
      <c r="G725" s="72">
        <f t="shared" si="110"/>
        <v>56.264587548182824</v>
      </c>
      <c r="H725" s="73">
        <v>0</v>
      </c>
      <c r="I725" s="74">
        <f t="shared" si="111"/>
        <v>0</v>
      </c>
      <c r="J725" s="75">
        <f t="shared" si="112"/>
        <v>33.758752528909696</v>
      </c>
      <c r="K725" s="76">
        <v>96.825396825396822</v>
      </c>
      <c r="L725" s="77">
        <v>100</v>
      </c>
      <c r="M725" s="78">
        <f t="shared" si="113"/>
        <v>97.53086419753086</v>
      </c>
      <c r="N725" s="79">
        <v>78.571428571428569</v>
      </c>
      <c r="O725" s="80">
        <v>99.44</v>
      </c>
      <c r="P725" s="81">
        <v>99.191039203484749</v>
      </c>
      <c r="Q725" s="82">
        <v>100</v>
      </c>
      <c r="R725" s="72">
        <f t="shared" si="114"/>
        <v>94.300616943728329</v>
      </c>
      <c r="S725" s="76">
        <v>99.305555555555543</v>
      </c>
      <c r="T725" s="80">
        <v>86.273148148148152</v>
      </c>
      <c r="U725" s="80">
        <v>100</v>
      </c>
      <c r="V725" s="80">
        <v>0</v>
      </c>
      <c r="W725" s="80">
        <v>25</v>
      </c>
      <c r="X725" s="78">
        <f t="shared" si="115"/>
        <v>74.519675925925924</v>
      </c>
      <c r="Y725" s="83">
        <f t="shared" si="116"/>
        <v>89.133604829400468</v>
      </c>
      <c r="Z725" s="84">
        <v>63.931034482758626</v>
      </c>
      <c r="AA725" s="84">
        <v>66.666666666666671</v>
      </c>
      <c r="AB725" s="84">
        <v>80</v>
      </c>
      <c r="AC725" s="84">
        <v>84.8</v>
      </c>
      <c r="AD725" s="84">
        <v>5.5555555555555554</v>
      </c>
      <c r="AE725" s="72">
        <f t="shared" si="117"/>
        <v>60.424425287356321</v>
      </c>
      <c r="AF725" s="85">
        <v>31.578947368421051</v>
      </c>
      <c r="AG725" s="85">
        <v>75</v>
      </c>
      <c r="AH725" s="85">
        <v>58.82352941176471</v>
      </c>
      <c r="AI725" s="85">
        <v>67.289719626168221</v>
      </c>
      <c r="AJ725" s="86">
        <v>58.173049101588497</v>
      </c>
      <c r="AK725" s="87">
        <v>70</v>
      </c>
      <c r="AL725" s="72">
        <f t="shared" si="118"/>
        <v>70</v>
      </c>
      <c r="AM725" s="88">
        <v>61.739173247013639</v>
      </c>
      <c r="AN725" s="89">
        <f t="shared" si="119"/>
        <v>69.840304894586268</v>
      </c>
    </row>
    <row r="726" spans="1:40" ht="15" hidden="1" customHeight="1" x14ac:dyDescent="0.3">
      <c r="A726" s="90">
        <v>52207</v>
      </c>
      <c r="B726" s="91" t="s">
        <v>1003</v>
      </c>
      <c r="C726" s="91" t="s">
        <v>1013</v>
      </c>
      <c r="D726" s="92">
        <v>6</v>
      </c>
      <c r="E726" s="70">
        <v>69.946809995811805</v>
      </c>
      <c r="F726" s="71">
        <v>82.903947903947909</v>
      </c>
      <c r="G726" s="72">
        <f t="shared" si="110"/>
        <v>74.265855965190497</v>
      </c>
      <c r="H726" s="73">
        <v>28.486000000000001</v>
      </c>
      <c r="I726" s="74">
        <f t="shared" si="111"/>
        <v>28.486000000000001</v>
      </c>
      <c r="J726" s="75">
        <f t="shared" si="112"/>
        <v>55.9539135791143</v>
      </c>
      <c r="K726" s="76">
        <v>60.360360360360367</v>
      </c>
      <c r="L726" s="77">
        <v>100</v>
      </c>
      <c r="M726" s="78">
        <f t="shared" si="113"/>
        <v>69.16916916916918</v>
      </c>
      <c r="N726" s="79">
        <v>80.124223602484463</v>
      </c>
      <c r="O726" s="80">
        <v>99.39</v>
      </c>
      <c r="P726" s="81">
        <v>98.380792853154659</v>
      </c>
      <c r="Q726" s="82">
        <v>100</v>
      </c>
      <c r="R726" s="72">
        <f t="shared" si="114"/>
        <v>94.473754113909777</v>
      </c>
      <c r="S726" s="76">
        <v>97.638888888888886</v>
      </c>
      <c r="T726" s="80">
        <v>90.9375</v>
      </c>
      <c r="U726" s="80">
        <v>94.444433333333336</v>
      </c>
      <c r="V726" s="80">
        <v>0</v>
      </c>
      <c r="W726" s="80">
        <v>0</v>
      </c>
      <c r="X726" s="78">
        <f t="shared" si="115"/>
        <v>70.755205555555563</v>
      </c>
      <c r="Y726" s="83">
        <f t="shared" si="116"/>
        <v>77.774167995129815</v>
      </c>
      <c r="Z726" s="84">
        <v>45.563218390804593</v>
      </c>
      <c r="AA726" s="84">
        <v>11.111111111111112</v>
      </c>
      <c r="AB726" s="84">
        <v>0</v>
      </c>
      <c r="AC726" s="84">
        <v>34.4</v>
      </c>
      <c r="AD726" s="84">
        <v>41.17647058823529</v>
      </c>
      <c r="AE726" s="72">
        <f t="shared" si="117"/>
        <v>27.644726166328596</v>
      </c>
      <c r="AF726" s="85">
        <v>63.157894736842103</v>
      </c>
      <c r="AG726" s="85">
        <v>75</v>
      </c>
      <c r="AH726" s="85">
        <v>58.82352941176471</v>
      </c>
      <c r="AI726" s="85">
        <v>33.644859813084111</v>
      </c>
      <c r="AJ726" s="86">
        <v>57.656570990422736</v>
      </c>
      <c r="AK726" s="87">
        <v>36.666666666666664</v>
      </c>
      <c r="AL726" s="72">
        <f t="shared" si="118"/>
        <v>36.666666666666664</v>
      </c>
      <c r="AM726" s="88">
        <v>37.452272886154645</v>
      </c>
      <c r="AN726" s="89">
        <f t="shared" si="119"/>
        <v>61.313548579234165</v>
      </c>
    </row>
    <row r="727" spans="1:40" ht="15" hidden="1" customHeight="1" x14ac:dyDescent="0.3">
      <c r="A727" s="90">
        <v>52210</v>
      </c>
      <c r="B727" s="91" t="s">
        <v>1003</v>
      </c>
      <c r="C727" s="91" t="s">
        <v>1014</v>
      </c>
      <c r="D727" s="92">
        <v>6</v>
      </c>
      <c r="E727" s="70">
        <v>68.809169556943743</v>
      </c>
      <c r="F727" s="71">
        <v>87.425213675213669</v>
      </c>
      <c r="G727" s="72">
        <f t="shared" si="110"/>
        <v>75.014517596367057</v>
      </c>
      <c r="H727" s="73">
        <v>71.301999999999992</v>
      </c>
      <c r="I727" s="74">
        <f t="shared" si="111"/>
        <v>71.301999999999992</v>
      </c>
      <c r="J727" s="75">
        <f t="shared" si="112"/>
        <v>73.529510557820231</v>
      </c>
      <c r="K727" s="76">
        <v>99.514563106796118</v>
      </c>
      <c r="L727" s="77">
        <v>100</v>
      </c>
      <c r="M727" s="78">
        <f t="shared" si="113"/>
        <v>99.622437971952536</v>
      </c>
      <c r="N727" s="79">
        <v>90.476190476190482</v>
      </c>
      <c r="O727" s="80">
        <v>99.820000000000007</v>
      </c>
      <c r="P727" s="81">
        <v>99.882903981264633</v>
      </c>
      <c r="Q727" s="82">
        <v>100</v>
      </c>
      <c r="R727" s="72">
        <f t="shared" si="114"/>
        <v>97.544773614363777</v>
      </c>
      <c r="S727" s="76">
        <v>95.138888888888886</v>
      </c>
      <c r="T727" s="80">
        <v>59.122685185185183</v>
      </c>
      <c r="U727" s="80">
        <v>100</v>
      </c>
      <c r="V727" s="80">
        <v>0</v>
      </c>
      <c r="W727" s="80">
        <v>25</v>
      </c>
      <c r="X727" s="78">
        <f t="shared" si="115"/>
        <v>66.690393518518519</v>
      </c>
      <c r="Y727" s="83">
        <f t="shared" si="116"/>
        <v>88.419331152425244</v>
      </c>
      <c r="Z727" s="84">
        <v>93.218390804597718</v>
      </c>
      <c r="AA727" s="84">
        <v>33.333333333333336</v>
      </c>
      <c r="AB727" s="84">
        <v>0</v>
      </c>
      <c r="AC727" s="84">
        <v>84</v>
      </c>
      <c r="AD727" s="84">
        <v>64.367816091954026</v>
      </c>
      <c r="AE727" s="72">
        <f t="shared" si="117"/>
        <v>57.373563218390814</v>
      </c>
      <c r="AF727" s="85">
        <v>89.473684210526315</v>
      </c>
      <c r="AG727" s="85">
        <v>81.25</v>
      </c>
      <c r="AH727" s="85">
        <v>82.35294117647058</v>
      </c>
      <c r="AI727" s="85">
        <v>69.158878504672899</v>
      </c>
      <c r="AJ727" s="86">
        <v>80.558875972917448</v>
      </c>
      <c r="AK727" s="87">
        <v>63.333333333333329</v>
      </c>
      <c r="AL727" s="72">
        <f t="shared" si="118"/>
        <v>63.333333333333329</v>
      </c>
      <c r="AM727" s="88">
        <v>64.748267309253094</v>
      </c>
      <c r="AN727" s="89">
        <f t="shared" si="119"/>
        <v>78.340047880552603</v>
      </c>
    </row>
    <row r="728" spans="1:40" ht="15" hidden="1" customHeight="1" x14ac:dyDescent="0.3">
      <c r="A728" s="90">
        <v>52215</v>
      </c>
      <c r="B728" s="91" t="s">
        <v>1003</v>
      </c>
      <c r="C728" s="91" t="s">
        <v>1015</v>
      </c>
      <c r="D728" s="92">
        <v>6</v>
      </c>
      <c r="E728" s="70">
        <v>66.051818870784373</v>
      </c>
      <c r="F728" s="71">
        <v>85.309320309320299</v>
      </c>
      <c r="G728" s="72">
        <f t="shared" si="110"/>
        <v>72.47098601696301</v>
      </c>
      <c r="H728" s="73">
        <v>0</v>
      </c>
      <c r="I728" s="74">
        <f t="shared" si="111"/>
        <v>0</v>
      </c>
      <c r="J728" s="75">
        <f t="shared" si="112"/>
        <v>43.482591610177806</v>
      </c>
      <c r="K728" s="76">
        <v>94.987468671679196</v>
      </c>
      <c r="L728" s="77">
        <v>100</v>
      </c>
      <c r="M728" s="78">
        <f t="shared" si="113"/>
        <v>96.101364522417157</v>
      </c>
      <c r="N728" s="79">
        <v>84.126984126984127</v>
      </c>
      <c r="O728" s="80">
        <v>99.47</v>
      </c>
      <c r="P728" s="81">
        <v>98.231966053748238</v>
      </c>
      <c r="Q728" s="82" t="s">
        <v>37</v>
      </c>
      <c r="R728" s="72">
        <f t="shared" si="114"/>
        <v>93.884269028956481</v>
      </c>
      <c r="S728" s="76">
        <v>97.916666666666657</v>
      </c>
      <c r="T728" s="80">
        <v>77.751184964726633</v>
      </c>
      <c r="U728" s="80">
        <v>0</v>
      </c>
      <c r="V728" s="80">
        <v>0</v>
      </c>
      <c r="W728" s="80">
        <v>15</v>
      </c>
      <c r="X728" s="78">
        <f t="shared" si="115"/>
        <v>45.791962907848323</v>
      </c>
      <c r="Y728" s="83">
        <f t="shared" si="116"/>
        <v>79.292885447847709</v>
      </c>
      <c r="Z728" s="84">
        <v>45.954022988505749</v>
      </c>
      <c r="AA728" s="84">
        <v>63.888888888888886</v>
      </c>
      <c r="AB728" s="84">
        <v>0</v>
      </c>
      <c r="AC728" s="84">
        <v>0</v>
      </c>
      <c r="AD728" s="84">
        <v>16.129032258064516</v>
      </c>
      <c r="AE728" s="72">
        <f t="shared" si="117"/>
        <v>26.491865962180199</v>
      </c>
      <c r="AF728" s="85">
        <v>0</v>
      </c>
      <c r="AG728" s="85">
        <v>6.25</v>
      </c>
      <c r="AH728" s="85">
        <v>5.8823529411764701</v>
      </c>
      <c r="AI728" s="85">
        <v>0.93457943925233633</v>
      </c>
      <c r="AJ728" s="86">
        <v>3.266733095107202</v>
      </c>
      <c r="AK728" s="87">
        <v>0</v>
      </c>
      <c r="AL728" s="72">
        <f t="shared" si="118"/>
        <v>0</v>
      </c>
      <c r="AM728" s="88">
        <v>15.00012400519136</v>
      </c>
      <c r="AN728" s="89">
        <f t="shared" si="119"/>
        <v>52.842998247516817</v>
      </c>
    </row>
    <row r="729" spans="1:40" ht="15" hidden="1" customHeight="1" x14ac:dyDescent="0.3">
      <c r="A729" s="90">
        <v>52224</v>
      </c>
      <c r="B729" s="91" t="s">
        <v>1003</v>
      </c>
      <c r="C729" s="91" t="s">
        <v>1016</v>
      </c>
      <c r="D729" s="92">
        <v>6</v>
      </c>
      <c r="E729" s="70">
        <v>67.192089283064533</v>
      </c>
      <c r="F729" s="71">
        <v>98.222934472934469</v>
      </c>
      <c r="G729" s="72">
        <f t="shared" si="110"/>
        <v>77.535704346354507</v>
      </c>
      <c r="H729" s="73">
        <v>20.015999999999998</v>
      </c>
      <c r="I729" s="74">
        <f t="shared" si="111"/>
        <v>20.015999999999998</v>
      </c>
      <c r="J729" s="75">
        <f t="shared" si="112"/>
        <v>54.527822607812702</v>
      </c>
      <c r="K729" s="76">
        <v>93.333333333333329</v>
      </c>
      <c r="L729" s="77">
        <v>100</v>
      </c>
      <c r="M729" s="78">
        <f t="shared" si="113"/>
        <v>94.81481481481481</v>
      </c>
      <c r="N729" s="79">
        <v>92.698412698412696</v>
      </c>
      <c r="O729" s="80">
        <v>99.800000000000011</v>
      </c>
      <c r="P729" s="81">
        <v>99.850074962518747</v>
      </c>
      <c r="Q729" s="82">
        <v>100</v>
      </c>
      <c r="R729" s="72">
        <f t="shared" si="114"/>
        <v>98.087121915232871</v>
      </c>
      <c r="S729" s="76">
        <v>99.305555555555543</v>
      </c>
      <c r="T729" s="80">
        <v>78.505291005291014</v>
      </c>
      <c r="U729" s="80">
        <v>100</v>
      </c>
      <c r="V729" s="80">
        <v>0</v>
      </c>
      <c r="W729" s="80">
        <v>15</v>
      </c>
      <c r="X729" s="78">
        <f t="shared" si="115"/>
        <v>71.327711640211646</v>
      </c>
      <c r="Y729" s="83">
        <f t="shared" si="116"/>
        <v>88.346080071075576</v>
      </c>
      <c r="Z729" s="84">
        <v>80.321839080459768</v>
      </c>
      <c r="AA729" s="84">
        <v>22.222222222222225</v>
      </c>
      <c r="AB729" s="84">
        <v>0</v>
      </c>
      <c r="AC729" s="84">
        <v>67.2</v>
      </c>
      <c r="AD729" s="84">
        <v>5.5555555555555554</v>
      </c>
      <c r="AE729" s="72">
        <f t="shared" si="117"/>
        <v>37.888793103448272</v>
      </c>
      <c r="AF729" s="85">
        <v>57.894736842105267</v>
      </c>
      <c r="AG729" s="85">
        <v>81.25</v>
      </c>
      <c r="AH729" s="85">
        <v>64.705882352941174</v>
      </c>
      <c r="AI729" s="85">
        <v>61.682242990654203</v>
      </c>
      <c r="AJ729" s="86">
        <v>66.383215546425163</v>
      </c>
      <c r="AK729" s="87">
        <v>33.333333333333329</v>
      </c>
      <c r="AL729" s="72">
        <f t="shared" si="118"/>
        <v>33.333333333333329</v>
      </c>
      <c r="AM729" s="88">
        <v>44.576213800885789</v>
      </c>
      <c r="AN729" s="89">
        <f t="shared" si="119"/>
        <v>68.451468697366067</v>
      </c>
    </row>
    <row r="730" spans="1:40" ht="15" hidden="1" customHeight="1" x14ac:dyDescent="0.3">
      <c r="A730" s="90">
        <v>52227</v>
      </c>
      <c r="B730" s="91" t="s">
        <v>1003</v>
      </c>
      <c r="C730" s="91" t="s">
        <v>1017</v>
      </c>
      <c r="D730" s="92">
        <v>6</v>
      </c>
      <c r="E730" s="70">
        <v>76.935587790230286</v>
      </c>
      <c r="F730" s="71">
        <v>93.336894586894587</v>
      </c>
      <c r="G730" s="72">
        <f t="shared" si="110"/>
        <v>82.402690055785044</v>
      </c>
      <c r="H730" s="73">
        <v>0</v>
      </c>
      <c r="I730" s="74">
        <f t="shared" si="111"/>
        <v>0</v>
      </c>
      <c r="J730" s="75">
        <f t="shared" si="112"/>
        <v>49.441614033471026</v>
      </c>
      <c r="K730" s="76">
        <v>57.231404958677686</v>
      </c>
      <c r="L730" s="77">
        <v>100</v>
      </c>
      <c r="M730" s="78">
        <f t="shared" si="113"/>
        <v>66.735537190082653</v>
      </c>
      <c r="N730" s="79">
        <v>79.682539682539684</v>
      </c>
      <c r="O730" s="80">
        <v>99.09</v>
      </c>
      <c r="P730" s="81">
        <v>99.820493642483171</v>
      </c>
      <c r="Q730" s="82">
        <v>100</v>
      </c>
      <c r="R730" s="72">
        <f t="shared" si="114"/>
        <v>94.648258331255704</v>
      </c>
      <c r="S730" s="76">
        <v>92.638888888888886</v>
      </c>
      <c r="T730" s="80">
        <v>63.959821428571431</v>
      </c>
      <c r="U730" s="80">
        <v>0</v>
      </c>
      <c r="V730" s="80">
        <v>0</v>
      </c>
      <c r="W730" s="80">
        <v>0</v>
      </c>
      <c r="X730" s="78">
        <f t="shared" si="115"/>
        <v>39.149677579365076</v>
      </c>
      <c r="Y730" s="83">
        <f t="shared" si="116"/>
        <v>66.840132879828403</v>
      </c>
      <c r="Z730" s="84">
        <v>53.080459770114942</v>
      </c>
      <c r="AA730" s="84">
        <v>22.222222222222225</v>
      </c>
      <c r="AB730" s="84">
        <v>0</v>
      </c>
      <c r="AC730" s="84">
        <v>0</v>
      </c>
      <c r="AD730" s="84">
        <v>5.5555555555555554</v>
      </c>
      <c r="AE730" s="72">
        <f t="shared" si="117"/>
        <v>18.478448275862071</v>
      </c>
      <c r="AF730" s="85">
        <v>0</v>
      </c>
      <c r="AG730" s="85">
        <v>6.25</v>
      </c>
      <c r="AH730" s="85">
        <v>5.8823529411764701</v>
      </c>
      <c r="AI730" s="85">
        <v>0.93457943925233633</v>
      </c>
      <c r="AJ730" s="86">
        <v>3.266733095107202</v>
      </c>
      <c r="AK730" s="87">
        <v>0</v>
      </c>
      <c r="AL730" s="72">
        <f t="shared" si="118"/>
        <v>0</v>
      </c>
      <c r="AM730" s="88">
        <v>10.726301239155024</v>
      </c>
      <c r="AN730" s="89">
        <f t="shared" si="119"/>
        <v>46.526279618354913</v>
      </c>
    </row>
    <row r="731" spans="1:40" ht="15" hidden="1" customHeight="1" x14ac:dyDescent="0.3">
      <c r="A731" s="90">
        <v>52233</v>
      </c>
      <c r="B731" s="91" t="s">
        <v>1003</v>
      </c>
      <c r="C731" s="91" t="s">
        <v>1018</v>
      </c>
      <c r="D731" s="92">
        <v>6</v>
      </c>
      <c r="E731" s="70">
        <v>50.725591354901702</v>
      </c>
      <c r="F731" s="71">
        <v>85.537240537240535</v>
      </c>
      <c r="G731" s="72">
        <f t="shared" si="110"/>
        <v>62.329474415681311</v>
      </c>
      <c r="H731" s="73">
        <v>70.341999999999999</v>
      </c>
      <c r="I731" s="74">
        <f t="shared" si="111"/>
        <v>70.341999999999999</v>
      </c>
      <c r="J731" s="75">
        <f t="shared" si="112"/>
        <v>65.534484649408796</v>
      </c>
      <c r="K731" s="76">
        <v>90</v>
      </c>
      <c r="L731" s="77">
        <v>100</v>
      </c>
      <c r="M731" s="78">
        <f t="shared" si="113"/>
        <v>92.222222222222229</v>
      </c>
      <c r="N731" s="79">
        <v>97.777777777777771</v>
      </c>
      <c r="O731" s="80">
        <v>98.73</v>
      </c>
      <c r="P731" s="81">
        <v>86.40776699029125</v>
      </c>
      <c r="Q731" s="82" t="s">
        <v>37</v>
      </c>
      <c r="R731" s="72">
        <f t="shared" si="114"/>
        <v>94.246240850862989</v>
      </c>
      <c r="S731" s="76">
        <v>98.472222222222214</v>
      </c>
      <c r="T731" s="80">
        <v>74.201388888888886</v>
      </c>
      <c r="U731" s="80">
        <v>100</v>
      </c>
      <c r="V731" s="80">
        <v>0</v>
      </c>
      <c r="W731" s="80">
        <v>15</v>
      </c>
      <c r="X731" s="78">
        <f t="shared" si="115"/>
        <v>70.043402777777771</v>
      </c>
      <c r="Y731" s="83">
        <f t="shared" si="116"/>
        <v>85.772685961165053</v>
      </c>
      <c r="Z731" s="84">
        <v>82.045977011494259</v>
      </c>
      <c r="AA731" s="84">
        <v>38.888888888888893</v>
      </c>
      <c r="AB731" s="84">
        <v>60</v>
      </c>
      <c r="AC731" s="84">
        <v>75.2</v>
      </c>
      <c r="AD731" s="84">
        <v>6.666666666666667</v>
      </c>
      <c r="AE731" s="72">
        <f t="shared" si="117"/>
        <v>54.403160919540234</v>
      </c>
      <c r="AF731" s="85">
        <v>50</v>
      </c>
      <c r="AG731" s="85">
        <v>75</v>
      </c>
      <c r="AH731" s="85">
        <v>70.588235294117652</v>
      </c>
      <c r="AI731" s="85">
        <v>70.09345794392523</v>
      </c>
      <c r="AJ731" s="86">
        <v>66.420423309510724</v>
      </c>
      <c r="AK731" s="87">
        <v>65</v>
      </c>
      <c r="AL731" s="72">
        <f t="shared" si="118"/>
        <v>65</v>
      </c>
      <c r="AM731" s="88">
        <v>59.727132039624315</v>
      </c>
      <c r="AN731" s="89">
        <f t="shared" si="119"/>
        <v>73.911379522351581</v>
      </c>
    </row>
    <row r="732" spans="1:40" ht="15" hidden="1" customHeight="1" x14ac:dyDescent="0.3">
      <c r="A732" s="90">
        <v>52240</v>
      </c>
      <c r="B732" s="91" t="s">
        <v>1003</v>
      </c>
      <c r="C732" s="91" t="s">
        <v>1019</v>
      </c>
      <c r="D732" s="92">
        <v>6</v>
      </c>
      <c r="E732" s="70">
        <v>69.783099991357716</v>
      </c>
      <c r="F732" s="71">
        <v>0</v>
      </c>
      <c r="G732" s="72">
        <f t="shared" si="110"/>
        <v>46.522066660905139</v>
      </c>
      <c r="H732" s="73">
        <v>0</v>
      </c>
      <c r="I732" s="74">
        <f t="shared" si="111"/>
        <v>0</v>
      </c>
      <c r="J732" s="75">
        <f t="shared" si="112"/>
        <v>27.913239996543084</v>
      </c>
      <c r="K732" s="76">
        <v>90.522875816993462</v>
      </c>
      <c r="L732" s="77">
        <v>0</v>
      </c>
      <c r="M732" s="78">
        <f t="shared" si="113"/>
        <v>70.406681190994917</v>
      </c>
      <c r="N732" s="79">
        <v>49.875776397515523</v>
      </c>
      <c r="O732" s="80">
        <v>99.660000000000011</v>
      </c>
      <c r="P732" s="81">
        <v>98.799828546935274</v>
      </c>
      <c r="Q732" s="82">
        <v>100</v>
      </c>
      <c r="R732" s="72">
        <f t="shared" si="114"/>
        <v>87.083901236112695</v>
      </c>
      <c r="S732" s="76">
        <v>97.916666666666657</v>
      </c>
      <c r="T732" s="80">
        <v>56.180555555555557</v>
      </c>
      <c r="U732" s="80">
        <v>100</v>
      </c>
      <c r="V732" s="80">
        <v>0</v>
      </c>
      <c r="W732" s="80">
        <v>25</v>
      </c>
      <c r="X732" s="78">
        <f t="shared" si="115"/>
        <v>66.649305555555557</v>
      </c>
      <c r="Y732" s="83">
        <f t="shared" si="116"/>
        <v>74.541031402092017</v>
      </c>
      <c r="Z732" s="84">
        <v>39.402298850574716</v>
      </c>
      <c r="AA732" s="84">
        <v>33.333333333333336</v>
      </c>
      <c r="AB732" s="84">
        <v>20</v>
      </c>
      <c r="AC732" s="84">
        <v>72</v>
      </c>
      <c r="AD732" s="84">
        <v>19.101123595505616</v>
      </c>
      <c r="AE732" s="72">
        <f t="shared" si="117"/>
        <v>36.932035386800983</v>
      </c>
      <c r="AF732" s="85">
        <v>31.578947368421051</v>
      </c>
      <c r="AG732" s="85">
        <v>81.25</v>
      </c>
      <c r="AH732" s="85">
        <v>52.941176470588239</v>
      </c>
      <c r="AI732" s="85">
        <v>54.205607476635507</v>
      </c>
      <c r="AJ732" s="86">
        <v>54.993932828911198</v>
      </c>
      <c r="AK732" s="87">
        <v>46.666666666666664</v>
      </c>
      <c r="AL732" s="72">
        <f t="shared" si="118"/>
        <v>46.666666666666664</v>
      </c>
      <c r="AM732" s="88">
        <v>43.695467627336846</v>
      </c>
      <c r="AN732" s="89">
        <f t="shared" si="119"/>
        <v>55.96180398855568</v>
      </c>
    </row>
    <row r="733" spans="1:40" ht="15" hidden="1" customHeight="1" x14ac:dyDescent="0.3">
      <c r="A733" s="90">
        <v>52250</v>
      </c>
      <c r="B733" s="91" t="s">
        <v>1003</v>
      </c>
      <c r="C733" s="91" t="s">
        <v>1020</v>
      </c>
      <c r="D733" s="92">
        <v>6</v>
      </c>
      <c r="E733" s="70">
        <v>71.419320707428952</v>
      </c>
      <c r="F733" s="71">
        <v>79.272486772486772</v>
      </c>
      <c r="G733" s="72">
        <f t="shared" si="110"/>
        <v>74.037042729114887</v>
      </c>
      <c r="H733" s="73">
        <v>0</v>
      </c>
      <c r="I733" s="74">
        <f t="shared" si="111"/>
        <v>0</v>
      </c>
      <c r="J733" s="75">
        <f t="shared" si="112"/>
        <v>44.422225637468934</v>
      </c>
      <c r="K733" s="76">
        <v>31.320754716981135</v>
      </c>
      <c r="L733" s="77">
        <v>100</v>
      </c>
      <c r="M733" s="78">
        <f t="shared" si="113"/>
        <v>46.582809224318659</v>
      </c>
      <c r="N733" s="79">
        <v>81.428571428571445</v>
      </c>
      <c r="O733" s="80">
        <v>97.710000000000008</v>
      </c>
      <c r="P733" s="81">
        <v>90.465139743719106</v>
      </c>
      <c r="Q733" s="82" t="s">
        <v>37</v>
      </c>
      <c r="R733" s="72">
        <f t="shared" si="114"/>
        <v>89.811736284269287</v>
      </c>
      <c r="S733" s="76">
        <v>96.25</v>
      </c>
      <c r="T733" s="80">
        <v>65.169642857142861</v>
      </c>
      <c r="U733" s="80">
        <v>100</v>
      </c>
      <c r="V733" s="80">
        <v>0</v>
      </c>
      <c r="W733" s="80">
        <v>0</v>
      </c>
      <c r="X733" s="78">
        <f t="shared" si="115"/>
        <v>65.354910714285722</v>
      </c>
      <c r="Y733" s="83">
        <f t="shared" si="116"/>
        <v>66.423138360292313</v>
      </c>
      <c r="Z733" s="84">
        <v>50.919540229885058</v>
      </c>
      <c r="AA733" s="84">
        <v>38.888888888888893</v>
      </c>
      <c r="AB733" s="84">
        <v>80</v>
      </c>
      <c r="AC733" s="84">
        <v>80</v>
      </c>
      <c r="AD733" s="84">
        <v>5.5555555555555554</v>
      </c>
      <c r="AE733" s="72">
        <f t="shared" si="117"/>
        <v>51.0632183908046</v>
      </c>
      <c r="AF733" s="85">
        <v>31.578947368421051</v>
      </c>
      <c r="AG733" s="85">
        <v>62.5</v>
      </c>
      <c r="AH733" s="85">
        <v>70.588235294117652</v>
      </c>
      <c r="AI733" s="85">
        <v>62.616822429906534</v>
      </c>
      <c r="AJ733" s="86">
        <v>56.821001273111314</v>
      </c>
      <c r="AK733" s="87">
        <v>56.666666666666664</v>
      </c>
      <c r="AL733" s="72">
        <f t="shared" si="118"/>
        <v>56.666666666666664</v>
      </c>
      <c r="AM733" s="88">
        <v>53.71931681459214</v>
      </c>
      <c r="AN733" s="89">
        <f t="shared" si="119"/>
        <v>58.211809352017589</v>
      </c>
    </row>
    <row r="734" spans="1:40" ht="15" hidden="1" customHeight="1" x14ac:dyDescent="0.3">
      <c r="A734" s="90">
        <v>52254</v>
      </c>
      <c r="B734" s="91" t="s">
        <v>1003</v>
      </c>
      <c r="C734" s="91" t="s">
        <v>1021</v>
      </c>
      <c r="D734" s="92">
        <v>6</v>
      </c>
      <c r="E734" s="70">
        <v>71.048110272427976</v>
      </c>
      <c r="F734" s="71">
        <v>91.216422466422472</v>
      </c>
      <c r="G734" s="72">
        <f t="shared" si="110"/>
        <v>77.77088100375947</v>
      </c>
      <c r="H734" s="73">
        <v>0</v>
      </c>
      <c r="I734" s="74">
        <f t="shared" si="111"/>
        <v>0</v>
      </c>
      <c r="J734" s="75">
        <f t="shared" si="112"/>
        <v>46.662528602255684</v>
      </c>
      <c r="K734" s="76">
        <v>94.074074074074076</v>
      </c>
      <c r="L734" s="77">
        <v>100</v>
      </c>
      <c r="M734" s="78">
        <f t="shared" si="113"/>
        <v>95.390946502057602</v>
      </c>
      <c r="N734" s="79">
        <v>80.993788819875789</v>
      </c>
      <c r="O734" s="80">
        <v>99.53</v>
      </c>
      <c r="P734" s="81">
        <v>98.119658119658112</v>
      </c>
      <c r="Q734" s="82" t="s">
        <v>37</v>
      </c>
      <c r="R734" s="72">
        <f t="shared" si="114"/>
        <v>92.823098261732241</v>
      </c>
      <c r="S734" s="76">
        <v>95.555555555555557</v>
      </c>
      <c r="T734" s="80">
        <v>78.020833333333343</v>
      </c>
      <c r="U734" s="80">
        <v>92.592583333333323</v>
      </c>
      <c r="V734" s="80">
        <v>0</v>
      </c>
      <c r="W734" s="80">
        <v>25</v>
      </c>
      <c r="X734" s="78">
        <f t="shared" si="115"/>
        <v>69.667243055555559</v>
      </c>
      <c r="Y734" s="83">
        <f t="shared" si="116"/>
        <v>86.337649962272835</v>
      </c>
      <c r="Z734" s="84">
        <v>96.735632183908038</v>
      </c>
      <c r="AA734" s="84">
        <v>51.388888888888893</v>
      </c>
      <c r="AB734" s="84">
        <v>40</v>
      </c>
      <c r="AC734" s="84">
        <v>25.6</v>
      </c>
      <c r="AD734" s="84">
        <v>8.791208791208792</v>
      </c>
      <c r="AE734" s="72">
        <f t="shared" si="117"/>
        <v>47.767676360995324</v>
      </c>
      <c r="AF734" s="85">
        <v>57.894736842105267</v>
      </c>
      <c r="AG734" s="85">
        <v>75</v>
      </c>
      <c r="AH734" s="85">
        <v>70.588235294117652</v>
      </c>
      <c r="AI734" s="85">
        <v>33.644859813084111</v>
      </c>
      <c r="AJ734" s="86">
        <v>59.281957987326756</v>
      </c>
      <c r="AK734" s="87">
        <v>38.333333333333336</v>
      </c>
      <c r="AL734" s="72">
        <f t="shared" si="118"/>
        <v>38.333333333333336</v>
      </c>
      <c r="AM734" s="88">
        <v>48.951282855817979</v>
      </c>
      <c r="AN734" s="89">
        <f t="shared" si="119"/>
        <v>67.186715558332949</v>
      </c>
    </row>
    <row r="735" spans="1:40" ht="15" hidden="1" customHeight="1" x14ac:dyDescent="0.3">
      <c r="A735" s="90">
        <v>52256</v>
      </c>
      <c r="B735" s="91" t="s">
        <v>1003</v>
      </c>
      <c r="C735" s="91" t="s">
        <v>1022</v>
      </c>
      <c r="D735" s="92">
        <v>6</v>
      </c>
      <c r="E735" s="70">
        <v>75.597239683463698</v>
      </c>
      <c r="F735" s="71">
        <v>92.282254782254768</v>
      </c>
      <c r="G735" s="72">
        <f t="shared" si="110"/>
        <v>81.158911383060712</v>
      </c>
      <c r="H735" s="73">
        <v>0</v>
      </c>
      <c r="I735" s="74">
        <f t="shared" si="111"/>
        <v>0</v>
      </c>
      <c r="J735" s="75">
        <f t="shared" si="112"/>
        <v>48.695346829836424</v>
      </c>
      <c r="K735" s="76">
        <v>91.501416430594901</v>
      </c>
      <c r="L735" s="77">
        <v>100</v>
      </c>
      <c r="M735" s="78">
        <f t="shared" si="113"/>
        <v>93.38999055712938</v>
      </c>
      <c r="N735" s="79">
        <v>76.349206349206355</v>
      </c>
      <c r="O735" s="80">
        <v>98.789999999999992</v>
      </c>
      <c r="P735" s="81">
        <v>91.771269177126911</v>
      </c>
      <c r="Q735" s="82">
        <v>100</v>
      </c>
      <c r="R735" s="72">
        <f t="shared" si="114"/>
        <v>91.727618881583311</v>
      </c>
      <c r="S735" s="76">
        <v>95.833333333333343</v>
      </c>
      <c r="T735" s="80">
        <v>78.125</v>
      </c>
      <c r="U735" s="80">
        <v>100</v>
      </c>
      <c r="V735" s="80">
        <v>0</v>
      </c>
      <c r="W735" s="80">
        <v>0</v>
      </c>
      <c r="X735" s="78">
        <f t="shared" si="115"/>
        <v>68.489583333333343</v>
      </c>
      <c r="Y735" s="83">
        <f t="shared" si="116"/>
        <v>84.889901309339905</v>
      </c>
      <c r="Z735" s="84">
        <v>10.367816091954024</v>
      </c>
      <c r="AA735" s="84">
        <v>33.333333333333336</v>
      </c>
      <c r="AB735" s="84">
        <v>80</v>
      </c>
      <c r="AC735" s="84">
        <v>80.800000000000011</v>
      </c>
      <c r="AD735" s="84">
        <v>5.5555555555555554</v>
      </c>
      <c r="AE735" s="72">
        <f t="shared" si="117"/>
        <v>40.033620689655173</v>
      </c>
      <c r="AF735" s="85">
        <v>36.84210526315789</v>
      </c>
      <c r="AG735" s="85">
        <v>81.25</v>
      </c>
      <c r="AH735" s="85">
        <v>58.82352941176471</v>
      </c>
      <c r="AI735" s="85">
        <v>73.831775700934571</v>
      </c>
      <c r="AJ735" s="86">
        <v>62.686852593964296</v>
      </c>
      <c r="AK735" s="87">
        <v>60</v>
      </c>
      <c r="AL735" s="72">
        <f t="shared" si="118"/>
        <v>60</v>
      </c>
      <c r="AM735" s="88">
        <v>50.067758392873237</v>
      </c>
      <c r="AN735" s="89">
        <f t="shared" si="119"/>
        <v>67.204347538499206</v>
      </c>
    </row>
    <row r="736" spans="1:40" ht="15" hidden="1" customHeight="1" x14ac:dyDescent="0.3">
      <c r="A736" s="90">
        <v>52258</v>
      </c>
      <c r="B736" s="91" t="s">
        <v>1003</v>
      </c>
      <c r="C736" s="91" t="s">
        <v>1023</v>
      </c>
      <c r="D736" s="92">
        <v>6</v>
      </c>
      <c r="E736" s="70">
        <v>47.740662652075862</v>
      </c>
      <c r="F736" s="71">
        <v>69.421041921041933</v>
      </c>
      <c r="G736" s="72">
        <f t="shared" si="110"/>
        <v>54.967455741731214</v>
      </c>
      <c r="H736" s="73">
        <v>0</v>
      </c>
      <c r="I736" s="74">
        <f t="shared" si="111"/>
        <v>0</v>
      </c>
      <c r="J736" s="75">
        <f t="shared" si="112"/>
        <v>32.980473445038726</v>
      </c>
      <c r="K736" s="76">
        <v>99.595141700404852</v>
      </c>
      <c r="L736" s="77">
        <v>100</v>
      </c>
      <c r="M736" s="78">
        <f t="shared" si="113"/>
        <v>99.685110211426007</v>
      </c>
      <c r="N736" s="79">
        <v>80.317460317460316</v>
      </c>
      <c r="O736" s="80">
        <v>99.960000000000008</v>
      </c>
      <c r="P736" s="81">
        <v>99.430604982206404</v>
      </c>
      <c r="Q736" s="82">
        <v>100</v>
      </c>
      <c r="R736" s="72">
        <f t="shared" si="114"/>
        <v>94.927016324916679</v>
      </c>
      <c r="S736" s="76">
        <v>95.138888888888886</v>
      </c>
      <c r="T736" s="80">
        <v>71.921296296296291</v>
      </c>
      <c r="U736" s="80">
        <v>100</v>
      </c>
      <c r="V736" s="80">
        <v>0</v>
      </c>
      <c r="W736" s="80">
        <v>80</v>
      </c>
      <c r="X736" s="78">
        <f t="shared" si="115"/>
        <v>76.765046296296291</v>
      </c>
      <c r="Y736" s="83">
        <f t="shared" si="116"/>
        <v>90.828099714901512</v>
      </c>
      <c r="Z736" s="84">
        <v>46.436781609195407</v>
      </c>
      <c r="AA736" s="84">
        <v>50.69444444444445</v>
      </c>
      <c r="AB736" s="84">
        <v>80</v>
      </c>
      <c r="AC736" s="84">
        <v>85.6</v>
      </c>
      <c r="AD736" s="84">
        <v>5.5555555555555554</v>
      </c>
      <c r="AE736" s="72">
        <f t="shared" si="117"/>
        <v>53.206070402298849</v>
      </c>
      <c r="AF736" s="85">
        <v>33.333333333333329</v>
      </c>
      <c r="AG736" s="85">
        <v>75</v>
      </c>
      <c r="AH736" s="85">
        <v>64.705882352941174</v>
      </c>
      <c r="AI736" s="85">
        <v>73.831775700934571</v>
      </c>
      <c r="AJ736" s="86">
        <v>61.717747846802268</v>
      </c>
      <c r="AK736" s="87">
        <v>68.333333333333329</v>
      </c>
      <c r="AL736" s="72">
        <f t="shared" si="118"/>
        <v>68.333333333333329</v>
      </c>
      <c r="AM736" s="88">
        <v>58.501303640373315</v>
      </c>
      <c r="AN736" s="89">
        <f t="shared" si="119"/>
        <v>69.560535638570499</v>
      </c>
    </row>
    <row r="737" spans="1:40" ht="15" hidden="1" customHeight="1" x14ac:dyDescent="0.3">
      <c r="A737" s="90">
        <v>52260</v>
      </c>
      <c r="B737" s="91" t="s">
        <v>1003</v>
      </c>
      <c r="C737" s="91" t="s">
        <v>1024</v>
      </c>
      <c r="D737" s="92">
        <v>6</v>
      </c>
      <c r="E737" s="70">
        <v>57.620391659043513</v>
      </c>
      <c r="F737" s="71">
        <v>81.431623931623932</v>
      </c>
      <c r="G737" s="72">
        <f t="shared" si="110"/>
        <v>65.557469083236981</v>
      </c>
      <c r="H737" s="73">
        <v>0</v>
      </c>
      <c r="I737" s="74">
        <f t="shared" si="111"/>
        <v>0</v>
      </c>
      <c r="J737" s="75">
        <f t="shared" si="112"/>
        <v>39.334481449942189</v>
      </c>
      <c r="K737" s="76">
        <v>71.51898734177216</v>
      </c>
      <c r="L737" s="77">
        <v>100</v>
      </c>
      <c r="M737" s="78">
        <f t="shared" si="113"/>
        <v>77.848101265822791</v>
      </c>
      <c r="N737" s="79">
        <v>78.94179894179895</v>
      </c>
      <c r="O737" s="80">
        <v>99.62</v>
      </c>
      <c r="P737" s="81">
        <v>98.91696750902527</v>
      </c>
      <c r="Q737" s="82">
        <v>100</v>
      </c>
      <c r="R737" s="72">
        <f t="shared" si="114"/>
        <v>94.369691612706049</v>
      </c>
      <c r="S737" s="76">
        <v>96.527777777777786</v>
      </c>
      <c r="T737" s="80">
        <v>73.784722222222229</v>
      </c>
      <c r="U737" s="80">
        <v>100</v>
      </c>
      <c r="V737" s="80">
        <v>0</v>
      </c>
      <c r="W737" s="80">
        <v>0</v>
      </c>
      <c r="X737" s="78">
        <f t="shared" si="115"/>
        <v>67.578125</v>
      </c>
      <c r="Y737" s="83">
        <f t="shared" si="116"/>
        <v>79.848617771762136</v>
      </c>
      <c r="Z737" s="84">
        <v>40.505747126436781</v>
      </c>
      <c r="AA737" s="84">
        <v>27.777777777777782</v>
      </c>
      <c r="AB737" s="84">
        <v>100</v>
      </c>
      <c r="AC737" s="84">
        <v>88</v>
      </c>
      <c r="AD737" s="84">
        <v>3.3333333333333335</v>
      </c>
      <c r="AE737" s="72">
        <f t="shared" si="117"/>
        <v>51.209770114942529</v>
      </c>
      <c r="AF737" s="85">
        <v>21.052631578947366</v>
      </c>
      <c r="AG737" s="85">
        <v>50</v>
      </c>
      <c r="AH737" s="85">
        <v>58.82352941176471</v>
      </c>
      <c r="AI737" s="85">
        <v>76.63551401869158</v>
      </c>
      <c r="AJ737" s="86">
        <v>51.627918752350922</v>
      </c>
      <c r="AK737" s="87">
        <v>68.333333333333329</v>
      </c>
      <c r="AL737" s="72">
        <f t="shared" si="118"/>
        <v>68.333333333333329</v>
      </c>
      <c r="AM737" s="88">
        <v>54.745989061929592</v>
      </c>
      <c r="AN737" s="89">
        <f t="shared" si="119"/>
        <v>64.215001894448392</v>
      </c>
    </row>
    <row r="738" spans="1:40" ht="15" hidden="1" customHeight="1" x14ac:dyDescent="0.3">
      <c r="A738" s="90">
        <v>52287</v>
      </c>
      <c r="B738" s="91" t="s">
        <v>1003</v>
      </c>
      <c r="C738" s="91" t="s">
        <v>1025</v>
      </c>
      <c r="D738" s="92">
        <v>6</v>
      </c>
      <c r="E738" s="70">
        <v>73.617587601078171</v>
      </c>
      <c r="F738" s="71">
        <v>86.271367521367509</v>
      </c>
      <c r="G738" s="72">
        <f t="shared" si="110"/>
        <v>77.835514241174621</v>
      </c>
      <c r="H738" s="73">
        <v>0</v>
      </c>
      <c r="I738" s="74">
        <f t="shared" si="111"/>
        <v>0</v>
      </c>
      <c r="J738" s="75">
        <f t="shared" si="112"/>
        <v>46.701308544704773</v>
      </c>
      <c r="K738" s="76">
        <v>96.441947565543074</v>
      </c>
      <c r="L738" s="77">
        <v>100</v>
      </c>
      <c r="M738" s="78">
        <f t="shared" si="113"/>
        <v>97.23262588431129</v>
      </c>
      <c r="N738" s="79">
        <v>89.600000000000009</v>
      </c>
      <c r="O738" s="80">
        <v>99.97</v>
      </c>
      <c r="P738" s="81">
        <v>98.545454545454547</v>
      </c>
      <c r="Q738" s="82">
        <v>100</v>
      </c>
      <c r="R738" s="72">
        <f t="shared" si="114"/>
        <v>97.028863636363639</v>
      </c>
      <c r="S738" s="76">
        <v>94.722222222222229</v>
      </c>
      <c r="T738" s="80">
        <v>84.487847222222229</v>
      </c>
      <c r="U738" s="80">
        <v>83.333333333333329</v>
      </c>
      <c r="V738" s="80">
        <v>0</v>
      </c>
      <c r="W738" s="80">
        <v>15</v>
      </c>
      <c r="X738" s="78">
        <f t="shared" si="115"/>
        <v>67.510850694444443</v>
      </c>
      <c r="Y738" s="83">
        <f t="shared" si="116"/>
        <v>87.65645390421065</v>
      </c>
      <c r="Z738" s="84">
        <v>99.770114942528735</v>
      </c>
      <c r="AA738" s="84">
        <v>77.777777777777786</v>
      </c>
      <c r="AB738" s="84">
        <v>100</v>
      </c>
      <c r="AC738" s="84">
        <v>84</v>
      </c>
      <c r="AD738" s="84">
        <v>62.365591397849464</v>
      </c>
      <c r="AE738" s="72">
        <f t="shared" si="117"/>
        <v>85.719410456062292</v>
      </c>
      <c r="AF738" s="85">
        <v>57.894736842105267</v>
      </c>
      <c r="AG738" s="85">
        <v>75</v>
      </c>
      <c r="AH738" s="85">
        <v>70.588235294117652</v>
      </c>
      <c r="AI738" s="85">
        <v>78.504672897196258</v>
      </c>
      <c r="AJ738" s="86">
        <v>70.4969112583548</v>
      </c>
      <c r="AK738" s="87">
        <v>58.333333333333336</v>
      </c>
      <c r="AL738" s="72">
        <f t="shared" si="118"/>
        <v>58.333333333333336</v>
      </c>
      <c r="AM738" s="88">
        <v>76.182861912127848</v>
      </c>
      <c r="AN738" s="89">
        <f t="shared" si="119"/>
        <v>76.023347234684636</v>
      </c>
    </row>
    <row r="739" spans="1:40" ht="15" hidden="1" customHeight="1" x14ac:dyDescent="0.3">
      <c r="A739" s="90">
        <v>52317</v>
      </c>
      <c r="B739" s="91" t="s">
        <v>1003</v>
      </c>
      <c r="C739" s="91" t="s">
        <v>1026</v>
      </c>
      <c r="D739" s="92">
        <v>6</v>
      </c>
      <c r="E739" s="70">
        <v>73.686981877771345</v>
      </c>
      <c r="F739" s="71">
        <v>90.36324786324785</v>
      </c>
      <c r="G739" s="72">
        <f t="shared" si="110"/>
        <v>79.245737206263499</v>
      </c>
      <c r="H739" s="73">
        <v>0</v>
      </c>
      <c r="I739" s="74">
        <f t="shared" si="111"/>
        <v>0</v>
      </c>
      <c r="J739" s="75">
        <f t="shared" si="112"/>
        <v>47.547442323758098</v>
      </c>
      <c r="K739" s="76">
        <v>73.245614035087712</v>
      </c>
      <c r="L739" s="77">
        <v>100</v>
      </c>
      <c r="M739" s="78">
        <f t="shared" si="113"/>
        <v>79.191033138401551</v>
      </c>
      <c r="N739" s="79">
        <v>94.166666666666671</v>
      </c>
      <c r="O739" s="80">
        <v>99.56</v>
      </c>
      <c r="P739" s="81">
        <v>99.197592778335007</v>
      </c>
      <c r="Q739" s="82">
        <v>100</v>
      </c>
      <c r="R739" s="72">
        <f t="shared" si="114"/>
        <v>98.231064861250417</v>
      </c>
      <c r="S739" s="76">
        <v>94.583333333333329</v>
      </c>
      <c r="T739" s="80">
        <v>83</v>
      </c>
      <c r="U739" s="80">
        <v>95.370349999999988</v>
      </c>
      <c r="V739" s="80">
        <v>0</v>
      </c>
      <c r="W739" s="80">
        <v>15</v>
      </c>
      <c r="X739" s="78">
        <f t="shared" si="115"/>
        <v>70.113420833333322</v>
      </c>
      <c r="Y739" s="83">
        <f t="shared" si="116"/>
        <v>82.379007352091364</v>
      </c>
      <c r="Z739" s="84">
        <v>59.080459770114942</v>
      </c>
      <c r="AA739" s="84">
        <v>50</v>
      </c>
      <c r="AB739" s="84">
        <v>100</v>
      </c>
      <c r="AC739" s="84">
        <v>92</v>
      </c>
      <c r="AD739" s="84">
        <v>5.5555555555555554</v>
      </c>
      <c r="AE739" s="72">
        <f t="shared" si="117"/>
        <v>61.1867816091954</v>
      </c>
      <c r="AF739" s="85">
        <v>57.894736842105267</v>
      </c>
      <c r="AG739" s="85">
        <v>87.5</v>
      </c>
      <c r="AH739" s="85">
        <v>76.470588235294116</v>
      </c>
      <c r="AI739" s="85">
        <v>69.158878504672899</v>
      </c>
      <c r="AJ739" s="86">
        <v>72.756050895518072</v>
      </c>
      <c r="AK739" s="87">
        <v>63.333333333333329</v>
      </c>
      <c r="AL739" s="72">
        <f t="shared" si="118"/>
        <v>63.333333333333329</v>
      </c>
      <c r="AM739" s="88">
        <v>64.701230430375702</v>
      </c>
      <c r="AN739" s="89">
        <f t="shared" si="119"/>
        <v>70.109361269910011</v>
      </c>
    </row>
    <row r="740" spans="1:40" ht="15" hidden="1" customHeight="1" x14ac:dyDescent="0.3">
      <c r="A740" s="90">
        <v>52320</v>
      </c>
      <c r="B740" s="91" t="s">
        <v>1003</v>
      </c>
      <c r="C740" s="91" t="s">
        <v>1027</v>
      </c>
      <c r="D740" s="92">
        <v>6</v>
      </c>
      <c r="E740" s="70">
        <v>82.800655484866013</v>
      </c>
      <c r="F740" s="71">
        <v>96.909849409849414</v>
      </c>
      <c r="G740" s="72">
        <f t="shared" si="110"/>
        <v>87.503720126527142</v>
      </c>
      <c r="H740" s="73">
        <v>35.137999999999998</v>
      </c>
      <c r="I740" s="74">
        <f t="shared" si="111"/>
        <v>35.137999999999998</v>
      </c>
      <c r="J740" s="75">
        <f t="shared" si="112"/>
        <v>66.557432075916282</v>
      </c>
      <c r="K740" s="76">
        <v>100</v>
      </c>
      <c r="L740" s="77">
        <v>100</v>
      </c>
      <c r="M740" s="78">
        <f t="shared" si="113"/>
        <v>100</v>
      </c>
      <c r="N740" s="79">
        <v>96.666666666666671</v>
      </c>
      <c r="O740" s="80">
        <v>99.429999999999993</v>
      </c>
      <c r="P740" s="81">
        <v>98.271346254583548</v>
      </c>
      <c r="Q740" s="82">
        <v>100</v>
      </c>
      <c r="R740" s="72">
        <f t="shared" si="114"/>
        <v>98.592003230312557</v>
      </c>
      <c r="S740" s="76">
        <v>96.111111111111114</v>
      </c>
      <c r="T740" s="80">
        <v>76.053240740740748</v>
      </c>
      <c r="U740" s="80">
        <v>83.333333333333329</v>
      </c>
      <c r="V740" s="80">
        <v>0</v>
      </c>
      <c r="W740" s="80">
        <v>25</v>
      </c>
      <c r="X740" s="78">
        <f t="shared" si="115"/>
        <v>66.999421296296291</v>
      </c>
      <c r="Y740" s="83">
        <f t="shared" si="116"/>
        <v>88.98925584851483</v>
      </c>
      <c r="Z740" s="84">
        <v>4.1839080459770122</v>
      </c>
      <c r="AA740" s="84">
        <v>22.222222222222225</v>
      </c>
      <c r="AB740" s="84">
        <v>100</v>
      </c>
      <c r="AC740" s="84">
        <v>84.8</v>
      </c>
      <c r="AD740" s="84">
        <v>5.5555555555555554</v>
      </c>
      <c r="AE740" s="72">
        <f t="shared" si="117"/>
        <v>40.904310344827586</v>
      </c>
      <c r="AF740" s="85">
        <v>31.578947368421051</v>
      </c>
      <c r="AG740" s="85">
        <v>75</v>
      </c>
      <c r="AH740" s="85">
        <v>76.470588235294116</v>
      </c>
      <c r="AI740" s="85">
        <v>77.570093457943926</v>
      </c>
      <c r="AJ740" s="86">
        <v>65.154907265414778</v>
      </c>
      <c r="AK740" s="87">
        <v>71.666666666666671</v>
      </c>
      <c r="AL740" s="72">
        <f t="shared" si="118"/>
        <v>71.666666666666671</v>
      </c>
      <c r="AM740" s="88">
        <v>53.523607454685326</v>
      </c>
      <c r="AN740" s="89">
        <f t="shared" si="119"/>
        <v>73.863196575846274</v>
      </c>
    </row>
    <row r="741" spans="1:40" ht="15" hidden="1" customHeight="1" x14ac:dyDescent="0.3">
      <c r="A741" s="90">
        <v>52323</v>
      </c>
      <c r="B741" s="91" t="s">
        <v>1003</v>
      </c>
      <c r="C741" s="91" t="s">
        <v>1028</v>
      </c>
      <c r="D741" s="92">
        <v>6</v>
      </c>
      <c r="E741" s="70">
        <v>59.084955425699512</v>
      </c>
      <c r="F741" s="71">
        <v>86.70787545787546</v>
      </c>
      <c r="G741" s="72">
        <f t="shared" si="110"/>
        <v>68.292595436424818</v>
      </c>
      <c r="H741" s="73">
        <v>64.906000000000006</v>
      </c>
      <c r="I741" s="74">
        <f t="shared" si="111"/>
        <v>64.906000000000006</v>
      </c>
      <c r="J741" s="75">
        <f t="shared" si="112"/>
        <v>66.937957261854891</v>
      </c>
      <c r="K741" s="76">
        <v>74.358974358974365</v>
      </c>
      <c r="L741" s="77">
        <v>100</v>
      </c>
      <c r="M741" s="78">
        <f t="shared" si="113"/>
        <v>80.056980056980052</v>
      </c>
      <c r="N741" s="79">
        <v>81.428571428571445</v>
      </c>
      <c r="O741" s="80">
        <v>99.88000000000001</v>
      </c>
      <c r="P741" s="81">
        <v>99.517296862429603</v>
      </c>
      <c r="Q741" s="82">
        <v>100</v>
      </c>
      <c r="R741" s="72">
        <f t="shared" si="114"/>
        <v>95.206467072750257</v>
      </c>
      <c r="S741" s="76">
        <v>94.444444444444457</v>
      </c>
      <c r="T741" s="80">
        <v>73.368055555555571</v>
      </c>
      <c r="U741" s="80">
        <v>97.222216666666668</v>
      </c>
      <c r="V741" s="80">
        <v>0</v>
      </c>
      <c r="W741" s="80">
        <v>25</v>
      </c>
      <c r="X741" s="78">
        <f t="shared" si="115"/>
        <v>69.383679166666667</v>
      </c>
      <c r="Y741" s="83">
        <f t="shared" si="116"/>
        <v>81.489359617126226</v>
      </c>
      <c r="Z741" s="84">
        <v>49.356321839080465</v>
      </c>
      <c r="AA741" s="84">
        <v>75</v>
      </c>
      <c r="AB741" s="84">
        <v>100</v>
      </c>
      <c r="AC741" s="84">
        <v>76</v>
      </c>
      <c r="AD741" s="84">
        <v>8.8888888888888893</v>
      </c>
      <c r="AE741" s="72">
        <f t="shared" si="117"/>
        <v>61.068247126436781</v>
      </c>
      <c r="AF741" s="85">
        <v>57.894736842105267</v>
      </c>
      <c r="AG741" s="85">
        <v>75</v>
      </c>
      <c r="AH741" s="85">
        <v>58.82352941176471</v>
      </c>
      <c r="AI741" s="85">
        <v>0.93457943925233633</v>
      </c>
      <c r="AJ741" s="86">
        <v>48.163211423280572</v>
      </c>
      <c r="AK741" s="87">
        <v>53.333333333333336</v>
      </c>
      <c r="AL741" s="72">
        <f t="shared" si="118"/>
        <v>53.333333333333336</v>
      </c>
      <c r="AM741" s="88">
        <v>56.079921513641111</v>
      </c>
      <c r="AN741" s="89">
        <f t="shared" si="119"/>
        <v>70.956247715026421</v>
      </c>
    </row>
    <row r="742" spans="1:40" ht="15" hidden="1" customHeight="1" x14ac:dyDescent="0.3">
      <c r="A742" s="90">
        <v>52352</v>
      </c>
      <c r="B742" s="91" t="s">
        <v>1003</v>
      </c>
      <c r="C742" s="91" t="s">
        <v>1029</v>
      </c>
      <c r="D742" s="92">
        <v>6</v>
      </c>
      <c r="E742" s="70">
        <v>37.746141541231083</v>
      </c>
      <c r="F742" s="71">
        <v>80</v>
      </c>
      <c r="G742" s="72">
        <f t="shared" si="110"/>
        <v>51.830761027487384</v>
      </c>
      <c r="H742" s="73">
        <v>0</v>
      </c>
      <c r="I742" s="74">
        <f t="shared" si="111"/>
        <v>0</v>
      </c>
      <c r="J742" s="75">
        <f t="shared" si="112"/>
        <v>31.098456616492427</v>
      </c>
      <c r="K742" s="76">
        <v>75.961538461538453</v>
      </c>
      <c r="L742" s="77">
        <v>100</v>
      </c>
      <c r="M742" s="78">
        <f t="shared" si="113"/>
        <v>81.303418803418793</v>
      </c>
      <c r="N742" s="79">
        <v>92.698412698412696</v>
      </c>
      <c r="O742" s="80">
        <v>99.52</v>
      </c>
      <c r="P742" s="81">
        <v>99.788732394366193</v>
      </c>
      <c r="Q742" s="82">
        <v>100</v>
      </c>
      <c r="R742" s="72">
        <f t="shared" si="114"/>
        <v>98.001786273194725</v>
      </c>
      <c r="S742" s="76">
        <v>94.444444444444457</v>
      </c>
      <c r="T742" s="80">
        <v>68.834876543209873</v>
      </c>
      <c r="U742" s="80">
        <v>98.14813333333332</v>
      </c>
      <c r="V742" s="80">
        <v>0</v>
      </c>
      <c r="W742" s="80">
        <v>25</v>
      </c>
      <c r="X742" s="78">
        <f t="shared" si="115"/>
        <v>68.481863580246909</v>
      </c>
      <c r="Y742" s="83">
        <f t="shared" si="116"/>
        <v>82.543998722332091</v>
      </c>
      <c r="Z742" s="84">
        <v>46.988505747126432</v>
      </c>
      <c r="AA742" s="84">
        <v>80.555555555555557</v>
      </c>
      <c r="AB742" s="84">
        <v>80</v>
      </c>
      <c r="AC742" s="84">
        <v>88</v>
      </c>
      <c r="AD742" s="84">
        <v>5.5555555555555554</v>
      </c>
      <c r="AE742" s="72">
        <f t="shared" si="117"/>
        <v>59.392959770114942</v>
      </c>
      <c r="AF742" s="85">
        <v>36.84210526315789</v>
      </c>
      <c r="AG742" s="85">
        <v>75</v>
      </c>
      <c r="AH742" s="85">
        <v>70.588235294117652</v>
      </c>
      <c r="AI742" s="85">
        <v>73.831775700934571</v>
      </c>
      <c r="AJ742" s="86">
        <v>64.065529064552521</v>
      </c>
      <c r="AK742" s="87">
        <v>68.333333333333329</v>
      </c>
      <c r="AL742" s="72">
        <f t="shared" si="118"/>
        <v>68.333333333333329</v>
      </c>
      <c r="AM742" s="88">
        <v>62.427052961275308</v>
      </c>
      <c r="AN742" s="89">
        <f t="shared" si="119"/>
        <v>66.219806572847119</v>
      </c>
    </row>
    <row r="743" spans="1:40" ht="15" hidden="1" customHeight="1" x14ac:dyDescent="0.3">
      <c r="A743" s="90">
        <v>52354</v>
      </c>
      <c r="B743" s="91" t="s">
        <v>1003</v>
      </c>
      <c r="C743" s="91" t="s">
        <v>1030</v>
      </c>
      <c r="D743" s="92">
        <v>6</v>
      </c>
      <c r="E743" s="70">
        <v>70.14685420447671</v>
      </c>
      <c r="F743" s="71">
        <v>85.57590557590558</v>
      </c>
      <c r="G743" s="72">
        <f t="shared" si="110"/>
        <v>75.289871328286324</v>
      </c>
      <c r="H743" s="73">
        <v>0</v>
      </c>
      <c r="I743" s="74">
        <f t="shared" si="111"/>
        <v>0</v>
      </c>
      <c r="J743" s="75">
        <f t="shared" si="112"/>
        <v>45.173922796971794</v>
      </c>
      <c r="K743" s="76">
        <v>99.569892473118287</v>
      </c>
      <c r="L743" s="77">
        <v>100</v>
      </c>
      <c r="M743" s="78">
        <f t="shared" si="113"/>
        <v>99.665471923536444</v>
      </c>
      <c r="N743" s="79">
        <v>72.857142857142847</v>
      </c>
      <c r="O743" s="80">
        <v>99.02</v>
      </c>
      <c r="P743" s="81">
        <v>99.699021820917991</v>
      </c>
      <c r="Q743" s="82">
        <v>100</v>
      </c>
      <c r="R743" s="72">
        <f t="shared" si="114"/>
        <v>92.894041169515205</v>
      </c>
      <c r="S743" s="76">
        <v>80.694444444444443</v>
      </c>
      <c r="T743" s="80">
        <v>64.328703703703695</v>
      </c>
      <c r="U743" s="80">
        <v>100</v>
      </c>
      <c r="V743" s="80">
        <v>0</v>
      </c>
      <c r="W743" s="80">
        <v>0</v>
      </c>
      <c r="X743" s="78">
        <f t="shared" si="115"/>
        <v>61.255787037037038</v>
      </c>
      <c r="Y743" s="83">
        <f t="shared" si="116"/>
        <v>85.207514918569842</v>
      </c>
      <c r="Z743" s="84">
        <v>48.551724137931039</v>
      </c>
      <c r="AA743" s="84">
        <v>34.722222222222221</v>
      </c>
      <c r="AB743" s="84">
        <v>80</v>
      </c>
      <c r="AC743" s="84">
        <v>83.2</v>
      </c>
      <c r="AD743" s="84">
        <v>5.5555555555555554</v>
      </c>
      <c r="AE743" s="72">
        <f t="shared" si="117"/>
        <v>50.290014367816092</v>
      </c>
      <c r="AF743" s="85">
        <v>31.578947368421051</v>
      </c>
      <c r="AG743" s="85">
        <v>75</v>
      </c>
      <c r="AH743" s="85">
        <v>47.058823529411761</v>
      </c>
      <c r="AI743" s="85">
        <v>71.028037383177562</v>
      </c>
      <c r="AJ743" s="86">
        <v>56.166452070252589</v>
      </c>
      <c r="AK743" s="87">
        <v>68.333333333333329</v>
      </c>
      <c r="AL743" s="72">
        <f t="shared" si="118"/>
        <v>68.333333333333329</v>
      </c>
      <c r="AM743" s="88">
        <v>55.465728214902605</v>
      </c>
      <c r="AN743" s="89">
        <f t="shared" si="119"/>
        <v>68.278260483150063</v>
      </c>
    </row>
    <row r="744" spans="1:40" ht="15" hidden="1" customHeight="1" x14ac:dyDescent="0.3">
      <c r="A744" s="90">
        <v>52356</v>
      </c>
      <c r="B744" s="91" t="s">
        <v>1003</v>
      </c>
      <c r="C744" s="91" t="s">
        <v>1031</v>
      </c>
      <c r="D744" s="92">
        <v>4</v>
      </c>
      <c r="E744" s="70">
        <v>61.689066831535065</v>
      </c>
      <c r="F744" s="71">
        <v>61.645299145299148</v>
      </c>
      <c r="G744" s="72">
        <f t="shared" si="110"/>
        <v>61.674477602789757</v>
      </c>
      <c r="H744" s="73">
        <v>0</v>
      </c>
      <c r="I744" s="74">
        <f t="shared" si="111"/>
        <v>0</v>
      </c>
      <c r="J744" s="75">
        <f t="shared" si="112"/>
        <v>37.00468656167385</v>
      </c>
      <c r="K744" s="76">
        <v>99.523809523809518</v>
      </c>
      <c r="L744" s="77">
        <v>100</v>
      </c>
      <c r="M744" s="78">
        <f t="shared" si="113"/>
        <v>99.629629629629619</v>
      </c>
      <c r="N744" s="79">
        <v>86.349206349206341</v>
      </c>
      <c r="O744" s="80">
        <v>99.32</v>
      </c>
      <c r="P744" s="81">
        <v>99.379939740622675</v>
      </c>
      <c r="Q744" s="82">
        <v>100</v>
      </c>
      <c r="R744" s="72">
        <f t="shared" si="114"/>
        <v>96.262286522457245</v>
      </c>
      <c r="S744" s="76">
        <v>94.722222222222229</v>
      </c>
      <c r="T744" s="80">
        <v>75.671296296296305</v>
      </c>
      <c r="U744" s="80">
        <v>100</v>
      </c>
      <c r="V744" s="80">
        <v>0</v>
      </c>
      <c r="W744" s="80">
        <v>25</v>
      </c>
      <c r="X744" s="78">
        <f t="shared" si="115"/>
        <v>70.723379629629633</v>
      </c>
      <c r="Y744" s="83">
        <f t="shared" si="116"/>
        <v>89.302079835334467</v>
      </c>
      <c r="Z744" s="84">
        <v>57.862068965517238</v>
      </c>
      <c r="AA744" s="84">
        <v>63.19444444444445</v>
      </c>
      <c r="AB744" s="84">
        <v>40</v>
      </c>
      <c r="AC744" s="84">
        <v>44.800000000000004</v>
      </c>
      <c r="AD744" s="84">
        <v>5.6451612903225801</v>
      </c>
      <c r="AE744" s="72">
        <f t="shared" si="117"/>
        <v>43.272943316648124</v>
      </c>
      <c r="AF744" s="85">
        <v>47.368421052631575</v>
      </c>
      <c r="AG744" s="85">
        <v>75</v>
      </c>
      <c r="AH744" s="85">
        <v>23.52941176470588</v>
      </c>
      <c r="AI744" s="85">
        <v>28.037383177570092</v>
      </c>
      <c r="AJ744" s="86">
        <v>43.483803998726884</v>
      </c>
      <c r="AK744" s="87">
        <v>26.666666666666668</v>
      </c>
      <c r="AL744" s="72">
        <f t="shared" si="118"/>
        <v>26.666666666666668</v>
      </c>
      <c r="AM744" s="88">
        <v>40.007917501872839</v>
      </c>
      <c r="AN744" s="89">
        <f t="shared" si="119"/>
        <v>64.05435248056385</v>
      </c>
    </row>
    <row r="745" spans="1:40" ht="15" hidden="1" customHeight="1" x14ac:dyDescent="0.3">
      <c r="A745" s="90">
        <v>52378</v>
      </c>
      <c r="B745" s="91" t="s">
        <v>1003</v>
      </c>
      <c r="C745" s="91" t="s">
        <v>1032</v>
      </c>
      <c r="D745" s="92">
        <v>6</v>
      </c>
      <c r="E745" s="70">
        <v>58.983571077987726</v>
      </c>
      <c r="F745" s="71">
        <v>80.315934065934073</v>
      </c>
      <c r="G745" s="72">
        <f t="shared" si="110"/>
        <v>66.094358740636494</v>
      </c>
      <c r="H745" s="73">
        <v>0</v>
      </c>
      <c r="I745" s="74">
        <f t="shared" si="111"/>
        <v>0</v>
      </c>
      <c r="J745" s="75">
        <f t="shared" si="112"/>
        <v>39.656615244381896</v>
      </c>
      <c r="K745" s="76">
        <v>97.804878048780481</v>
      </c>
      <c r="L745" s="77">
        <v>100</v>
      </c>
      <c r="M745" s="78">
        <f t="shared" si="113"/>
        <v>98.292682926829258</v>
      </c>
      <c r="N745" s="79">
        <v>97.777777777777771</v>
      </c>
      <c r="O745" s="80">
        <v>99.91</v>
      </c>
      <c r="P745" s="81">
        <v>98.447829836159812</v>
      </c>
      <c r="Q745" s="82">
        <v>100</v>
      </c>
      <c r="R745" s="72">
        <f t="shared" si="114"/>
        <v>99.033901903484391</v>
      </c>
      <c r="S745" s="76">
        <v>98.333333333333343</v>
      </c>
      <c r="T745" s="80">
        <v>79.932870370370367</v>
      </c>
      <c r="U745" s="80">
        <v>100</v>
      </c>
      <c r="V745" s="80">
        <v>0</v>
      </c>
      <c r="W745" s="80">
        <v>15</v>
      </c>
      <c r="X745" s="78">
        <f t="shared" si="115"/>
        <v>71.441550925925924</v>
      </c>
      <c r="Y745" s="83">
        <f t="shared" si="116"/>
        <v>89.937510759069824</v>
      </c>
      <c r="Z745" s="84">
        <v>49.149425287356316</v>
      </c>
      <c r="AA745" s="84">
        <v>36.111111111111107</v>
      </c>
      <c r="AB745" s="84">
        <v>100</v>
      </c>
      <c r="AC745" s="84">
        <v>48</v>
      </c>
      <c r="AD745" s="84">
        <v>5.5555555555555554</v>
      </c>
      <c r="AE745" s="72">
        <f t="shared" si="117"/>
        <v>47.849856321839077</v>
      </c>
      <c r="AF745" s="85">
        <v>73.68421052631578</v>
      </c>
      <c r="AG745" s="85">
        <v>75</v>
      </c>
      <c r="AH745" s="85">
        <v>64.705882352941174</v>
      </c>
      <c r="AI745" s="85">
        <v>42.990654205607477</v>
      </c>
      <c r="AJ745" s="86">
        <v>64.095186771216106</v>
      </c>
      <c r="AK745" s="87">
        <v>50</v>
      </c>
      <c r="AL745" s="72">
        <f t="shared" si="118"/>
        <v>50</v>
      </c>
      <c r="AM745" s="88">
        <v>52.611973177305131</v>
      </c>
      <c r="AN745" s="89">
        <f t="shared" si="119"/>
        <v>68.683670381602838</v>
      </c>
    </row>
    <row r="746" spans="1:40" ht="15" hidden="1" customHeight="1" x14ac:dyDescent="0.3">
      <c r="A746" s="90">
        <v>52381</v>
      </c>
      <c r="B746" s="91" t="s">
        <v>1003</v>
      </c>
      <c r="C746" s="91" t="s">
        <v>1033</v>
      </c>
      <c r="D746" s="92">
        <v>6</v>
      </c>
      <c r="E746" s="70">
        <v>73.380287588999025</v>
      </c>
      <c r="F746" s="71">
        <v>90.215710215710217</v>
      </c>
      <c r="G746" s="72">
        <f t="shared" si="110"/>
        <v>78.992095131236084</v>
      </c>
      <c r="H746" s="73">
        <v>0</v>
      </c>
      <c r="I746" s="74">
        <f t="shared" si="111"/>
        <v>0</v>
      </c>
      <c r="J746" s="75">
        <f t="shared" si="112"/>
        <v>47.395257078741651</v>
      </c>
      <c r="K746" s="76">
        <v>84.386617100371737</v>
      </c>
      <c r="L746" s="77">
        <v>100</v>
      </c>
      <c r="M746" s="78">
        <f t="shared" si="113"/>
        <v>87.856257744733568</v>
      </c>
      <c r="N746" s="79">
        <v>79.761904761904759</v>
      </c>
      <c r="O746" s="80">
        <v>99.440000000000012</v>
      </c>
      <c r="P746" s="81">
        <v>98.016119032858029</v>
      </c>
      <c r="Q746" s="82">
        <v>100</v>
      </c>
      <c r="R746" s="72">
        <f t="shared" si="114"/>
        <v>94.304505948690689</v>
      </c>
      <c r="S746" s="76">
        <v>96.25</v>
      </c>
      <c r="T746" s="80">
        <v>84.145833333333343</v>
      </c>
      <c r="U746" s="80">
        <v>90.277766666666665</v>
      </c>
      <c r="V746" s="80">
        <v>0</v>
      </c>
      <c r="W746" s="80">
        <v>15</v>
      </c>
      <c r="X746" s="78">
        <f t="shared" si="115"/>
        <v>69.543400000000005</v>
      </c>
      <c r="Y746" s="83">
        <f t="shared" si="116"/>
        <v>84.059582691685108</v>
      </c>
      <c r="Z746" s="84">
        <v>93.839080459770116</v>
      </c>
      <c r="AA746" s="84">
        <v>66.666666666666671</v>
      </c>
      <c r="AB746" s="84">
        <v>0</v>
      </c>
      <c r="AC746" s="84">
        <v>30.4</v>
      </c>
      <c r="AD746" s="84">
        <v>5.5555555555555554</v>
      </c>
      <c r="AE746" s="72">
        <f t="shared" si="117"/>
        <v>42.701436781609196</v>
      </c>
      <c r="AF746" s="85">
        <v>63.157894736842103</v>
      </c>
      <c r="AG746" s="85">
        <v>43.75</v>
      </c>
      <c r="AH746" s="85">
        <v>70.588235294117652</v>
      </c>
      <c r="AI746" s="85">
        <v>30.841121495327101</v>
      </c>
      <c r="AJ746" s="86">
        <v>52.084312881571719</v>
      </c>
      <c r="AK746" s="87">
        <v>45</v>
      </c>
      <c r="AL746" s="72">
        <f t="shared" si="118"/>
        <v>45</v>
      </c>
      <c r="AM746" s="88">
        <v>45.663249718610693</v>
      </c>
      <c r="AN746" s="89">
        <f t="shared" si="119"/>
        <v>65.207817677174091</v>
      </c>
    </row>
    <row r="747" spans="1:40" ht="15" hidden="1" customHeight="1" x14ac:dyDescent="0.3">
      <c r="A747" s="90">
        <v>52385</v>
      </c>
      <c r="B747" s="91" t="s">
        <v>1003</v>
      </c>
      <c r="C747" s="91" t="s">
        <v>1034</v>
      </c>
      <c r="D747" s="92">
        <v>6</v>
      </c>
      <c r="E747" s="70">
        <v>62.498487598306106</v>
      </c>
      <c r="F747" s="71">
        <v>81.446377696377709</v>
      </c>
      <c r="G747" s="72">
        <f t="shared" si="110"/>
        <v>68.814450964329964</v>
      </c>
      <c r="H747" s="73">
        <v>0</v>
      </c>
      <c r="I747" s="74">
        <f t="shared" si="111"/>
        <v>0</v>
      </c>
      <c r="J747" s="75">
        <f t="shared" si="112"/>
        <v>41.28867057859798</v>
      </c>
      <c r="K747" s="76">
        <v>99.453551912568301</v>
      </c>
      <c r="L747" s="77">
        <v>100</v>
      </c>
      <c r="M747" s="78">
        <f t="shared" si="113"/>
        <v>99.574984820886471</v>
      </c>
      <c r="N747" s="79">
        <v>46.349206349206348</v>
      </c>
      <c r="O747" s="80">
        <v>99.82</v>
      </c>
      <c r="P747" s="81">
        <v>93.259557344064376</v>
      </c>
      <c r="Q747" s="82">
        <v>100</v>
      </c>
      <c r="R747" s="72">
        <f t="shared" si="114"/>
        <v>84.857190923317688</v>
      </c>
      <c r="S747" s="76">
        <v>100</v>
      </c>
      <c r="T747" s="80">
        <v>76.779513888888886</v>
      </c>
      <c r="U747" s="80">
        <v>80.092583333333337</v>
      </c>
      <c r="V747" s="80">
        <v>0</v>
      </c>
      <c r="W747" s="80">
        <v>0</v>
      </c>
      <c r="X747" s="78">
        <f t="shared" si="115"/>
        <v>64.218024305555559</v>
      </c>
      <c r="Y747" s="83">
        <f t="shared" si="116"/>
        <v>83.55106340875858</v>
      </c>
      <c r="Z747" s="84">
        <v>54.96551724137931</v>
      </c>
      <c r="AA747" s="84">
        <v>22.222222222222225</v>
      </c>
      <c r="AB747" s="84">
        <v>40</v>
      </c>
      <c r="AC747" s="84">
        <v>23.200000000000003</v>
      </c>
      <c r="AD747" s="84">
        <v>0</v>
      </c>
      <c r="AE747" s="72">
        <f t="shared" si="117"/>
        <v>29.758045977011495</v>
      </c>
      <c r="AF747" s="85">
        <v>57.894736842105267</v>
      </c>
      <c r="AG747" s="85">
        <v>56.25</v>
      </c>
      <c r="AH747" s="85">
        <v>58.82352941176471</v>
      </c>
      <c r="AI747" s="85">
        <v>31.775700934579437</v>
      </c>
      <c r="AJ747" s="86">
        <v>51.185991797112351</v>
      </c>
      <c r="AK747" s="87">
        <v>33.333333333333329</v>
      </c>
      <c r="AL747" s="72">
        <f t="shared" si="118"/>
        <v>33.333333333333329</v>
      </c>
      <c r="AM747" s="88">
        <v>36.187222333636086</v>
      </c>
      <c r="AN747" s="89">
        <f t="shared" si="119"/>
        <v>60.889432520189715</v>
      </c>
    </row>
    <row r="748" spans="1:40" ht="15" hidden="1" customHeight="1" x14ac:dyDescent="0.3">
      <c r="A748" s="90">
        <v>52390</v>
      </c>
      <c r="B748" s="91" t="s">
        <v>1003</v>
      </c>
      <c r="C748" s="91" t="s">
        <v>1035</v>
      </c>
      <c r="D748" s="92">
        <v>6</v>
      </c>
      <c r="E748" s="70">
        <v>53.083460521831583</v>
      </c>
      <c r="F748" s="71">
        <v>60.582519332519333</v>
      </c>
      <c r="G748" s="72">
        <f t="shared" si="110"/>
        <v>55.58314679206083</v>
      </c>
      <c r="H748" s="73">
        <v>0</v>
      </c>
      <c r="I748" s="74">
        <f t="shared" si="111"/>
        <v>0</v>
      </c>
      <c r="J748" s="75">
        <f t="shared" si="112"/>
        <v>33.3498880752365</v>
      </c>
      <c r="K748" s="76">
        <v>10.320284697508896</v>
      </c>
      <c r="L748" s="77">
        <v>100</v>
      </c>
      <c r="M748" s="78">
        <f t="shared" si="113"/>
        <v>30.249110320284696</v>
      </c>
      <c r="N748" s="79">
        <v>78.571428571428569</v>
      </c>
      <c r="O748" s="80">
        <v>98.3</v>
      </c>
      <c r="P748" s="81">
        <v>99.555196118075216</v>
      </c>
      <c r="Q748" s="82" t="s">
        <v>37</v>
      </c>
      <c r="R748" s="72">
        <f t="shared" si="114"/>
        <v>92.084619349690954</v>
      </c>
      <c r="S748" s="76">
        <v>18.75</v>
      </c>
      <c r="T748" s="80">
        <v>47.083333333333329</v>
      </c>
      <c r="U748" s="80">
        <v>0</v>
      </c>
      <c r="V748" s="80">
        <v>0</v>
      </c>
      <c r="W748" s="80">
        <v>0</v>
      </c>
      <c r="X748" s="78">
        <f t="shared" si="115"/>
        <v>16.458333333333332</v>
      </c>
      <c r="Y748" s="83">
        <f t="shared" si="116"/>
        <v>45.62342457387026</v>
      </c>
      <c r="Z748" s="84">
        <v>0</v>
      </c>
      <c r="AA748" s="84">
        <v>0</v>
      </c>
      <c r="AB748" s="84">
        <v>0</v>
      </c>
      <c r="AC748" s="84">
        <v>0</v>
      </c>
      <c r="AD748" s="84">
        <v>5.5555555555555554</v>
      </c>
      <c r="AE748" s="72">
        <f t="shared" si="117"/>
        <v>1.0416666666666665</v>
      </c>
      <c r="AF748" s="85">
        <v>0</v>
      </c>
      <c r="AG748" s="85">
        <v>6.25</v>
      </c>
      <c r="AH748" s="85">
        <v>5.8823529411764701</v>
      </c>
      <c r="AI748" s="85">
        <v>0.93457943925233633</v>
      </c>
      <c r="AJ748" s="86">
        <v>3.266733095107202</v>
      </c>
      <c r="AK748" s="87">
        <v>0</v>
      </c>
      <c r="AL748" s="72">
        <f t="shared" si="118"/>
        <v>0</v>
      </c>
      <c r="AM748" s="88">
        <v>1.4266843809174761</v>
      </c>
      <c r="AN748" s="89">
        <f t="shared" si="119"/>
        <v>29.909695216257674</v>
      </c>
    </row>
    <row r="749" spans="1:40" ht="15" hidden="1" customHeight="1" x14ac:dyDescent="0.3">
      <c r="A749" s="90">
        <v>52399</v>
      </c>
      <c r="B749" s="91" t="s">
        <v>1003</v>
      </c>
      <c r="C749" s="91" t="s">
        <v>1036</v>
      </c>
      <c r="D749" s="92">
        <v>6</v>
      </c>
      <c r="E749" s="70">
        <v>0</v>
      </c>
      <c r="F749" s="71">
        <v>79.479548229548229</v>
      </c>
      <c r="G749" s="72">
        <f t="shared" si="110"/>
        <v>26.493182743182743</v>
      </c>
      <c r="H749" s="73">
        <v>0</v>
      </c>
      <c r="I749" s="74">
        <f t="shared" si="111"/>
        <v>0</v>
      </c>
      <c r="J749" s="75">
        <f t="shared" si="112"/>
        <v>15.895909645909645</v>
      </c>
      <c r="K749" s="76">
        <v>97.959183673469383</v>
      </c>
      <c r="L749" s="77">
        <v>100</v>
      </c>
      <c r="M749" s="78">
        <f t="shared" si="113"/>
        <v>98.412698412698404</v>
      </c>
      <c r="N749" s="79">
        <v>97.777777777777771</v>
      </c>
      <c r="O749" s="80">
        <v>99.54</v>
      </c>
      <c r="P749" s="81">
        <v>98.933092224231473</v>
      </c>
      <c r="Q749" s="82">
        <v>100</v>
      </c>
      <c r="R749" s="72">
        <f t="shared" si="114"/>
        <v>99.062717500502316</v>
      </c>
      <c r="S749" s="76">
        <v>86.25</v>
      </c>
      <c r="T749" s="80">
        <v>77.019675925925924</v>
      </c>
      <c r="U749" s="80">
        <v>98.611100000000008</v>
      </c>
      <c r="V749" s="80">
        <v>0</v>
      </c>
      <c r="W749" s="80">
        <v>15</v>
      </c>
      <c r="X749" s="78">
        <f t="shared" si="115"/>
        <v>67.345193981481486</v>
      </c>
      <c r="Y749" s="83">
        <f t="shared" si="116"/>
        <v>88.679103102806238</v>
      </c>
      <c r="Z749" s="84">
        <v>47.540229885057471</v>
      </c>
      <c r="AA749" s="84">
        <v>13.888888888888891</v>
      </c>
      <c r="AB749" s="84">
        <v>0</v>
      </c>
      <c r="AC749" s="84">
        <v>58.4</v>
      </c>
      <c r="AD749" s="84">
        <v>12.359550561797752</v>
      </c>
      <c r="AE749" s="72">
        <f t="shared" si="117"/>
        <v>27.756639868268113</v>
      </c>
      <c r="AF749" s="85">
        <v>21.052631578947366</v>
      </c>
      <c r="AG749" s="85">
        <v>62.5</v>
      </c>
      <c r="AH749" s="85">
        <v>58.82352941176471</v>
      </c>
      <c r="AI749" s="85">
        <v>49.532710280373834</v>
      </c>
      <c r="AJ749" s="86">
        <v>47.977217817771482</v>
      </c>
      <c r="AK749" s="87">
        <v>40</v>
      </c>
      <c r="AL749" s="72">
        <f t="shared" si="118"/>
        <v>40</v>
      </c>
      <c r="AM749" s="88">
        <v>35.597466014482052</v>
      </c>
      <c r="AN749" s="89">
        <f t="shared" si="119"/>
        <v>58.19797328492966</v>
      </c>
    </row>
    <row r="750" spans="1:40" ht="15" hidden="1" customHeight="1" x14ac:dyDescent="0.3">
      <c r="A750" s="90">
        <v>52405</v>
      </c>
      <c r="B750" s="91" t="s">
        <v>1003</v>
      </c>
      <c r="C750" s="91" t="s">
        <v>1037</v>
      </c>
      <c r="D750" s="92">
        <v>6</v>
      </c>
      <c r="E750" s="70">
        <v>71.246483250566754</v>
      </c>
      <c r="F750" s="71">
        <v>88.935693935693934</v>
      </c>
      <c r="G750" s="72">
        <f t="shared" si="110"/>
        <v>77.142886812275805</v>
      </c>
      <c r="H750" s="73">
        <v>0</v>
      </c>
      <c r="I750" s="74">
        <f t="shared" si="111"/>
        <v>0</v>
      </c>
      <c r="J750" s="75">
        <f t="shared" si="112"/>
        <v>46.285732087365481</v>
      </c>
      <c r="K750" s="76">
        <v>92.349726775956285</v>
      </c>
      <c r="L750" s="77">
        <v>100</v>
      </c>
      <c r="M750" s="78">
        <f t="shared" si="113"/>
        <v>94.049787492410445</v>
      </c>
      <c r="N750" s="79">
        <v>77.857142857142861</v>
      </c>
      <c r="O750" s="80">
        <v>99.41</v>
      </c>
      <c r="P750" s="81">
        <v>98.022738507167574</v>
      </c>
      <c r="Q750" s="82" t="s">
        <v>37</v>
      </c>
      <c r="R750" s="72">
        <f t="shared" si="114"/>
        <v>91.705941729485914</v>
      </c>
      <c r="S750" s="76">
        <v>99.305555555555543</v>
      </c>
      <c r="T750" s="80">
        <v>79.439938822751316</v>
      </c>
      <c r="U750" s="80">
        <v>100</v>
      </c>
      <c r="V750" s="80">
        <v>0</v>
      </c>
      <c r="W750" s="80">
        <v>0</v>
      </c>
      <c r="X750" s="78">
        <f t="shared" si="115"/>
        <v>69.686373594576708</v>
      </c>
      <c r="Y750" s="83">
        <f t="shared" si="116"/>
        <v>85.5034644009678</v>
      </c>
      <c r="Z750" s="84">
        <v>47.540229885057471</v>
      </c>
      <c r="AA750" s="84">
        <v>55.555555555555564</v>
      </c>
      <c r="AB750" s="84">
        <v>80</v>
      </c>
      <c r="AC750" s="84">
        <v>86.4</v>
      </c>
      <c r="AD750" s="84">
        <v>5.5555555555555554</v>
      </c>
      <c r="AE750" s="72">
        <f t="shared" si="117"/>
        <v>54.543390804597699</v>
      </c>
      <c r="AF750" s="85">
        <v>36.84210526315789</v>
      </c>
      <c r="AG750" s="85">
        <v>75</v>
      </c>
      <c r="AH750" s="85">
        <v>64.705882352941174</v>
      </c>
      <c r="AI750" s="85">
        <v>73.831775700934571</v>
      </c>
      <c r="AJ750" s="86">
        <v>62.594940829258412</v>
      </c>
      <c r="AK750" s="87">
        <v>66.666666666666657</v>
      </c>
      <c r="AL750" s="72">
        <f t="shared" si="118"/>
        <v>66.666666666666657</v>
      </c>
      <c r="AM750" s="88">
        <v>59.115125983587674</v>
      </c>
      <c r="AN750" s="89">
        <f t="shared" si="119"/>
        <v>69.743416413033302</v>
      </c>
    </row>
    <row r="751" spans="1:40" ht="15" hidden="1" customHeight="1" x14ac:dyDescent="0.3">
      <c r="A751" s="90">
        <v>52411</v>
      </c>
      <c r="B751" s="91" t="s">
        <v>1003</v>
      </c>
      <c r="C751" s="91" t="s">
        <v>1038</v>
      </c>
      <c r="D751" s="92">
        <v>6</v>
      </c>
      <c r="E751" s="70">
        <v>67.833844940914432</v>
      </c>
      <c r="F751" s="71">
        <v>77.391127391127384</v>
      </c>
      <c r="G751" s="72">
        <f t="shared" si="110"/>
        <v>71.019605757652073</v>
      </c>
      <c r="H751" s="73">
        <v>0</v>
      </c>
      <c r="I751" s="74">
        <f t="shared" si="111"/>
        <v>0</v>
      </c>
      <c r="J751" s="75">
        <f t="shared" si="112"/>
        <v>42.611763454591241</v>
      </c>
      <c r="K751" s="76">
        <v>97.560975609756099</v>
      </c>
      <c r="L751" s="77">
        <v>100</v>
      </c>
      <c r="M751" s="78">
        <f t="shared" si="113"/>
        <v>98.102981029810309</v>
      </c>
      <c r="N751" s="79">
        <v>88.8888888888889</v>
      </c>
      <c r="O751" s="80">
        <v>99.36999999999999</v>
      </c>
      <c r="P751" s="81">
        <v>96.822429906542055</v>
      </c>
      <c r="Q751" s="82">
        <v>100</v>
      </c>
      <c r="R751" s="72">
        <f t="shared" si="114"/>
        <v>96.270329698857736</v>
      </c>
      <c r="S751" s="76">
        <v>97.5</v>
      </c>
      <c r="T751" s="80">
        <v>76.724537037037038</v>
      </c>
      <c r="U751" s="80">
        <v>88.888883333333339</v>
      </c>
      <c r="V751" s="80">
        <v>0</v>
      </c>
      <c r="W751" s="80">
        <v>15</v>
      </c>
      <c r="X751" s="78">
        <f t="shared" si="115"/>
        <v>67.653355092592591</v>
      </c>
      <c r="Y751" s="83">
        <f t="shared" si="116"/>
        <v>87.772652303995812</v>
      </c>
      <c r="Z751" s="84">
        <v>86.781609195402282</v>
      </c>
      <c r="AA751" s="84">
        <v>22.222222222222225</v>
      </c>
      <c r="AB751" s="84">
        <v>0</v>
      </c>
      <c r="AC751" s="84">
        <v>28.799999999999997</v>
      </c>
      <c r="AD751" s="84">
        <v>6.0975609756097562</v>
      </c>
      <c r="AE751" s="72">
        <f t="shared" si="117"/>
        <v>32.405361648444064</v>
      </c>
      <c r="AF751" s="85">
        <v>68.421052631578945</v>
      </c>
      <c r="AG751" s="85">
        <v>31.25</v>
      </c>
      <c r="AH751" s="85">
        <v>23.52941176470588</v>
      </c>
      <c r="AI751" s="85">
        <v>39.252336448598129</v>
      </c>
      <c r="AJ751" s="86">
        <v>40.613200211220743</v>
      </c>
      <c r="AK751" s="87">
        <v>50</v>
      </c>
      <c r="AL751" s="72">
        <f t="shared" si="118"/>
        <v>50</v>
      </c>
      <c r="AM751" s="88">
        <v>38.113046268829038</v>
      </c>
      <c r="AN751" s="89">
        <f t="shared" si="119"/>
        <v>63.842592723564863</v>
      </c>
    </row>
    <row r="752" spans="1:40" ht="15" hidden="1" customHeight="1" x14ac:dyDescent="0.3">
      <c r="A752" s="90">
        <v>52418</v>
      </c>
      <c r="B752" s="95" t="s">
        <v>1003</v>
      </c>
      <c r="C752" s="95" t="s">
        <v>1039</v>
      </c>
      <c r="D752" s="92">
        <v>6</v>
      </c>
      <c r="E752" s="70">
        <v>74.421660916216283</v>
      </c>
      <c r="F752" s="71">
        <v>99.060846560846571</v>
      </c>
      <c r="G752" s="72">
        <f t="shared" si="110"/>
        <v>82.634722797759707</v>
      </c>
      <c r="H752" s="73">
        <v>62.139999999999993</v>
      </c>
      <c r="I752" s="74">
        <f t="shared" si="111"/>
        <v>62.139999999999993</v>
      </c>
      <c r="J752" s="75">
        <f t="shared" si="112"/>
        <v>74.436833678655816</v>
      </c>
      <c r="K752" s="76">
        <v>1.5945330296127547</v>
      </c>
      <c r="L752" s="77">
        <v>100</v>
      </c>
      <c r="M752" s="78">
        <f t="shared" si="113"/>
        <v>23.462414578587698</v>
      </c>
      <c r="N752" s="79">
        <v>100</v>
      </c>
      <c r="O752" s="80">
        <v>99.710000000000008</v>
      </c>
      <c r="P752" s="81">
        <v>98.710956866633609</v>
      </c>
      <c r="Q752" s="82">
        <v>100</v>
      </c>
      <c r="R752" s="72">
        <f t="shared" si="114"/>
        <v>99.605239216658404</v>
      </c>
      <c r="S752" s="76">
        <v>100</v>
      </c>
      <c r="T752" s="80">
        <v>76.314484126984112</v>
      </c>
      <c r="U752" s="80">
        <v>100</v>
      </c>
      <c r="V752" s="80">
        <v>0</v>
      </c>
      <c r="W752" s="80">
        <v>25</v>
      </c>
      <c r="X752" s="78">
        <f t="shared" si="115"/>
        <v>72.203621031746025</v>
      </c>
      <c r="Y752" s="83">
        <f t="shared" si="116"/>
        <v>63.425304527780987</v>
      </c>
      <c r="Z752" s="84">
        <v>4.4827586206896548</v>
      </c>
      <c r="AA752" s="84">
        <v>33.333333333333336</v>
      </c>
      <c r="AB752" s="84">
        <v>80</v>
      </c>
      <c r="AC752" s="84">
        <v>80.800000000000011</v>
      </c>
      <c r="AD752" s="84">
        <v>23.333333333333332</v>
      </c>
      <c r="AE752" s="72">
        <f t="shared" si="117"/>
        <v>41.895689655172418</v>
      </c>
      <c r="AF752" s="85">
        <v>31.578947368421051</v>
      </c>
      <c r="AG752" s="85">
        <v>68.75</v>
      </c>
      <c r="AH752" s="85">
        <v>64.705882352941174</v>
      </c>
      <c r="AI752" s="85">
        <v>72.89719626168224</v>
      </c>
      <c r="AJ752" s="86">
        <v>59.483006495761117</v>
      </c>
      <c r="AK752" s="87">
        <v>68.333333333333329</v>
      </c>
      <c r="AL752" s="72">
        <f t="shared" si="118"/>
        <v>68.333333333333329</v>
      </c>
      <c r="AM752" s="88">
        <v>51.873169548294918</v>
      </c>
      <c r="AN752" s="89">
        <f t="shared" si="119"/>
        <v>62.161969864110127</v>
      </c>
    </row>
    <row r="753" spans="1:40" ht="15" hidden="1" customHeight="1" x14ac:dyDescent="0.3">
      <c r="A753" s="90">
        <v>52427</v>
      </c>
      <c r="B753" s="91" t="s">
        <v>1003</v>
      </c>
      <c r="C753" s="91" t="s">
        <v>1040</v>
      </c>
      <c r="D753" s="92">
        <v>6</v>
      </c>
      <c r="E753" s="70">
        <v>64.276842072650723</v>
      </c>
      <c r="F753" s="71">
        <v>85.126170126170123</v>
      </c>
      <c r="G753" s="72">
        <f t="shared" si="110"/>
        <v>71.226618090490518</v>
      </c>
      <c r="H753" s="73">
        <v>0</v>
      </c>
      <c r="I753" s="74">
        <f t="shared" si="111"/>
        <v>0</v>
      </c>
      <c r="J753" s="75">
        <f t="shared" si="112"/>
        <v>42.735970854294308</v>
      </c>
      <c r="K753" s="76">
        <v>87.748344370860934</v>
      </c>
      <c r="L753" s="77">
        <v>100</v>
      </c>
      <c r="M753" s="78">
        <f t="shared" si="113"/>
        <v>90.470934510669622</v>
      </c>
      <c r="N753" s="79">
        <v>87.857142857142861</v>
      </c>
      <c r="O753" s="80">
        <v>96.59</v>
      </c>
      <c r="P753" s="81">
        <v>80.959130640207889</v>
      </c>
      <c r="Q753" s="82" t="s">
        <v>37</v>
      </c>
      <c r="R753" s="72">
        <f t="shared" si="114"/>
        <v>88.413464858804971</v>
      </c>
      <c r="S753" s="76">
        <v>73.333333333333343</v>
      </c>
      <c r="T753" s="80">
        <v>55.087606837606835</v>
      </c>
      <c r="U753" s="80">
        <v>0</v>
      </c>
      <c r="V753" s="80">
        <v>0</v>
      </c>
      <c r="W753" s="80">
        <v>0</v>
      </c>
      <c r="X753" s="78">
        <f t="shared" si="115"/>
        <v>32.105235042735046</v>
      </c>
      <c r="Y753" s="83">
        <f t="shared" si="116"/>
        <v>71.135520392333873</v>
      </c>
      <c r="Z753" s="84">
        <v>11.609195402298852</v>
      </c>
      <c r="AA753" s="84">
        <v>11.111111111111112</v>
      </c>
      <c r="AB753" s="84">
        <v>0</v>
      </c>
      <c r="AC753" s="84">
        <v>0</v>
      </c>
      <c r="AD753" s="84">
        <v>5.5555555555555554</v>
      </c>
      <c r="AE753" s="72">
        <f t="shared" si="117"/>
        <v>6.0272988505747129</v>
      </c>
      <c r="AF753" s="85">
        <v>0</v>
      </c>
      <c r="AG753" s="85">
        <v>6.25</v>
      </c>
      <c r="AH753" s="85">
        <v>5.8823529411764701</v>
      </c>
      <c r="AI753" s="85">
        <v>0.93457943925233633</v>
      </c>
      <c r="AJ753" s="86">
        <v>3.266733095107202</v>
      </c>
      <c r="AK753" s="87">
        <v>0</v>
      </c>
      <c r="AL753" s="72">
        <f t="shared" si="118"/>
        <v>0</v>
      </c>
      <c r="AM753" s="88">
        <v>4.0856882123351008</v>
      </c>
      <c r="AN753" s="89">
        <f t="shared" si="119"/>
        <v>45.340660830726335</v>
      </c>
    </row>
    <row r="754" spans="1:40" ht="15" hidden="1" customHeight="1" x14ac:dyDescent="0.3">
      <c r="A754" s="90">
        <v>52435</v>
      </c>
      <c r="B754" s="91" t="s">
        <v>1003</v>
      </c>
      <c r="C754" s="91" t="s">
        <v>1041</v>
      </c>
      <c r="D754" s="92">
        <v>6</v>
      </c>
      <c r="E754" s="70">
        <v>49.174656713351361</v>
      </c>
      <c r="F754" s="71">
        <v>93.359279609279611</v>
      </c>
      <c r="G754" s="72">
        <f t="shared" si="110"/>
        <v>63.902864345327437</v>
      </c>
      <c r="H754" s="73">
        <v>0</v>
      </c>
      <c r="I754" s="74">
        <f t="shared" si="111"/>
        <v>0</v>
      </c>
      <c r="J754" s="75">
        <f t="shared" si="112"/>
        <v>38.341718607196462</v>
      </c>
      <c r="K754" s="76">
        <v>70.739549839228303</v>
      </c>
      <c r="L754" s="77">
        <v>100</v>
      </c>
      <c r="M754" s="78">
        <f t="shared" si="113"/>
        <v>77.241872097177577</v>
      </c>
      <c r="N754" s="79">
        <v>82.5</v>
      </c>
      <c r="O754" s="80">
        <v>99.11</v>
      </c>
      <c r="P754" s="81">
        <v>99.196538936959215</v>
      </c>
      <c r="Q754" s="82">
        <v>100</v>
      </c>
      <c r="R754" s="72">
        <f t="shared" si="114"/>
        <v>95.201634734239803</v>
      </c>
      <c r="S754" s="76">
        <v>99.305555555555543</v>
      </c>
      <c r="T754" s="80">
        <v>78.315972222222229</v>
      </c>
      <c r="U754" s="80">
        <v>98.611100000000008</v>
      </c>
      <c r="V754" s="80">
        <v>0</v>
      </c>
      <c r="W754" s="80">
        <v>25</v>
      </c>
      <c r="X754" s="78">
        <f t="shared" si="115"/>
        <v>72.183156944444448</v>
      </c>
      <c r="Y754" s="83">
        <f t="shared" si="116"/>
        <v>81.370207292162888</v>
      </c>
      <c r="Z754" s="84">
        <v>6.2758620689655169</v>
      </c>
      <c r="AA754" s="84">
        <v>52.777777777777779</v>
      </c>
      <c r="AB754" s="84">
        <v>80</v>
      </c>
      <c r="AC754" s="84">
        <v>84.8</v>
      </c>
      <c r="AD754" s="84">
        <v>8.8888888888888893</v>
      </c>
      <c r="AE754" s="72">
        <f t="shared" si="117"/>
        <v>44.031465517241379</v>
      </c>
      <c r="AF754" s="85">
        <v>26.315789473684209</v>
      </c>
      <c r="AG754" s="85">
        <v>75</v>
      </c>
      <c r="AH754" s="85">
        <v>76.470588235294116</v>
      </c>
      <c r="AI754" s="85">
        <v>0.93457943925233633</v>
      </c>
      <c r="AJ754" s="86">
        <v>44.68023928705766</v>
      </c>
      <c r="AK754" s="87">
        <v>70</v>
      </c>
      <c r="AL754" s="72">
        <f t="shared" si="118"/>
        <v>70</v>
      </c>
      <c r="AM754" s="88">
        <v>49.398178752410779</v>
      </c>
      <c r="AN754" s="89">
        <f t="shared" si="119"/>
        <v>63.172900993243971</v>
      </c>
    </row>
    <row r="755" spans="1:40" ht="15" hidden="1" customHeight="1" x14ac:dyDescent="0.3">
      <c r="A755" s="90">
        <v>52473</v>
      </c>
      <c r="B755" s="91" t="s">
        <v>1003</v>
      </c>
      <c r="C755" s="91" t="s">
        <v>1042</v>
      </c>
      <c r="D755" s="92">
        <v>6</v>
      </c>
      <c r="E755" s="70">
        <v>36.003482600450376</v>
      </c>
      <c r="F755" s="71">
        <v>0</v>
      </c>
      <c r="G755" s="72">
        <f t="shared" si="110"/>
        <v>24.002321733633583</v>
      </c>
      <c r="H755" s="73">
        <v>23.817999999999998</v>
      </c>
      <c r="I755" s="74">
        <f t="shared" si="111"/>
        <v>23.817999999999998</v>
      </c>
      <c r="J755" s="75">
        <f t="shared" si="112"/>
        <v>23.928593040180147</v>
      </c>
      <c r="K755" s="76">
        <v>19.786096256684495</v>
      </c>
      <c r="L755" s="77">
        <v>100</v>
      </c>
      <c r="M755" s="78">
        <f t="shared" si="113"/>
        <v>37.611408199643492</v>
      </c>
      <c r="N755" s="79">
        <v>93.516483516483532</v>
      </c>
      <c r="O755" s="80">
        <v>97.05</v>
      </c>
      <c r="P755" s="81">
        <v>99.370821863940222</v>
      </c>
      <c r="Q755" s="82" t="s">
        <v>37</v>
      </c>
      <c r="R755" s="72">
        <f t="shared" si="114"/>
        <v>96.585364854853665</v>
      </c>
      <c r="S755" s="76">
        <v>70.972222222222214</v>
      </c>
      <c r="T755" s="80">
        <v>59.208333333333329</v>
      </c>
      <c r="U755" s="80">
        <v>0</v>
      </c>
      <c r="V755" s="80">
        <v>0</v>
      </c>
      <c r="W755" s="80">
        <v>35</v>
      </c>
      <c r="X755" s="78">
        <f t="shared" si="115"/>
        <v>36.920138888888886</v>
      </c>
      <c r="Y755" s="83">
        <f t="shared" si="116"/>
        <v>56.261868149869272</v>
      </c>
      <c r="Z755" s="84">
        <v>12.068965517241381</v>
      </c>
      <c r="AA755" s="84">
        <v>33.333333333333336</v>
      </c>
      <c r="AB755" s="84">
        <v>0</v>
      </c>
      <c r="AC755" s="84">
        <v>0</v>
      </c>
      <c r="AD755" s="84">
        <v>5.4945054945054945</v>
      </c>
      <c r="AE755" s="72">
        <f t="shared" si="117"/>
        <v>10.297461159530126</v>
      </c>
      <c r="AF755" s="85">
        <v>0</v>
      </c>
      <c r="AG755" s="85">
        <v>6.25</v>
      </c>
      <c r="AH755" s="85">
        <v>5.8823529411764701</v>
      </c>
      <c r="AI755" s="85">
        <v>0.93457943925233633</v>
      </c>
      <c r="AJ755" s="86">
        <v>3.266733095107202</v>
      </c>
      <c r="AK755" s="87">
        <v>0</v>
      </c>
      <c r="AL755" s="72">
        <f t="shared" si="118"/>
        <v>0</v>
      </c>
      <c r="AM755" s="88">
        <v>6.3631081104446547</v>
      </c>
      <c r="AN755" s="89">
        <f t="shared" si="119"/>
        <v>34.825585116104058</v>
      </c>
    </row>
    <row r="756" spans="1:40" ht="15" hidden="1" customHeight="1" x14ac:dyDescent="0.3">
      <c r="A756" s="90">
        <v>52480</v>
      </c>
      <c r="B756" s="91" t="s">
        <v>1003</v>
      </c>
      <c r="C756" s="91" t="s">
        <v>1043</v>
      </c>
      <c r="D756" s="92">
        <v>6</v>
      </c>
      <c r="E756" s="70">
        <v>60.114136468492184</v>
      </c>
      <c r="F756" s="71">
        <v>86.023606023606035</v>
      </c>
      <c r="G756" s="72">
        <f t="shared" si="110"/>
        <v>68.750626320196801</v>
      </c>
      <c r="H756" s="73">
        <v>35.561999999999998</v>
      </c>
      <c r="I756" s="74">
        <f t="shared" si="111"/>
        <v>35.561999999999998</v>
      </c>
      <c r="J756" s="75">
        <f t="shared" si="112"/>
        <v>55.47517579211808</v>
      </c>
      <c r="K756" s="76">
        <v>5.6680161943319813</v>
      </c>
      <c r="L756" s="77">
        <v>100</v>
      </c>
      <c r="M756" s="78">
        <f t="shared" si="113"/>
        <v>26.630679262258205</v>
      </c>
      <c r="N756" s="79">
        <v>78.571428571428569</v>
      </c>
      <c r="O756" s="80">
        <v>99.51</v>
      </c>
      <c r="P756" s="81">
        <v>99.122807017543863</v>
      </c>
      <c r="Q756" s="82" t="s">
        <v>37</v>
      </c>
      <c r="R756" s="72">
        <f t="shared" si="114"/>
        <v>92.343660980576445</v>
      </c>
      <c r="S756" s="76">
        <v>95.833333333333343</v>
      </c>
      <c r="T756" s="80">
        <v>76.337962962962962</v>
      </c>
      <c r="U756" s="80">
        <v>100</v>
      </c>
      <c r="V756" s="80">
        <v>0</v>
      </c>
      <c r="W756" s="80">
        <v>0</v>
      </c>
      <c r="X756" s="78">
        <f t="shared" si="115"/>
        <v>68.042824074074076</v>
      </c>
      <c r="Y756" s="83">
        <f t="shared" si="116"/>
        <v>60.910719751901127</v>
      </c>
      <c r="Z756" s="84">
        <v>43.862068965517238</v>
      </c>
      <c r="AA756" s="84">
        <v>63.888888888888893</v>
      </c>
      <c r="AB756" s="84">
        <v>80</v>
      </c>
      <c r="AC756" s="84">
        <v>82.399999999999991</v>
      </c>
      <c r="AD756" s="84">
        <v>43.956043956043956</v>
      </c>
      <c r="AE756" s="72">
        <f t="shared" si="117"/>
        <v>61.636442149804218</v>
      </c>
      <c r="AF756" s="85">
        <v>36.84210526315789</v>
      </c>
      <c r="AG756" s="85">
        <v>75</v>
      </c>
      <c r="AH756" s="85">
        <v>58.82352941176471</v>
      </c>
      <c r="AI756" s="85">
        <v>71.962616822429908</v>
      </c>
      <c r="AJ756" s="86">
        <v>60.657062874338131</v>
      </c>
      <c r="AK756" s="87">
        <v>65</v>
      </c>
      <c r="AL756" s="72">
        <f t="shared" si="118"/>
        <v>65</v>
      </c>
      <c r="AM756" s="88">
        <v>62.047985913052415</v>
      </c>
      <c r="AN756" s="89">
        <f t="shared" si="119"/>
        <v>60.164790808289901</v>
      </c>
    </row>
    <row r="757" spans="1:40" ht="15" hidden="1" customHeight="1" x14ac:dyDescent="0.3">
      <c r="A757" s="90">
        <v>52490</v>
      </c>
      <c r="B757" s="91" t="s">
        <v>1003</v>
      </c>
      <c r="C757" s="91" t="s">
        <v>1044</v>
      </c>
      <c r="D757" s="92">
        <v>6</v>
      </c>
      <c r="E757" s="70">
        <v>59.468755182457542</v>
      </c>
      <c r="F757" s="71">
        <v>0</v>
      </c>
      <c r="G757" s="72">
        <f t="shared" si="110"/>
        <v>39.645836788305026</v>
      </c>
      <c r="H757" s="73">
        <v>0</v>
      </c>
      <c r="I757" s="74">
        <f t="shared" si="111"/>
        <v>0</v>
      </c>
      <c r="J757" s="75">
        <f t="shared" si="112"/>
        <v>23.787502072983013</v>
      </c>
      <c r="K757" s="76">
        <v>71.428571428571431</v>
      </c>
      <c r="L757" s="77">
        <v>100</v>
      </c>
      <c r="M757" s="78">
        <f t="shared" si="113"/>
        <v>77.777777777777771</v>
      </c>
      <c r="N757" s="79">
        <v>61.346153846153854</v>
      </c>
      <c r="O757" s="80">
        <v>96.509999999999991</v>
      </c>
      <c r="P757" s="81">
        <v>97.23218862121989</v>
      </c>
      <c r="Q757" s="82" t="s">
        <v>37</v>
      </c>
      <c r="R757" s="72">
        <f t="shared" si="114"/>
        <v>84.976304084443882</v>
      </c>
      <c r="S757" s="76">
        <v>98.611111111111114</v>
      </c>
      <c r="T757" s="80">
        <v>62.814043209876544</v>
      </c>
      <c r="U757" s="80">
        <v>100</v>
      </c>
      <c r="V757" s="80">
        <v>0</v>
      </c>
      <c r="W757" s="80">
        <v>0</v>
      </c>
      <c r="X757" s="78">
        <f t="shared" si="115"/>
        <v>65.356288580246911</v>
      </c>
      <c r="Y757" s="83">
        <f t="shared" si="116"/>
        <v>76.106429652701053</v>
      </c>
      <c r="Z757" s="84">
        <v>0</v>
      </c>
      <c r="AA757" s="84">
        <v>0</v>
      </c>
      <c r="AB757" s="84">
        <v>80</v>
      </c>
      <c r="AC757" s="84">
        <v>78.400000000000006</v>
      </c>
      <c r="AD757" s="84">
        <v>5.4945054945054945</v>
      </c>
      <c r="AE757" s="72">
        <f t="shared" si="117"/>
        <v>30.730219780219784</v>
      </c>
      <c r="AF757" s="85">
        <v>26.315789473684209</v>
      </c>
      <c r="AG757" s="85">
        <v>62.5</v>
      </c>
      <c r="AH757" s="85">
        <v>58.82352941176471</v>
      </c>
      <c r="AI757" s="85">
        <v>68.224299065420553</v>
      </c>
      <c r="AJ757" s="86">
        <v>53.965904487717367</v>
      </c>
      <c r="AK757" s="87">
        <v>60</v>
      </c>
      <c r="AL757" s="72">
        <f t="shared" si="118"/>
        <v>60</v>
      </c>
      <c r="AM757" s="88">
        <v>42.780358412841849</v>
      </c>
      <c r="AN757" s="89">
        <f t="shared" si="119"/>
        <v>55.644822764799684</v>
      </c>
    </row>
    <row r="758" spans="1:40" ht="15" hidden="1" customHeight="1" x14ac:dyDescent="0.3">
      <c r="A758" s="90">
        <v>52506</v>
      </c>
      <c r="B758" s="91" t="s">
        <v>1003</v>
      </c>
      <c r="C758" s="91" t="s">
        <v>1045</v>
      </c>
      <c r="D758" s="92">
        <v>6</v>
      </c>
      <c r="E758" s="70">
        <v>47.279827741115966</v>
      </c>
      <c r="F758" s="71">
        <v>99.81481481481481</v>
      </c>
      <c r="G758" s="72">
        <f t="shared" si="110"/>
        <v>64.791490099015576</v>
      </c>
      <c r="H758" s="73">
        <v>34.827999999999996</v>
      </c>
      <c r="I758" s="74">
        <f t="shared" si="111"/>
        <v>34.827999999999996</v>
      </c>
      <c r="J758" s="75">
        <f t="shared" si="112"/>
        <v>52.80609405940934</v>
      </c>
      <c r="K758" s="76">
        <v>98.498498498498492</v>
      </c>
      <c r="L758" s="77">
        <v>100</v>
      </c>
      <c r="M758" s="78">
        <f t="shared" si="113"/>
        <v>98.832165498832154</v>
      </c>
      <c r="N758" s="79">
        <v>82.539682539682545</v>
      </c>
      <c r="O758" s="80">
        <v>99.72</v>
      </c>
      <c r="P758" s="81">
        <v>99.375</v>
      </c>
      <c r="Q758" s="82">
        <v>100</v>
      </c>
      <c r="R758" s="72">
        <f t="shared" si="114"/>
        <v>95.408670634920639</v>
      </c>
      <c r="S758" s="76">
        <v>88.75</v>
      </c>
      <c r="T758" s="80">
        <v>73.506944444444443</v>
      </c>
      <c r="U758" s="80">
        <v>100</v>
      </c>
      <c r="V758" s="80">
        <v>0</v>
      </c>
      <c r="W758" s="80">
        <v>0</v>
      </c>
      <c r="X758" s="78">
        <f t="shared" si="115"/>
        <v>65.564236111111114</v>
      </c>
      <c r="Y758" s="83">
        <f t="shared" si="116"/>
        <v>87.090909738309733</v>
      </c>
      <c r="Z758" s="84">
        <v>95.885057471264375</v>
      </c>
      <c r="AA758" s="84">
        <v>25</v>
      </c>
      <c r="AB758" s="84">
        <v>100</v>
      </c>
      <c r="AC758" s="84">
        <v>88</v>
      </c>
      <c r="AD758" s="84">
        <v>5.5555555555555554</v>
      </c>
      <c r="AE758" s="72">
        <f t="shared" si="117"/>
        <v>64.950431034482762</v>
      </c>
      <c r="AF758" s="85">
        <v>36.84210526315789</v>
      </c>
      <c r="AG758" s="85">
        <v>68.75</v>
      </c>
      <c r="AH758" s="85">
        <v>64.705882352941174</v>
      </c>
      <c r="AI758" s="85">
        <v>71.028037383177562</v>
      </c>
      <c r="AJ758" s="86">
        <v>60.331506249819157</v>
      </c>
      <c r="AK758" s="87">
        <v>73.333333333333329</v>
      </c>
      <c r="AL758" s="72">
        <f t="shared" si="118"/>
        <v>73.333333333333329</v>
      </c>
      <c r="AM758" s="88">
        <v>65.395298218342589</v>
      </c>
      <c r="AN758" s="89">
        <f t="shared" si="119"/>
        <v>73.725263146539518</v>
      </c>
    </row>
    <row r="759" spans="1:40" ht="15" hidden="1" customHeight="1" x14ac:dyDescent="0.3">
      <c r="A759" s="90">
        <v>52520</v>
      </c>
      <c r="B759" s="91" t="s">
        <v>1003</v>
      </c>
      <c r="C759" s="91" t="s">
        <v>1046</v>
      </c>
      <c r="D759" s="92">
        <v>6</v>
      </c>
      <c r="E759" s="70">
        <v>61.086871374923959</v>
      </c>
      <c r="F759" s="71">
        <v>0</v>
      </c>
      <c r="G759" s="72">
        <f t="shared" si="110"/>
        <v>40.72458091661597</v>
      </c>
      <c r="H759" s="73">
        <v>0</v>
      </c>
      <c r="I759" s="74">
        <f t="shared" si="111"/>
        <v>0</v>
      </c>
      <c r="J759" s="75">
        <f t="shared" si="112"/>
        <v>24.43474854996958</v>
      </c>
      <c r="K759" s="76">
        <v>99.715099715099726</v>
      </c>
      <c r="L759" s="77">
        <v>100</v>
      </c>
      <c r="M759" s="78">
        <f t="shared" si="113"/>
        <v>99.778410889522007</v>
      </c>
      <c r="N759" s="79">
        <v>63.516483516483525</v>
      </c>
      <c r="O759" s="80">
        <v>96.730000000000018</v>
      </c>
      <c r="P759" s="81">
        <v>99.472616632860039</v>
      </c>
      <c r="Q759" s="82" t="s">
        <v>37</v>
      </c>
      <c r="R759" s="72">
        <f t="shared" si="114"/>
        <v>86.518925237250073</v>
      </c>
      <c r="S759" s="76">
        <v>95.833333333333343</v>
      </c>
      <c r="T759" s="80">
        <v>56.979166666666664</v>
      </c>
      <c r="U759" s="80">
        <v>0</v>
      </c>
      <c r="V759" s="80">
        <v>0</v>
      </c>
      <c r="W759" s="80">
        <v>0</v>
      </c>
      <c r="X759" s="78">
        <f t="shared" si="115"/>
        <v>38.203125</v>
      </c>
      <c r="Y759" s="83">
        <f t="shared" si="116"/>
        <v>75.831283996147945</v>
      </c>
      <c r="Z759" s="84">
        <v>0</v>
      </c>
      <c r="AA759" s="84">
        <v>0</v>
      </c>
      <c r="AB759" s="84">
        <v>0</v>
      </c>
      <c r="AC759" s="84">
        <v>0</v>
      </c>
      <c r="AD759" s="84">
        <v>5.4945054945054945</v>
      </c>
      <c r="AE759" s="72">
        <f t="shared" si="117"/>
        <v>1.0302197802197801</v>
      </c>
      <c r="AF759" s="85">
        <v>0</v>
      </c>
      <c r="AG759" s="85">
        <v>6.25</v>
      </c>
      <c r="AH759" s="85">
        <v>5.8823529411764701</v>
      </c>
      <c r="AI759" s="85">
        <v>0.93457943925233633</v>
      </c>
      <c r="AJ759" s="86">
        <v>3.266733095107202</v>
      </c>
      <c r="AK759" s="87">
        <v>0</v>
      </c>
      <c r="AL759" s="72">
        <f t="shared" si="118"/>
        <v>0</v>
      </c>
      <c r="AM759" s="88">
        <v>1.42057937481247</v>
      </c>
      <c r="AN759" s="89">
        <f t="shared" si="119"/>
        <v>43.228765520511629</v>
      </c>
    </row>
    <row r="760" spans="1:40" ht="15" hidden="1" customHeight="1" x14ac:dyDescent="0.3">
      <c r="A760" s="90">
        <v>52540</v>
      </c>
      <c r="B760" s="91" t="s">
        <v>1003</v>
      </c>
      <c r="C760" s="91" t="s">
        <v>1047</v>
      </c>
      <c r="D760" s="92">
        <v>6</v>
      </c>
      <c r="E760" s="70">
        <v>55.169298490207311</v>
      </c>
      <c r="F760" s="71">
        <v>84.440374440374427</v>
      </c>
      <c r="G760" s="72">
        <f t="shared" si="110"/>
        <v>64.926323806929673</v>
      </c>
      <c r="H760" s="73">
        <v>0</v>
      </c>
      <c r="I760" s="74">
        <f t="shared" si="111"/>
        <v>0</v>
      </c>
      <c r="J760" s="75">
        <f t="shared" si="112"/>
        <v>38.955794284157804</v>
      </c>
      <c r="K760" s="76">
        <v>98.241206030150749</v>
      </c>
      <c r="L760" s="77">
        <v>100</v>
      </c>
      <c r="M760" s="78">
        <f t="shared" si="113"/>
        <v>98.632049134561697</v>
      </c>
      <c r="N760" s="79">
        <v>82.142857142857153</v>
      </c>
      <c r="O760" s="80">
        <v>99.05</v>
      </c>
      <c r="P760" s="81">
        <v>85.665058580289454</v>
      </c>
      <c r="Q760" s="82" t="s">
        <v>37</v>
      </c>
      <c r="R760" s="72">
        <f t="shared" si="114"/>
        <v>88.897043175273211</v>
      </c>
      <c r="S760" s="76">
        <v>88.333333333333329</v>
      </c>
      <c r="T760" s="80">
        <v>70.247023809523824</v>
      </c>
      <c r="U760" s="80">
        <v>100</v>
      </c>
      <c r="V760" s="80">
        <v>0</v>
      </c>
      <c r="W760" s="80">
        <v>15</v>
      </c>
      <c r="X760" s="78">
        <f t="shared" si="115"/>
        <v>66.520089285714292</v>
      </c>
      <c r="Y760" s="83">
        <f t="shared" si="116"/>
        <v>85.241020075958218</v>
      </c>
      <c r="Z760" s="84">
        <v>84.022988505747122</v>
      </c>
      <c r="AA760" s="84">
        <v>44.44444444444445</v>
      </c>
      <c r="AB760" s="84">
        <v>60</v>
      </c>
      <c r="AC760" s="84">
        <v>78.400000000000006</v>
      </c>
      <c r="AD760" s="84">
        <v>14.285714285714285</v>
      </c>
      <c r="AE760" s="72">
        <f t="shared" si="117"/>
        <v>57.96765188834155</v>
      </c>
      <c r="AF760" s="85">
        <v>26.315789473684209</v>
      </c>
      <c r="AG760" s="85">
        <v>75</v>
      </c>
      <c r="AH760" s="85">
        <v>64.705882352941174</v>
      </c>
      <c r="AI760" s="85">
        <v>72.89719626168224</v>
      </c>
      <c r="AJ760" s="86">
        <v>59.729717022076905</v>
      </c>
      <c r="AK760" s="87">
        <v>60</v>
      </c>
      <c r="AL760" s="72">
        <f t="shared" si="118"/>
        <v>60</v>
      </c>
      <c r="AM760" s="88">
        <v>58.844005546336</v>
      </c>
      <c r="AN760" s="89">
        <f t="shared" si="119"/>
        <v>68.064870558711476</v>
      </c>
    </row>
    <row r="761" spans="1:40" ht="15" hidden="1" customHeight="1" x14ac:dyDescent="0.3">
      <c r="A761" s="90">
        <v>52560</v>
      </c>
      <c r="B761" s="91" t="s">
        <v>1003</v>
      </c>
      <c r="C761" s="91" t="s">
        <v>1048</v>
      </c>
      <c r="D761" s="92">
        <v>6</v>
      </c>
      <c r="E761" s="70">
        <v>35.150049407839703</v>
      </c>
      <c r="F761" s="71">
        <v>82.310744810744808</v>
      </c>
      <c r="G761" s="72">
        <f t="shared" si="110"/>
        <v>50.870281208808066</v>
      </c>
      <c r="H761" s="73">
        <v>44.584000000000003</v>
      </c>
      <c r="I761" s="74">
        <f t="shared" si="111"/>
        <v>44.584000000000003</v>
      </c>
      <c r="J761" s="75">
        <f t="shared" si="112"/>
        <v>48.35576872528484</v>
      </c>
      <c r="K761" s="76">
        <v>98.071625344352626</v>
      </c>
      <c r="L761" s="77">
        <v>100</v>
      </c>
      <c r="M761" s="78">
        <f t="shared" si="113"/>
        <v>98.50015304560759</v>
      </c>
      <c r="N761" s="79">
        <v>63.809523809523817</v>
      </c>
      <c r="O761" s="80">
        <v>99.75</v>
      </c>
      <c r="P761" s="81">
        <v>99.856527977044479</v>
      </c>
      <c r="Q761" s="82">
        <v>100</v>
      </c>
      <c r="R761" s="72">
        <f t="shared" si="114"/>
        <v>90.854012946642072</v>
      </c>
      <c r="S761" s="76">
        <v>97.222222222222214</v>
      </c>
      <c r="T761" s="80">
        <v>82.671703296703299</v>
      </c>
      <c r="U761" s="80">
        <v>100</v>
      </c>
      <c r="V761" s="80">
        <v>0</v>
      </c>
      <c r="W761" s="80">
        <v>25</v>
      </c>
      <c r="X761" s="78">
        <f t="shared" si="115"/>
        <v>73.098481379731382</v>
      </c>
      <c r="Y761" s="83">
        <f t="shared" si="116"/>
        <v>87.92485328085823</v>
      </c>
      <c r="Z761" s="84">
        <v>84.942528735632195</v>
      </c>
      <c r="AA761" s="84">
        <v>81.25</v>
      </c>
      <c r="AB761" s="84">
        <v>60</v>
      </c>
      <c r="AC761" s="84">
        <v>79.2</v>
      </c>
      <c r="AD761" s="84">
        <v>12.359550561797752</v>
      </c>
      <c r="AE761" s="72">
        <f t="shared" si="117"/>
        <v>64.887422914245136</v>
      </c>
      <c r="AF761" s="85">
        <v>31.578947368421051</v>
      </c>
      <c r="AG761" s="85">
        <v>75</v>
      </c>
      <c r="AH761" s="85">
        <v>70.588235294117652</v>
      </c>
      <c r="AI761" s="85">
        <v>68.224299065420553</v>
      </c>
      <c r="AJ761" s="86">
        <v>61.347870431989818</v>
      </c>
      <c r="AK761" s="87">
        <v>68.333333333333329</v>
      </c>
      <c r="AL761" s="72">
        <f t="shared" si="118"/>
        <v>68.333333333333329</v>
      </c>
      <c r="AM761" s="88">
        <v>64.632724336128021</v>
      </c>
      <c r="AN761" s="89">
        <f t="shared" si="119"/>
        <v>73.023397686324486</v>
      </c>
    </row>
    <row r="762" spans="1:40" ht="15" hidden="1" customHeight="1" x14ac:dyDescent="0.3">
      <c r="A762" s="90">
        <v>52565</v>
      </c>
      <c r="B762" s="91" t="s">
        <v>1003</v>
      </c>
      <c r="C762" s="91" t="s">
        <v>1049</v>
      </c>
      <c r="D762" s="92">
        <v>6</v>
      </c>
      <c r="E762" s="70">
        <v>61.721590115873241</v>
      </c>
      <c r="F762" s="71">
        <v>92.759971509971507</v>
      </c>
      <c r="G762" s="72">
        <f t="shared" si="110"/>
        <v>72.067717247239329</v>
      </c>
      <c r="H762" s="73">
        <v>0</v>
      </c>
      <c r="I762" s="74">
        <f t="shared" si="111"/>
        <v>0</v>
      </c>
      <c r="J762" s="75">
        <f t="shared" si="112"/>
        <v>43.240630348343593</v>
      </c>
      <c r="K762" s="76">
        <v>86.264656616415408</v>
      </c>
      <c r="L762" s="77">
        <v>100</v>
      </c>
      <c r="M762" s="78">
        <f t="shared" si="113"/>
        <v>89.316955146100867</v>
      </c>
      <c r="N762" s="79">
        <v>75.000000000000014</v>
      </c>
      <c r="O762" s="80">
        <v>95.14</v>
      </c>
      <c r="P762" s="81">
        <v>99.341383095499452</v>
      </c>
      <c r="Q762" s="82">
        <v>100</v>
      </c>
      <c r="R762" s="72">
        <f t="shared" si="114"/>
        <v>92.370345773874874</v>
      </c>
      <c r="S762" s="76">
        <v>98.611111111111114</v>
      </c>
      <c r="T762" s="80">
        <v>77.680555555555557</v>
      </c>
      <c r="U762" s="80">
        <v>98.14813333333332</v>
      </c>
      <c r="V762" s="80">
        <v>0</v>
      </c>
      <c r="W762" s="80">
        <v>0</v>
      </c>
      <c r="X762" s="78">
        <f t="shared" si="115"/>
        <v>68.609949999999998</v>
      </c>
      <c r="Y762" s="83">
        <f t="shared" si="116"/>
        <v>83.667798500236273</v>
      </c>
      <c r="Z762" s="84">
        <v>98.988505747126439</v>
      </c>
      <c r="AA762" s="84">
        <v>41.666666666666664</v>
      </c>
      <c r="AB762" s="84">
        <v>80</v>
      </c>
      <c r="AC762" s="84">
        <v>83.2</v>
      </c>
      <c r="AD762" s="84">
        <v>5.5555555555555554</v>
      </c>
      <c r="AE762" s="72">
        <f t="shared" si="117"/>
        <v>64.201293103448279</v>
      </c>
      <c r="AF762" s="85">
        <v>31.578947368421051</v>
      </c>
      <c r="AG762" s="85">
        <v>75</v>
      </c>
      <c r="AH762" s="85">
        <v>58.82352941176471</v>
      </c>
      <c r="AI762" s="85">
        <v>76.63551401869158</v>
      </c>
      <c r="AJ762" s="86">
        <v>60.509497699719333</v>
      </c>
      <c r="AK762" s="87">
        <v>71.666666666666671</v>
      </c>
      <c r="AL762" s="72">
        <f t="shared" si="118"/>
        <v>71.666666666666671</v>
      </c>
      <c r="AM762" s="88">
        <v>64.709889041764242</v>
      </c>
      <c r="AN762" s="89">
        <f t="shared" si="119"/>
        <v>69.894992032316125</v>
      </c>
    </row>
    <row r="763" spans="1:40" ht="15" hidden="1" customHeight="1" x14ac:dyDescent="0.3">
      <c r="A763" s="90">
        <v>52573</v>
      </c>
      <c r="B763" s="91" t="s">
        <v>1003</v>
      </c>
      <c r="C763" s="91" t="s">
        <v>1050</v>
      </c>
      <c r="D763" s="92">
        <v>6</v>
      </c>
      <c r="E763" s="70">
        <v>67.026375307168379</v>
      </c>
      <c r="F763" s="71">
        <v>83.133903133903132</v>
      </c>
      <c r="G763" s="72">
        <f t="shared" si="110"/>
        <v>72.395551249413302</v>
      </c>
      <c r="H763" s="73">
        <v>48.874000000000002</v>
      </c>
      <c r="I763" s="74">
        <f t="shared" si="111"/>
        <v>48.874000000000002</v>
      </c>
      <c r="J763" s="75">
        <f t="shared" si="112"/>
        <v>62.986930749647982</v>
      </c>
      <c r="K763" s="76">
        <v>99.134199134199136</v>
      </c>
      <c r="L763" s="77">
        <v>100</v>
      </c>
      <c r="M763" s="78">
        <f t="shared" si="113"/>
        <v>99.326599326599336</v>
      </c>
      <c r="N763" s="79">
        <v>61.428571428571431</v>
      </c>
      <c r="O763" s="80">
        <v>99.88</v>
      </c>
      <c r="P763" s="81">
        <v>98.292220113851997</v>
      </c>
      <c r="Q763" s="82">
        <v>100</v>
      </c>
      <c r="R763" s="72">
        <f t="shared" si="114"/>
        <v>89.900197885605863</v>
      </c>
      <c r="S763" s="76">
        <v>96.25</v>
      </c>
      <c r="T763" s="80">
        <v>76.065972222222229</v>
      </c>
      <c r="U763" s="80">
        <v>100</v>
      </c>
      <c r="V763" s="80">
        <v>89.479392624728845</v>
      </c>
      <c r="W763" s="80">
        <v>25</v>
      </c>
      <c r="X763" s="78">
        <f t="shared" si="115"/>
        <v>82.388917133646657</v>
      </c>
      <c r="Y763" s="83">
        <f t="shared" si="116"/>
        <v>90.890092563736559</v>
      </c>
      <c r="Z763" s="84">
        <v>65.655172413793096</v>
      </c>
      <c r="AA763" s="84">
        <v>33.333333333333336</v>
      </c>
      <c r="AB763" s="84">
        <v>100</v>
      </c>
      <c r="AC763" s="84">
        <v>82.399999999999991</v>
      </c>
      <c r="AD763" s="84">
        <v>100</v>
      </c>
      <c r="AE763" s="72">
        <f t="shared" si="117"/>
        <v>75.613793103448273</v>
      </c>
      <c r="AF763" s="85">
        <v>68.421052631578945</v>
      </c>
      <c r="AG763" s="85">
        <v>81.25</v>
      </c>
      <c r="AH763" s="85">
        <v>64.705882352941174</v>
      </c>
      <c r="AI763" s="85">
        <v>47.663551401869157</v>
      </c>
      <c r="AJ763" s="86">
        <v>65.510121596597315</v>
      </c>
      <c r="AK763" s="87">
        <v>40</v>
      </c>
      <c r="AL763" s="72">
        <f t="shared" si="118"/>
        <v>40</v>
      </c>
      <c r="AM763" s="88">
        <v>65.796722080931687</v>
      </c>
      <c r="AN763" s="89">
        <f t="shared" si="119"/>
        <v>77.781449056077378</v>
      </c>
    </row>
    <row r="764" spans="1:40" ht="15" hidden="1" customHeight="1" x14ac:dyDescent="0.3">
      <c r="A764" s="90">
        <v>52585</v>
      </c>
      <c r="B764" s="91" t="s">
        <v>1003</v>
      </c>
      <c r="C764" s="91" t="s">
        <v>1051</v>
      </c>
      <c r="D764" s="92">
        <v>6</v>
      </c>
      <c r="E764" s="70">
        <v>72.224969955793838</v>
      </c>
      <c r="F764" s="71">
        <v>93.416259666259677</v>
      </c>
      <c r="G764" s="72">
        <f t="shared" si="110"/>
        <v>79.28873319261578</v>
      </c>
      <c r="H764" s="73">
        <v>37.840000000000003</v>
      </c>
      <c r="I764" s="74">
        <f t="shared" si="111"/>
        <v>37.840000000000003</v>
      </c>
      <c r="J764" s="75">
        <f t="shared" si="112"/>
        <v>62.709239915569469</v>
      </c>
      <c r="K764" s="76">
        <v>98.82352941176471</v>
      </c>
      <c r="L764" s="77">
        <v>100</v>
      </c>
      <c r="M764" s="78">
        <f t="shared" si="113"/>
        <v>99.084967320261455</v>
      </c>
      <c r="N764" s="79">
        <v>86.349206349206341</v>
      </c>
      <c r="O764" s="80">
        <v>99.84</v>
      </c>
      <c r="P764" s="81">
        <v>99.794480328831469</v>
      </c>
      <c r="Q764" s="82">
        <v>100</v>
      </c>
      <c r="R764" s="72">
        <f t="shared" si="114"/>
        <v>96.495921669509457</v>
      </c>
      <c r="S764" s="76">
        <v>99.166666666666671</v>
      </c>
      <c r="T764" s="80">
        <v>78.137814153439152</v>
      </c>
      <c r="U764" s="80">
        <v>88.888883333333339</v>
      </c>
      <c r="V764" s="80">
        <v>0</v>
      </c>
      <c r="W764" s="80">
        <v>15</v>
      </c>
      <c r="X764" s="78">
        <f t="shared" si="115"/>
        <v>68.423341038359794</v>
      </c>
      <c r="Y764" s="83">
        <f t="shared" si="116"/>
        <v>88.444752301812287</v>
      </c>
      <c r="Z764" s="84">
        <v>9.5632183908045967</v>
      </c>
      <c r="AA764" s="84">
        <v>47.222222222222221</v>
      </c>
      <c r="AB764" s="84">
        <v>0</v>
      </c>
      <c r="AC764" s="84">
        <v>0</v>
      </c>
      <c r="AD764" s="84">
        <v>6.666666666666667</v>
      </c>
      <c r="AE764" s="72">
        <f t="shared" si="117"/>
        <v>12.494971264367816</v>
      </c>
      <c r="AF764" s="85">
        <v>31.578947368421051</v>
      </c>
      <c r="AG764" s="85">
        <v>75</v>
      </c>
      <c r="AH764" s="85">
        <v>64.705882352941174</v>
      </c>
      <c r="AI764" s="85">
        <v>76.63551401869158</v>
      </c>
      <c r="AJ764" s="86">
        <v>61.980085935013449</v>
      </c>
      <c r="AK764" s="87">
        <v>0</v>
      </c>
      <c r="AL764" s="72">
        <f t="shared" si="118"/>
        <v>0</v>
      </c>
      <c r="AM764" s="88">
        <v>23.192007590333088</v>
      </c>
      <c r="AN764" s="89">
        <f t="shared" si="119"/>
        <v>63.721826411119963</v>
      </c>
    </row>
    <row r="765" spans="1:40" ht="15" hidden="1" customHeight="1" x14ac:dyDescent="0.3">
      <c r="A765" s="90">
        <v>52612</v>
      </c>
      <c r="B765" s="91" t="s">
        <v>1003</v>
      </c>
      <c r="C765" s="91" t="s">
        <v>1052</v>
      </c>
      <c r="D765" s="92">
        <v>6</v>
      </c>
      <c r="E765" s="70">
        <v>49.687776696132005</v>
      </c>
      <c r="F765" s="71">
        <v>77.187118437118428</v>
      </c>
      <c r="G765" s="72">
        <f t="shared" si="110"/>
        <v>58.854223943127479</v>
      </c>
      <c r="H765" s="73">
        <v>0</v>
      </c>
      <c r="I765" s="74">
        <f t="shared" si="111"/>
        <v>0</v>
      </c>
      <c r="J765" s="75">
        <f t="shared" si="112"/>
        <v>35.312534365876488</v>
      </c>
      <c r="K765" s="76">
        <v>89.941972920696315</v>
      </c>
      <c r="L765" s="77">
        <v>100</v>
      </c>
      <c r="M765" s="78">
        <f t="shared" si="113"/>
        <v>92.177090049430461</v>
      </c>
      <c r="N765" s="79">
        <v>90</v>
      </c>
      <c r="O765" s="80">
        <v>98.499999999999986</v>
      </c>
      <c r="P765" s="81">
        <v>83.046789989118608</v>
      </c>
      <c r="Q765" s="82">
        <v>100</v>
      </c>
      <c r="R765" s="72">
        <f t="shared" si="114"/>
        <v>92.886697497279656</v>
      </c>
      <c r="S765" s="76">
        <v>93.333333333333329</v>
      </c>
      <c r="T765" s="80">
        <v>80.972222222222229</v>
      </c>
      <c r="U765" s="80">
        <v>100</v>
      </c>
      <c r="V765" s="80">
        <v>0</v>
      </c>
      <c r="W765" s="80">
        <v>0</v>
      </c>
      <c r="X765" s="78">
        <f t="shared" si="115"/>
        <v>68.576388888888886</v>
      </c>
      <c r="Y765" s="83">
        <f t="shared" si="116"/>
        <v>84.851940061368893</v>
      </c>
      <c r="Z765" s="84">
        <v>4.2758620689655169</v>
      </c>
      <c r="AA765" s="84">
        <v>30.555555555555557</v>
      </c>
      <c r="AB765" s="84">
        <v>100</v>
      </c>
      <c r="AC765" s="84">
        <v>84.8</v>
      </c>
      <c r="AD765" s="84">
        <v>5.3191489361702127</v>
      </c>
      <c r="AE765" s="72">
        <f t="shared" si="117"/>
        <v>42.44547260943996</v>
      </c>
      <c r="AF765" s="85">
        <v>31.578947368421051</v>
      </c>
      <c r="AG765" s="85">
        <v>68.75</v>
      </c>
      <c r="AH765" s="85">
        <v>70.588235294117652</v>
      </c>
      <c r="AI765" s="85">
        <v>73.831775700934571</v>
      </c>
      <c r="AJ765" s="86">
        <v>61.187239590868323</v>
      </c>
      <c r="AK765" s="87">
        <v>61.666666666666671</v>
      </c>
      <c r="AL765" s="72">
        <f t="shared" si="118"/>
        <v>61.666666666666671</v>
      </c>
      <c r="AM765" s="88">
        <v>51.287515949266201</v>
      </c>
      <c r="AN765" s="89">
        <f t="shared" si="119"/>
        <v>64.874731688639613</v>
      </c>
    </row>
    <row r="766" spans="1:40" ht="15" hidden="1" customHeight="1" x14ac:dyDescent="0.3">
      <c r="A766" s="90">
        <v>52621</v>
      </c>
      <c r="B766" s="91" t="s">
        <v>1003</v>
      </c>
      <c r="C766" s="91" t="s">
        <v>1053</v>
      </c>
      <c r="D766" s="92">
        <v>6</v>
      </c>
      <c r="E766" s="70">
        <v>62.783621853041097</v>
      </c>
      <c r="F766" s="71">
        <v>81.247964997964999</v>
      </c>
      <c r="G766" s="72">
        <f t="shared" si="110"/>
        <v>68.938402901349065</v>
      </c>
      <c r="H766" s="73">
        <v>13.236000000000002</v>
      </c>
      <c r="I766" s="74">
        <f t="shared" si="111"/>
        <v>13.236000000000002</v>
      </c>
      <c r="J766" s="75">
        <f t="shared" si="112"/>
        <v>46.657441740809439</v>
      </c>
      <c r="K766" s="76">
        <v>71.502590673575128</v>
      </c>
      <c r="L766" s="77">
        <v>100</v>
      </c>
      <c r="M766" s="78">
        <f t="shared" si="113"/>
        <v>77.835348301669541</v>
      </c>
      <c r="N766" s="79">
        <v>93.913043478260875</v>
      </c>
      <c r="O766" s="80">
        <v>94.11</v>
      </c>
      <c r="P766" s="81">
        <v>82.402120717781401</v>
      </c>
      <c r="Q766" s="82">
        <v>100</v>
      </c>
      <c r="R766" s="72">
        <f t="shared" si="114"/>
        <v>92.606291049010565</v>
      </c>
      <c r="S766" s="76">
        <v>95</v>
      </c>
      <c r="T766" s="80">
        <v>72.196047008547012</v>
      </c>
      <c r="U766" s="80">
        <v>100</v>
      </c>
      <c r="V766" s="80">
        <v>0</v>
      </c>
      <c r="W766" s="80">
        <v>0</v>
      </c>
      <c r="X766" s="78">
        <f t="shared" si="115"/>
        <v>66.799011752136749</v>
      </c>
      <c r="Y766" s="83">
        <f t="shared" si="116"/>
        <v>79.030422284968168</v>
      </c>
      <c r="Z766" s="84">
        <v>42.781609195402297</v>
      </c>
      <c r="AA766" s="84">
        <v>8.3333333333333339</v>
      </c>
      <c r="AB766" s="84">
        <v>80</v>
      </c>
      <c r="AC766" s="84">
        <v>80</v>
      </c>
      <c r="AD766" s="84">
        <v>5.5555555555555554</v>
      </c>
      <c r="AE766" s="72">
        <f t="shared" si="117"/>
        <v>43.299568965517238</v>
      </c>
      <c r="AF766" s="85">
        <v>31.578947368421051</v>
      </c>
      <c r="AG766" s="85">
        <v>75</v>
      </c>
      <c r="AH766" s="85">
        <v>64.705882352941174</v>
      </c>
      <c r="AI766" s="85">
        <v>71.028037383177562</v>
      </c>
      <c r="AJ766" s="86">
        <v>60.578216776134951</v>
      </c>
      <c r="AK766" s="87">
        <v>65</v>
      </c>
      <c r="AL766" s="72">
        <f t="shared" si="118"/>
        <v>65</v>
      </c>
      <c r="AM766" s="88">
        <v>52.247294588578512</v>
      </c>
      <c r="AN766" s="89">
        <f t="shared" si="119"/>
        <v>64.520887867219528</v>
      </c>
    </row>
    <row r="767" spans="1:40" ht="15" hidden="1" customHeight="1" x14ac:dyDescent="0.3">
      <c r="A767" s="90">
        <v>52678</v>
      </c>
      <c r="B767" s="91" t="s">
        <v>1003</v>
      </c>
      <c r="C767" s="91" t="s">
        <v>1054</v>
      </c>
      <c r="D767" s="92">
        <v>6</v>
      </c>
      <c r="E767" s="70">
        <v>51.683289225014391</v>
      </c>
      <c r="F767" s="71">
        <v>84.056776556776541</v>
      </c>
      <c r="G767" s="72">
        <f t="shared" si="110"/>
        <v>62.474451668935103</v>
      </c>
      <c r="H767" s="73">
        <v>0</v>
      </c>
      <c r="I767" s="74">
        <f t="shared" si="111"/>
        <v>0</v>
      </c>
      <c r="J767" s="75">
        <f t="shared" si="112"/>
        <v>37.484671001361058</v>
      </c>
      <c r="K767" s="76">
        <v>94.258373205741634</v>
      </c>
      <c r="L767" s="77">
        <v>100</v>
      </c>
      <c r="M767" s="78">
        <f t="shared" si="113"/>
        <v>95.534290271132392</v>
      </c>
      <c r="N767" s="79">
        <v>94.285714285714292</v>
      </c>
      <c r="O767" s="80">
        <v>99.600000000000009</v>
      </c>
      <c r="P767" s="81">
        <v>96.424622189458162</v>
      </c>
      <c r="Q767" s="82" t="s">
        <v>37</v>
      </c>
      <c r="R767" s="72">
        <f t="shared" si="114"/>
        <v>96.709630838291844</v>
      </c>
      <c r="S767" s="76">
        <v>100</v>
      </c>
      <c r="T767" s="80">
        <v>74.8125</v>
      </c>
      <c r="U767" s="80">
        <v>100</v>
      </c>
      <c r="V767" s="80">
        <v>80.474067120394281</v>
      </c>
      <c r="W767" s="80">
        <v>0</v>
      </c>
      <c r="X767" s="78">
        <f t="shared" si="115"/>
        <v>78.76238339004928</v>
      </c>
      <c r="Y767" s="83">
        <f t="shared" si="116"/>
        <v>90.543389050676808</v>
      </c>
      <c r="Z767" s="84">
        <v>40.827586206896548</v>
      </c>
      <c r="AA767" s="84">
        <v>33.333333333333336</v>
      </c>
      <c r="AB767" s="84">
        <v>60</v>
      </c>
      <c r="AC767" s="84">
        <v>76</v>
      </c>
      <c r="AD767" s="84">
        <v>18.681318681318682</v>
      </c>
      <c r="AE767" s="72">
        <f t="shared" si="117"/>
        <v>45.459643804471391</v>
      </c>
      <c r="AF767" s="85">
        <v>73.68421052631578</v>
      </c>
      <c r="AG767" s="85">
        <v>75</v>
      </c>
      <c r="AH767" s="85">
        <v>64.705882352941174</v>
      </c>
      <c r="AI767" s="85">
        <v>63.551401869158873</v>
      </c>
      <c r="AJ767" s="86">
        <v>69.235373687103959</v>
      </c>
      <c r="AK767" s="87">
        <v>41.666666666666671</v>
      </c>
      <c r="AL767" s="72">
        <f t="shared" si="118"/>
        <v>41.666666666666671</v>
      </c>
      <c r="AM767" s="88">
        <v>51.041243012279132</v>
      </c>
      <c r="AN767" s="89">
        <f t="shared" si="119"/>
        <v>68.081001629294363</v>
      </c>
    </row>
    <row r="768" spans="1:40" ht="15" hidden="1" customHeight="1" x14ac:dyDescent="0.3">
      <c r="A768" s="90">
        <v>52683</v>
      </c>
      <c r="B768" s="91" t="s">
        <v>1003</v>
      </c>
      <c r="C768" s="91" t="s">
        <v>1055</v>
      </c>
      <c r="D768" s="92">
        <v>6</v>
      </c>
      <c r="E768" s="70">
        <v>76.614659615858116</v>
      </c>
      <c r="F768" s="71">
        <v>95.569800569800577</v>
      </c>
      <c r="G768" s="72">
        <f t="shared" si="110"/>
        <v>82.933039933838927</v>
      </c>
      <c r="H768" s="73">
        <v>0</v>
      </c>
      <c r="I768" s="74">
        <f t="shared" si="111"/>
        <v>0</v>
      </c>
      <c r="J768" s="75">
        <f t="shared" si="112"/>
        <v>49.759823960303358</v>
      </c>
      <c r="K768" s="76">
        <v>62.982005141388179</v>
      </c>
      <c r="L768" s="77">
        <v>100</v>
      </c>
      <c r="M768" s="78">
        <f t="shared" si="113"/>
        <v>71.208226221079684</v>
      </c>
      <c r="N768" s="79">
        <v>84.126984126984127</v>
      </c>
      <c r="O768" s="80">
        <v>99.62</v>
      </c>
      <c r="P768" s="81">
        <v>99.226732946699798</v>
      </c>
      <c r="Q768" s="82">
        <v>100</v>
      </c>
      <c r="R768" s="72">
        <f t="shared" si="114"/>
        <v>95.743429268420982</v>
      </c>
      <c r="S768" s="76">
        <v>97.638888888888886</v>
      </c>
      <c r="T768" s="80">
        <v>89.580251924001928</v>
      </c>
      <c r="U768" s="80">
        <v>94.907383333333328</v>
      </c>
      <c r="V768" s="80">
        <v>0</v>
      </c>
      <c r="W768" s="80">
        <v>25</v>
      </c>
      <c r="X768" s="78">
        <f t="shared" si="115"/>
        <v>73.656631036556035</v>
      </c>
      <c r="Y768" s="83">
        <f t="shared" si="116"/>
        <v>79.842980737181335</v>
      </c>
      <c r="Z768" s="84">
        <v>100</v>
      </c>
      <c r="AA768" s="84">
        <v>77.777777777777786</v>
      </c>
      <c r="AB768" s="84">
        <v>0</v>
      </c>
      <c r="AC768" s="84">
        <v>71.2</v>
      </c>
      <c r="AD768" s="84">
        <v>21.50537634408602</v>
      </c>
      <c r="AE768" s="72">
        <f t="shared" si="117"/>
        <v>56.965591397849465</v>
      </c>
      <c r="AF768" s="85">
        <v>21.052631578947366</v>
      </c>
      <c r="AG768" s="85">
        <v>12.5</v>
      </c>
      <c r="AH768" s="85">
        <v>5.8823529411764701</v>
      </c>
      <c r="AI768" s="85">
        <v>42.056074766355138</v>
      </c>
      <c r="AJ768" s="86">
        <v>20.372764821619747</v>
      </c>
      <c r="AK768" s="87">
        <v>50</v>
      </c>
      <c r="AL768" s="72">
        <f t="shared" si="118"/>
        <v>50</v>
      </c>
      <c r="AM768" s="88">
        <v>45.814386031284982</v>
      </c>
      <c r="AN768" s="89">
        <f t="shared" si="119"/>
        <v>63.61777097003683</v>
      </c>
    </row>
    <row r="769" spans="1:40" ht="15" hidden="1" customHeight="1" x14ac:dyDescent="0.3">
      <c r="A769" s="90">
        <v>52685</v>
      </c>
      <c r="B769" s="91" t="s">
        <v>1003</v>
      </c>
      <c r="C769" s="91" t="s">
        <v>1056</v>
      </c>
      <c r="D769" s="92">
        <v>6</v>
      </c>
      <c r="E769" s="70">
        <v>88.00966358203199</v>
      </c>
      <c r="F769" s="71">
        <v>82.51678876678875</v>
      </c>
      <c r="G769" s="72">
        <f t="shared" si="110"/>
        <v>86.178705310284244</v>
      </c>
      <c r="H769" s="73">
        <v>0</v>
      </c>
      <c r="I769" s="74">
        <f t="shared" si="111"/>
        <v>0</v>
      </c>
      <c r="J769" s="75">
        <f t="shared" si="112"/>
        <v>51.707223186170545</v>
      </c>
      <c r="K769" s="76">
        <v>73.992673992674</v>
      </c>
      <c r="L769" s="77">
        <v>100</v>
      </c>
      <c r="M769" s="78">
        <f t="shared" si="113"/>
        <v>79.772079772079778</v>
      </c>
      <c r="N769" s="79">
        <v>81.904761904761912</v>
      </c>
      <c r="O769" s="80">
        <v>99.97</v>
      </c>
      <c r="P769" s="81">
        <v>99.627421758569298</v>
      </c>
      <c r="Q769" s="82" t="s">
        <v>37</v>
      </c>
      <c r="R769" s="72">
        <f t="shared" si="114"/>
        <v>93.775414932847212</v>
      </c>
      <c r="S769" s="76">
        <v>100</v>
      </c>
      <c r="T769" s="80">
        <v>79.733796296296291</v>
      </c>
      <c r="U769" s="80">
        <v>80.555549999999997</v>
      </c>
      <c r="V769" s="80">
        <v>67.441860465116278</v>
      </c>
      <c r="W769" s="80">
        <v>0</v>
      </c>
      <c r="X769" s="78">
        <f t="shared" si="115"/>
        <v>73.502569132213608</v>
      </c>
      <c r="Y769" s="83">
        <f t="shared" si="116"/>
        <v>82.246903618768187</v>
      </c>
      <c r="Z769" s="84">
        <v>52.068965517241374</v>
      </c>
      <c r="AA769" s="84">
        <v>68.055555555555557</v>
      </c>
      <c r="AB769" s="84">
        <v>0</v>
      </c>
      <c r="AC769" s="84">
        <v>51.2</v>
      </c>
      <c r="AD769" s="84">
        <v>6.4516129032258061</v>
      </c>
      <c r="AE769" s="72">
        <f t="shared" si="117"/>
        <v>36.587335465331854</v>
      </c>
      <c r="AF769" s="85">
        <v>89.473684210526315</v>
      </c>
      <c r="AG769" s="85">
        <v>68.75</v>
      </c>
      <c r="AH769" s="85">
        <v>47.058823529411761</v>
      </c>
      <c r="AI769" s="85">
        <v>38.31775700934579</v>
      </c>
      <c r="AJ769" s="86">
        <v>60.900066187320967</v>
      </c>
      <c r="AK769" s="87">
        <v>31.666666666666664</v>
      </c>
      <c r="AL769" s="72">
        <f t="shared" si="118"/>
        <v>31.666666666666664</v>
      </c>
      <c r="AM769" s="88">
        <v>42.086596564795919</v>
      </c>
      <c r="AN769" s="89">
        <f t="shared" si="119"/>
        <v>64.090875416056974</v>
      </c>
    </row>
    <row r="770" spans="1:40" ht="15" hidden="1" customHeight="1" x14ac:dyDescent="0.3">
      <c r="A770" s="90">
        <v>52687</v>
      </c>
      <c r="B770" s="91" t="s">
        <v>1003</v>
      </c>
      <c r="C770" s="91" t="s">
        <v>1057</v>
      </c>
      <c r="D770" s="92">
        <v>6</v>
      </c>
      <c r="E770" s="70">
        <v>61.618566177969328</v>
      </c>
      <c r="F770" s="71">
        <v>86.883394383394389</v>
      </c>
      <c r="G770" s="72">
        <f t="shared" ref="G770:G833" si="120">(E770*(8/12))+(F770*(4/12))</f>
        <v>70.040175579777681</v>
      </c>
      <c r="H770" s="73">
        <v>0</v>
      </c>
      <c r="I770" s="74">
        <f t="shared" ref="I770:I833" si="121">H770</f>
        <v>0</v>
      </c>
      <c r="J770" s="75">
        <f t="shared" ref="J770:J833" si="122">(G770*(12/20))+(I770*(8/20))</f>
        <v>42.024105347866609</v>
      </c>
      <c r="K770" s="76">
        <v>86.707882534775877</v>
      </c>
      <c r="L770" s="77">
        <v>100</v>
      </c>
      <c r="M770" s="78">
        <f t="shared" ref="M770:M833" si="123">(K770*(14/18))+(L770*(4/18))</f>
        <v>89.661686415936799</v>
      </c>
      <c r="N770" s="79">
        <v>74.603174603174608</v>
      </c>
      <c r="O770" s="80">
        <v>99.44</v>
      </c>
      <c r="P770" s="81">
        <v>98.624368332397523</v>
      </c>
      <c r="Q770" s="82" t="s">
        <v>37</v>
      </c>
      <c r="R770" s="72">
        <f t="shared" ref="R770:R833" si="124">IF((Q770=("N/A")),((N770*(5.33/16))+(O770*(5.33/16))+(P770*(5.33/16))),((N770*(4/16))+(O770*(4/16))+(P770*(4/16))+(Q770*(4/16))))</f>
        <v>90.832375240412475</v>
      </c>
      <c r="S770" s="76">
        <v>97.222222222222214</v>
      </c>
      <c r="T770" s="80">
        <v>79.8611111111111</v>
      </c>
      <c r="U770" s="80">
        <v>100</v>
      </c>
      <c r="V770" s="80">
        <v>0</v>
      </c>
      <c r="W770" s="80">
        <v>0</v>
      </c>
      <c r="X770" s="78">
        <f t="shared" ref="X770:X833" si="125">(S770*(4/16))+(T770*(4/16))+(U770*(4/16))+(V770*(2/16))+(W770*(2/16))</f>
        <v>69.270833333333329</v>
      </c>
      <c r="Y770" s="83">
        <f t="shared" ref="Y770:Y833" si="126">(M770*(18/50))+(R770*(16/50))+(X770*(16/50))</f>
        <v>83.511233853335909</v>
      </c>
      <c r="Z770" s="84">
        <v>49.678160919540232</v>
      </c>
      <c r="AA770" s="84">
        <v>27.777777777777782</v>
      </c>
      <c r="AB770" s="84">
        <v>80</v>
      </c>
      <c r="AC770" s="84">
        <v>84</v>
      </c>
      <c r="AD770" s="84">
        <v>5.5555555555555554</v>
      </c>
      <c r="AE770" s="72">
        <f t="shared" ref="AE770:AE833" si="127">((Z770*(4/16))+(AA770*(3/16))+(AB770*(3/16))+(AC770*(3/16))+(AD770*(3/16)))</f>
        <v>49.419540229885058</v>
      </c>
      <c r="AF770" s="85">
        <v>36.84210526315789</v>
      </c>
      <c r="AG770" s="85">
        <v>75</v>
      </c>
      <c r="AH770" s="85">
        <v>64.705882352941174</v>
      </c>
      <c r="AI770" s="85">
        <v>74.766355140186917</v>
      </c>
      <c r="AJ770" s="86">
        <v>62.828585689071502</v>
      </c>
      <c r="AK770" s="87">
        <v>71.666666666666671</v>
      </c>
      <c r="AL770" s="72">
        <f t="shared" ref="AL770:AL833" si="128">AK770</f>
        <v>71.666666666666671</v>
      </c>
      <c r="AM770" s="88">
        <v>57.444710973024435</v>
      </c>
      <c r="AN770" s="89">
        <f t="shared" ref="AN770:AN833" si="129">(J770*(20/100))+(Y770*(50/100))+(AM770*(30/100))</f>
        <v>67.39385128814861</v>
      </c>
    </row>
    <row r="771" spans="1:40" ht="15" hidden="1" customHeight="1" x14ac:dyDescent="0.3">
      <c r="A771" s="90">
        <v>52693</v>
      </c>
      <c r="B771" s="91" t="s">
        <v>1003</v>
      </c>
      <c r="C771" s="91" t="s">
        <v>1058</v>
      </c>
      <c r="D771" s="92">
        <v>6</v>
      </c>
      <c r="E771" s="70">
        <v>58.633831651346981</v>
      </c>
      <c r="F771" s="71">
        <v>86.861009361009351</v>
      </c>
      <c r="G771" s="72">
        <f t="shared" si="120"/>
        <v>68.042890887901109</v>
      </c>
      <c r="H771" s="73">
        <v>0</v>
      </c>
      <c r="I771" s="74">
        <f t="shared" si="121"/>
        <v>0</v>
      </c>
      <c r="J771" s="75">
        <f t="shared" si="122"/>
        <v>40.825734532740661</v>
      </c>
      <c r="K771" s="76">
        <v>92.473118279569889</v>
      </c>
      <c r="L771" s="77">
        <v>100</v>
      </c>
      <c r="M771" s="78">
        <f t="shared" si="123"/>
        <v>94.145758661887697</v>
      </c>
      <c r="N771" s="79">
        <v>100</v>
      </c>
      <c r="O771" s="80">
        <v>99.7</v>
      </c>
      <c r="P771" s="81">
        <v>99.479940564635967</v>
      </c>
      <c r="Q771" s="82">
        <v>100</v>
      </c>
      <c r="R771" s="72">
        <f t="shared" si="124"/>
        <v>99.794985141158989</v>
      </c>
      <c r="S771" s="76">
        <v>94.166666666666671</v>
      </c>
      <c r="T771" s="80">
        <v>81.797299922299914</v>
      </c>
      <c r="U771" s="80">
        <v>100</v>
      </c>
      <c r="V771" s="80">
        <v>72.422332282755519</v>
      </c>
      <c r="W771" s="80">
        <v>0</v>
      </c>
      <c r="X771" s="78">
        <f t="shared" si="125"/>
        <v>78.043783182586083</v>
      </c>
      <c r="Y771" s="83">
        <f t="shared" si="126"/>
        <v>90.800878981877986</v>
      </c>
      <c r="Z771" s="84">
        <v>61.241379310344826</v>
      </c>
      <c r="AA771" s="84">
        <v>22.222222222222225</v>
      </c>
      <c r="AB771" s="84">
        <v>80</v>
      </c>
      <c r="AC771" s="84">
        <v>67.2</v>
      </c>
      <c r="AD771" s="84">
        <v>88.63636363636364</v>
      </c>
      <c r="AE771" s="72">
        <f t="shared" si="127"/>
        <v>63.696329676071059</v>
      </c>
      <c r="AF771" s="85">
        <v>68.421052631578945</v>
      </c>
      <c r="AG771" s="85">
        <v>81.25</v>
      </c>
      <c r="AH771" s="85">
        <v>64.705882352941174</v>
      </c>
      <c r="AI771" s="85">
        <v>42.056074766355138</v>
      </c>
      <c r="AJ771" s="86">
        <v>64.108252437718818</v>
      </c>
      <c r="AK771" s="87">
        <v>43.333333333333336</v>
      </c>
      <c r="AL771" s="72">
        <f t="shared" si="128"/>
        <v>43.333333333333336</v>
      </c>
      <c r="AM771" s="88">
        <v>59.733576477296253</v>
      </c>
      <c r="AN771" s="89">
        <f t="shared" si="129"/>
        <v>71.485659340675994</v>
      </c>
    </row>
    <row r="772" spans="1:40" ht="15" hidden="1" customHeight="1" x14ac:dyDescent="0.3">
      <c r="A772" s="90">
        <v>52694</v>
      </c>
      <c r="B772" s="91" t="s">
        <v>1003</v>
      </c>
      <c r="C772" s="91" t="s">
        <v>1059</v>
      </c>
      <c r="D772" s="92">
        <v>6</v>
      </c>
      <c r="E772" s="70">
        <v>66.29887054982936</v>
      </c>
      <c r="F772" s="71">
        <v>86.430097680097688</v>
      </c>
      <c r="G772" s="72">
        <f t="shared" si="120"/>
        <v>73.009279593252131</v>
      </c>
      <c r="H772" s="73">
        <v>21.672000000000001</v>
      </c>
      <c r="I772" s="74">
        <f t="shared" si="121"/>
        <v>21.672000000000001</v>
      </c>
      <c r="J772" s="75">
        <f t="shared" si="122"/>
        <v>52.474367755951278</v>
      </c>
      <c r="K772" s="76">
        <v>97.941176470588232</v>
      </c>
      <c r="L772" s="77">
        <v>100</v>
      </c>
      <c r="M772" s="78">
        <f t="shared" si="123"/>
        <v>98.398692810457504</v>
      </c>
      <c r="N772" s="79">
        <v>76.349206349206355</v>
      </c>
      <c r="O772" s="80">
        <v>99.78</v>
      </c>
      <c r="P772" s="81">
        <v>99.749791492910759</v>
      </c>
      <c r="Q772" s="82">
        <v>100</v>
      </c>
      <c r="R772" s="72">
        <f t="shared" si="124"/>
        <v>93.969749460529272</v>
      </c>
      <c r="S772" s="76">
        <v>98.611111111111114</v>
      </c>
      <c r="T772" s="80">
        <v>63.560956790123456</v>
      </c>
      <c r="U772" s="80">
        <v>100</v>
      </c>
      <c r="V772" s="80">
        <v>0</v>
      </c>
      <c r="W772" s="80">
        <v>25</v>
      </c>
      <c r="X772" s="78">
        <f t="shared" si="125"/>
        <v>68.668016975308646</v>
      </c>
      <c r="Y772" s="83">
        <f t="shared" si="126"/>
        <v>87.467614671232838</v>
      </c>
      <c r="Z772" s="84">
        <v>90.344827586206904</v>
      </c>
      <c r="AA772" s="84">
        <v>80.555555555555557</v>
      </c>
      <c r="AB772" s="84">
        <v>80</v>
      </c>
      <c r="AC772" s="84">
        <v>76</v>
      </c>
      <c r="AD772" s="84">
        <v>5.3191489361702127</v>
      </c>
      <c r="AE772" s="72">
        <f t="shared" si="127"/>
        <v>67.937713988750318</v>
      </c>
      <c r="AF772" s="85">
        <v>36.84210526315789</v>
      </c>
      <c r="AG772" s="85">
        <v>75</v>
      </c>
      <c r="AH772" s="85">
        <v>70.588235294117652</v>
      </c>
      <c r="AI772" s="85">
        <v>77.570093457943926</v>
      </c>
      <c r="AJ772" s="86">
        <v>65.000108503804867</v>
      </c>
      <c r="AK772" s="87">
        <v>66.666666666666657</v>
      </c>
      <c r="AL772" s="72">
        <f t="shared" si="128"/>
        <v>66.666666666666657</v>
      </c>
      <c r="AM772" s="88">
        <v>66.900143061681462</v>
      </c>
      <c r="AN772" s="89">
        <f t="shared" si="129"/>
        <v>74.298723805311113</v>
      </c>
    </row>
    <row r="773" spans="1:40" ht="15" hidden="1" customHeight="1" x14ac:dyDescent="0.3">
      <c r="A773" s="90">
        <v>52696</v>
      </c>
      <c r="B773" s="91" t="s">
        <v>1003</v>
      </c>
      <c r="C773" s="91" t="s">
        <v>1060</v>
      </c>
      <c r="D773" s="92">
        <v>6</v>
      </c>
      <c r="E773" s="70">
        <v>54.248603936897943</v>
      </c>
      <c r="F773" s="71">
        <v>80</v>
      </c>
      <c r="G773" s="72">
        <f t="shared" si="120"/>
        <v>62.832402624598622</v>
      </c>
      <c r="H773" s="73">
        <v>0</v>
      </c>
      <c r="I773" s="74">
        <f t="shared" si="121"/>
        <v>0</v>
      </c>
      <c r="J773" s="75">
        <f t="shared" si="122"/>
        <v>37.69944157475917</v>
      </c>
      <c r="K773" s="76">
        <v>97.810218978102199</v>
      </c>
      <c r="L773" s="77">
        <v>100</v>
      </c>
      <c r="M773" s="78">
        <f t="shared" si="123"/>
        <v>98.296836982968387</v>
      </c>
      <c r="N773" s="79">
        <v>75.714285714285722</v>
      </c>
      <c r="O773" s="80">
        <v>95.36</v>
      </c>
      <c r="P773" s="81">
        <v>85.475472732255412</v>
      </c>
      <c r="Q773" s="82" t="s">
        <v>37</v>
      </c>
      <c r="R773" s="72">
        <f t="shared" si="124"/>
        <v>85.463138282504019</v>
      </c>
      <c r="S773" s="76">
        <v>72.083333333333329</v>
      </c>
      <c r="T773" s="80">
        <v>64.506172839506178</v>
      </c>
      <c r="U773" s="80">
        <v>0</v>
      </c>
      <c r="V773" s="80">
        <v>0</v>
      </c>
      <c r="W773" s="80">
        <v>0</v>
      </c>
      <c r="X773" s="78">
        <f t="shared" si="125"/>
        <v>34.147376543209873</v>
      </c>
      <c r="Y773" s="83">
        <f t="shared" si="126"/>
        <v>73.662226058097062</v>
      </c>
      <c r="Z773" s="84">
        <v>37.747126436781606</v>
      </c>
      <c r="AA773" s="84">
        <v>25.694444444444446</v>
      </c>
      <c r="AB773" s="84">
        <v>0</v>
      </c>
      <c r="AC773" s="84">
        <v>0</v>
      </c>
      <c r="AD773" s="84">
        <v>5.5555555555555554</v>
      </c>
      <c r="AE773" s="72">
        <f t="shared" si="127"/>
        <v>15.296156609195402</v>
      </c>
      <c r="AF773" s="85">
        <v>0</v>
      </c>
      <c r="AG773" s="85">
        <v>6.25</v>
      </c>
      <c r="AH773" s="85">
        <v>5.8823529411764701</v>
      </c>
      <c r="AI773" s="85">
        <v>0.93457943925233633</v>
      </c>
      <c r="AJ773" s="86">
        <v>3.266733095107202</v>
      </c>
      <c r="AK773" s="87">
        <v>0</v>
      </c>
      <c r="AL773" s="72">
        <f t="shared" si="128"/>
        <v>0</v>
      </c>
      <c r="AM773" s="88">
        <v>9.0290790169328012</v>
      </c>
      <c r="AN773" s="89">
        <f t="shared" si="129"/>
        <v>47.079725049080203</v>
      </c>
    </row>
    <row r="774" spans="1:40" ht="15" hidden="1" customHeight="1" x14ac:dyDescent="0.3">
      <c r="A774" s="90">
        <v>52699</v>
      </c>
      <c r="B774" s="91" t="s">
        <v>1003</v>
      </c>
      <c r="C774" s="91" t="s">
        <v>1061</v>
      </c>
      <c r="D774" s="92">
        <v>6</v>
      </c>
      <c r="E774" s="70">
        <v>53.935503546665075</v>
      </c>
      <c r="F774" s="71">
        <v>82.139804639804638</v>
      </c>
      <c r="G774" s="72">
        <f t="shared" si="120"/>
        <v>63.336937244378262</v>
      </c>
      <c r="H774" s="73">
        <v>0</v>
      </c>
      <c r="I774" s="74">
        <f t="shared" si="121"/>
        <v>0</v>
      </c>
      <c r="J774" s="75">
        <f t="shared" si="122"/>
        <v>38.002162346626953</v>
      </c>
      <c r="K774" s="76">
        <v>86.118980169971664</v>
      </c>
      <c r="L774" s="77">
        <v>100</v>
      </c>
      <c r="M774" s="78">
        <f t="shared" si="123"/>
        <v>89.203651243311299</v>
      </c>
      <c r="N774" s="79">
        <v>97.777777777777771</v>
      </c>
      <c r="O774" s="80">
        <v>98.64</v>
      </c>
      <c r="P774" s="81">
        <v>96.717325227963528</v>
      </c>
      <c r="Q774" s="82">
        <v>100</v>
      </c>
      <c r="R774" s="72">
        <f t="shared" si="124"/>
        <v>98.283775751435314</v>
      </c>
      <c r="S774" s="76">
        <v>100</v>
      </c>
      <c r="T774" s="80">
        <v>78.067129629629633</v>
      </c>
      <c r="U774" s="80">
        <v>100</v>
      </c>
      <c r="V774" s="80">
        <v>0</v>
      </c>
      <c r="W774" s="80">
        <v>0</v>
      </c>
      <c r="X774" s="78">
        <f t="shared" si="125"/>
        <v>69.516782407407405</v>
      </c>
      <c r="Y774" s="83">
        <f t="shared" si="126"/>
        <v>85.809493058421737</v>
      </c>
      <c r="Z774" s="84">
        <v>62.298850574712645</v>
      </c>
      <c r="AA774" s="84">
        <v>66.666666666666671</v>
      </c>
      <c r="AB774" s="84">
        <v>80</v>
      </c>
      <c r="AC774" s="84">
        <v>86.4</v>
      </c>
      <c r="AD774" s="84">
        <v>5.5555555555555554</v>
      </c>
      <c r="AE774" s="72">
        <f t="shared" si="127"/>
        <v>60.316379310344828</v>
      </c>
      <c r="AF774" s="85">
        <v>31.578947368421051</v>
      </c>
      <c r="AG774" s="85">
        <v>75</v>
      </c>
      <c r="AH774" s="85">
        <v>64.705882352941174</v>
      </c>
      <c r="AI774" s="85">
        <v>75.700934579439249</v>
      </c>
      <c r="AJ774" s="86">
        <v>61.746441075200366</v>
      </c>
      <c r="AK774" s="87">
        <v>70</v>
      </c>
      <c r="AL774" s="72">
        <f t="shared" si="128"/>
        <v>70</v>
      </c>
      <c r="AM774" s="88">
        <v>62.634453252237343</v>
      </c>
      <c r="AN774" s="89">
        <f t="shared" si="129"/>
        <v>69.295514974207464</v>
      </c>
    </row>
    <row r="775" spans="1:40" ht="15" hidden="1" customHeight="1" x14ac:dyDescent="0.3">
      <c r="A775" s="90">
        <v>52720</v>
      </c>
      <c r="B775" s="91" t="s">
        <v>1003</v>
      </c>
      <c r="C775" s="91" t="s">
        <v>1062</v>
      </c>
      <c r="D775" s="92">
        <v>6</v>
      </c>
      <c r="E775" s="70">
        <v>27.335588483244543</v>
      </c>
      <c r="F775" s="71">
        <v>79.026760276760271</v>
      </c>
      <c r="G775" s="72">
        <f t="shared" si="120"/>
        <v>44.565979081083114</v>
      </c>
      <c r="H775" s="73">
        <v>40.922000000000004</v>
      </c>
      <c r="I775" s="74">
        <f t="shared" si="121"/>
        <v>40.922000000000004</v>
      </c>
      <c r="J775" s="75">
        <f t="shared" si="122"/>
        <v>43.108387448649871</v>
      </c>
      <c r="K775" s="76">
        <v>96.428571428571431</v>
      </c>
      <c r="L775" s="77">
        <v>100</v>
      </c>
      <c r="M775" s="78">
        <f t="shared" si="123"/>
        <v>97.222222222222229</v>
      </c>
      <c r="N775" s="79">
        <v>80.793650793650812</v>
      </c>
      <c r="O775" s="80">
        <v>99.5</v>
      </c>
      <c r="P775" s="81">
        <v>99.736147757255935</v>
      </c>
      <c r="Q775" s="82" t="s">
        <v>37</v>
      </c>
      <c r="R775" s="72">
        <f t="shared" si="124"/>
        <v>93.284926642270818</v>
      </c>
      <c r="S775" s="76">
        <v>98.472222222222214</v>
      </c>
      <c r="T775" s="80">
        <v>74.201388888888886</v>
      </c>
      <c r="U775" s="80">
        <v>100</v>
      </c>
      <c r="V775" s="80">
        <v>0</v>
      </c>
      <c r="W775" s="80">
        <v>0</v>
      </c>
      <c r="X775" s="78">
        <f t="shared" si="125"/>
        <v>68.168402777777771</v>
      </c>
      <c r="Y775" s="83">
        <f t="shared" si="126"/>
        <v>86.665065414415537</v>
      </c>
      <c r="Z775" s="84">
        <v>93.425287356321846</v>
      </c>
      <c r="AA775" s="84">
        <v>80.555555555555557</v>
      </c>
      <c r="AB775" s="84">
        <v>100</v>
      </c>
      <c r="AC775" s="84">
        <v>87.2</v>
      </c>
      <c r="AD775" s="84">
        <v>5.5555555555555554</v>
      </c>
      <c r="AE775" s="72">
        <f t="shared" si="127"/>
        <v>74.602155172413802</v>
      </c>
      <c r="AF775" s="85">
        <v>26.315789473684209</v>
      </c>
      <c r="AG775" s="85">
        <v>68.75</v>
      </c>
      <c r="AH775" s="85">
        <v>70.588235294117652</v>
      </c>
      <c r="AI775" s="85">
        <v>71.962616822429908</v>
      </c>
      <c r="AJ775" s="86">
        <v>59.404160397557938</v>
      </c>
      <c r="AK775" s="87">
        <v>68.333333333333329</v>
      </c>
      <c r="AL775" s="72">
        <f t="shared" si="128"/>
        <v>68.333333333333329</v>
      </c>
      <c r="AM775" s="88">
        <v>69.295592197969484</v>
      </c>
      <c r="AN775" s="89">
        <f t="shared" si="129"/>
        <v>72.742887856328593</v>
      </c>
    </row>
    <row r="776" spans="1:40" ht="15" hidden="1" customHeight="1" x14ac:dyDescent="0.3">
      <c r="A776" s="90">
        <v>52786</v>
      </c>
      <c r="B776" s="91" t="s">
        <v>1003</v>
      </c>
      <c r="C776" s="91" t="s">
        <v>1063</v>
      </c>
      <c r="D776" s="92">
        <v>6</v>
      </c>
      <c r="E776" s="70">
        <v>62.659269727293562</v>
      </c>
      <c r="F776" s="71">
        <v>92.895299145299148</v>
      </c>
      <c r="G776" s="72">
        <f t="shared" si="120"/>
        <v>72.737946199962082</v>
      </c>
      <c r="H776" s="73">
        <v>45.35</v>
      </c>
      <c r="I776" s="74">
        <f t="shared" si="121"/>
        <v>45.35</v>
      </c>
      <c r="J776" s="75">
        <f t="shared" si="122"/>
        <v>61.782767719977251</v>
      </c>
      <c r="K776" s="76">
        <v>93.989071038251367</v>
      </c>
      <c r="L776" s="77">
        <v>100</v>
      </c>
      <c r="M776" s="78">
        <f t="shared" si="123"/>
        <v>95.324833029751062</v>
      </c>
      <c r="N776" s="79">
        <v>77.267080745341616</v>
      </c>
      <c r="O776" s="80">
        <v>99.579999999999984</v>
      </c>
      <c r="P776" s="81">
        <v>99.587142435859633</v>
      </c>
      <c r="Q776" s="82" t="s">
        <v>37</v>
      </c>
      <c r="R776" s="72">
        <f t="shared" si="124"/>
        <v>92.087150597237653</v>
      </c>
      <c r="S776" s="76">
        <v>99.305555555555543</v>
      </c>
      <c r="T776" s="80">
        <v>73.65859988776657</v>
      </c>
      <c r="U776" s="80">
        <v>100</v>
      </c>
      <c r="V776" s="80">
        <v>0</v>
      </c>
      <c r="W776" s="80">
        <v>15</v>
      </c>
      <c r="X776" s="78">
        <f t="shared" si="125"/>
        <v>70.116038860830528</v>
      </c>
      <c r="Y776" s="83">
        <f t="shared" si="126"/>
        <v>86.221960517292203</v>
      </c>
      <c r="Z776" s="84">
        <v>97.931034482758619</v>
      </c>
      <c r="AA776" s="84">
        <v>22.222222222222225</v>
      </c>
      <c r="AB776" s="84">
        <v>80</v>
      </c>
      <c r="AC776" s="84">
        <v>75.2</v>
      </c>
      <c r="AD776" s="84">
        <v>56.666666666666664</v>
      </c>
      <c r="AE776" s="72">
        <f t="shared" si="127"/>
        <v>68.374425287356331</v>
      </c>
      <c r="AF776" s="85">
        <v>36.84210526315789</v>
      </c>
      <c r="AG776" s="85">
        <v>75</v>
      </c>
      <c r="AH776" s="85">
        <v>64.705882352941174</v>
      </c>
      <c r="AI776" s="85">
        <v>71.028037383177562</v>
      </c>
      <c r="AJ776" s="86">
        <v>61.894006249819157</v>
      </c>
      <c r="AK776" s="87">
        <v>65</v>
      </c>
      <c r="AL776" s="72">
        <f t="shared" si="128"/>
        <v>65</v>
      </c>
      <c r="AM776" s="88">
        <v>65.971428486541811</v>
      </c>
      <c r="AN776" s="89">
        <f t="shared" si="129"/>
        <v>75.258962348604101</v>
      </c>
    </row>
    <row r="777" spans="1:40" ht="15" hidden="1" customHeight="1" x14ac:dyDescent="0.3">
      <c r="A777" s="90">
        <v>52788</v>
      </c>
      <c r="B777" s="91" t="s">
        <v>1003</v>
      </c>
      <c r="C777" s="91" t="s">
        <v>1064</v>
      </c>
      <c r="D777" s="92">
        <v>6</v>
      </c>
      <c r="E777" s="70">
        <v>62.094234039881755</v>
      </c>
      <c r="F777" s="71">
        <v>84.75376475376477</v>
      </c>
      <c r="G777" s="72">
        <f t="shared" si="120"/>
        <v>69.647410944509417</v>
      </c>
      <c r="H777" s="73">
        <v>22.96</v>
      </c>
      <c r="I777" s="74">
        <f t="shared" si="121"/>
        <v>22.96</v>
      </c>
      <c r="J777" s="75">
        <f t="shared" si="122"/>
        <v>50.972446566705656</v>
      </c>
      <c r="K777" s="76">
        <v>99.402985074626869</v>
      </c>
      <c r="L777" s="77">
        <v>100</v>
      </c>
      <c r="M777" s="78">
        <f t="shared" si="123"/>
        <v>99.535655058043119</v>
      </c>
      <c r="N777" s="79">
        <v>79.682539682539684</v>
      </c>
      <c r="O777" s="80">
        <v>99.81</v>
      </c>
      <c r="P777" s="81">
        <v>99.826388888888886</v>
      </c>
      <c r="Q777" s="82">
        <v>100</v>
      </c>
      <c r="R777" s="72">
        <f t="shared" si="124"/>
        <v>94.829732142857154</v>
      </c>
      <c r="S777" s="76">
        <v>93.75</v>
      </c>
      <c r="T777" s="80">
        <v>75.347222222222214</v>
      </c>
      <c r="U777" s="80">
        <v>100</v>
      </c>
      <c r="V777" s="80">
        <v>0</v>
      </c>
      <c r="W777" s="80">
        <v>15</v>
      </c>
      <c r="X777" s="78">
        <f t="shared" si="125"/>
        <v>69.149305555555557</v>
      </c>
      <c r="Y777" s="83">
        <f t="shared" si="126"/>
        <v>88.306127884387593</v>
      </c>
      <c r="Z777" s="84">
        <v>56.160919540229884</v>
      </c>
      <c r="AA777" s="84">
        <v>33.333333333333336</v>
      </c>
      <c r="AB777" s="84">
        <v>100</v>
      </c>
      <c r="AC777" s="84">
        <v>63.2</v>
      </c>
      <c r="AD777" s="84">
        <v>20</v>
      </c>
      <c r="AE777" s="72">
        <f t="shared" si="127"/>
        <v>54.640229885057472</v>
      </c>
      <c r="AF777" s="85">
        <v>52.631578947368418</v>
      </c>
      <c r="AG777" s="85">
        <v>81.25</v>
      </c>
      <c r="AH777" s="85">
        <v>64.705882352941174</v>
      </c>
      <c r="AI777" s="85">
        <v>41.121495327102799</v>
      </c>
      <c r="AJ777" s="86">
        <v>59.927239156853098</v>
      </c>
      <c r="AK777" s="87">
        <v>43.333333333333336</v>
      </c>
      <c r="AL777" s="72">
        <f t="shared" si="128"/>
        <v>43.333333333333336</v>
      </c>
      <c r="AM777" s="88">
        <v>53.788719713858143</v>
      </c>
      <c r="AN777" s="89">
        <f t="shared" si="129"/>
        <v>70.484169169692365</v>
      </c>
    </row>
    <row r="778" spans="1:40" ht="15" hidden="1" customHeight="1" x14ac:dyDescent="0.3">
      <c r="A778" s="90">
        <v>52835</v>
      </c>
      <c r="B778" s="91" t="s">
        <v>1003</v>
      </c>
      <c r="C778" s="91" t="s">
        <v>1065</v>
      </c>
      <c r="D778" s="92">
        <v>4</v>
      </c>
      <c r="E778" s="70">
        <v>35.324253937230345</v>
      </c>
      <c r="F778" s="71">
        <v>67.887667887667888</v>
      </c>
      <c r="G778" s="72">
        <f t="shared" si="120"/>
        <v>46.17872525404286</v>
      </c>
      <c r="H778" s="73">
        <v>0</v>
      </c>
      <c r="I778" s="74">
        <f t="shared" si="121"/>
        <v>0</v>
      </c>
      <c r="J778" s="75">
        <f t="shared" si="122"/>
        <v>27.707235152425714</v>
      </c>
      <c r="K778" s="76">
        <v>6.0633690449053983</v>
      </c>
      <c r="L778" s="77">
        <v>100</v>
      </c>
      <c r="M778" s="78">
        <f t="shared" si="123"/>
        <v>26.938175923815308</v>
      </c>
      <c r="N778" s="79">
        <v>85.873015873015873</v>
      </c>
      <c r="O778" s="80">
        <v>98.52</v>
      </c>
      <c r="P778" s="81">
        <v>96.223215354534929</v>
      </c>
      <c r="Q778" s="82" t="s">
        <v>37</v>
      </c>
      <c r="R778" s="72">
        <f t="shared" si="124"/>
        <v>93.480282027677859</v>
      </c>
      <c r="S778" s="76">
        <v>97.916666666666657</v>
      </c>
      <c r="T778" s="80">
        <v>75.646811952066983</v>
      </c>
      <c r="U778" s="80">
        <v>96.759233333333327</v>
      </c>
      <c r="V778" s="80">
        <v>0</v>
      </c>
      <c r="W778" s="80">
        <v>80</v>
      </c>
      <c r="X778" s="78">
        <f t="shared" si="125"/>
        <v>77.580677988016745</v>
      </c>
      <c r="Y778" s="83">
        <f t="shared" si="126"/>
        <v>64.437250537595787</v>
      </c>
      <c r="Z778" s="84">
        <v>64.252873563218387</v>
      </c>
      <c r="AA778" s="84">
        <v>36.111111111111107</v>
      </c>
      <c r="AB778" s="84">
        <v>0</v>
      </c>
      <c r="AC778" s="84">
        <v>31.2</v>
      </c>
      <c r="AD778" s="84">
        <v>100</v>
      </c>
      <c r="AE778" s="72">
        <f t="shared" si="127"/>
        <v>47.43405172413793</v>
      </c>
      <c r="AF778" s="85">
        <v>84.210526315789465</v>
      </c>
      <c r="AG778" s="85">
        <v>75</v>
      </c>
      <c r="AH778" s="85">
        <v>82.35294117647058</v>
      </c>
      <c r="AI778" s="85">
        <v>17.75700934579439</v>
      </c>
      <c r="AJ778" s="86">
        <v>64.830119209513612</v>
      </c>
      <c r="AK778" s="87">
        <v>43.333333333333336</v>
      </c>
      <c r="AL778" s="72">
        <f t="shared" si="128"/>
        <v>43.333333333333336</v>
      </c>
      <c r="AM778" s="88">
        <v>51.252859375410523</v>
      </c>
      <c r="AN778" s="89">
        <f t="shared" si="129"/>
        <v>53.135930111906191</v>
      </c>
    </row>
    <row r="779" spans="1:40" ht="15" hidden="1" customHeight="1" x14ac:dyDescent="0.3">
      <c r="A779" s="90">
        <v>52838</v>
      </c>
      <c r="B779" s="91" t="s">
        <v>1003</v>
      </c>
      <c r="C779" s="91" t="s">
        <v>1066</v>
      </c>
      <c r="D779" s="92">
        <v>6</v>
      </c>
      <c r="E779" s="70">
        <v>75.962479393017361</v>
      </c>
      <c r="F779" s="71">
        <v>93.024521774521759</v>
      </c>
      <c r="G779" s="72">
        <f t="shared" si="120"/>
        <v>81.649826853518817</v>
      </c>
      <c r="H779" s="73">
        <v>0</v>
      </c>
      <c r="I779" s="74">
        <f t="shared" si="121"/>
        <v>0</v>
      </c>
      <c r="J779" s="75">
        <f t="shared" si="122"/>
        <v>48.989896112111289</v>
      </c>
      <c r="K779" s="76">
        <v>95.932203389830505</v>
      </c>
      <c r="L779" s="77">
        <v>100</v>
      </c>
      <c r="M779" s="78">
        <f t="shared" si="123"/>
        <v>96.83615819209038</v>
      </c>
      <c r="N779" s="79">
        <v>80.793650793650812</v>
      </c>
      <c r="O779" s="80">
        <v>99.48</v>
      </c>
      <c r="P779" s="81">
        <v>99.128514989542182</v>
      </c>
      <c r="Q779" s="82" t="s">
        <v>37</v>
      </c>
      <c r="R779" s="72">
        <f t="shared" si="124"/>
        <v>93.075846476526166</v>
      </c>
      <c r="S779" s="76">
        <v>98.611111111111114</v>
      </c>
      <c r="T779" s="80">
        <v>83.663010160204436</v>
      </c>
      <c r="U779" s="80">
        <v>83.333333333333329</v>
      </c>
      <c r="V779" s="80">
        <v>93.878490334458419</v>
      </c>
      <c r="W779" s="80">
        <v>15</v>
      </c>
      <c r="X779" s="78">
        <f t="shared" si="125"/>
        <v>80.01167494296952</v>
      </c>
      <c r="Y779" s="83">
        <f t="shared" si="126"/>
        <v>90.249023803391154</v>
      </c>
      <c r="Z779" s="84">
        <v>79.517241379310349</v>
      </c>
      <c r="AA779" s="84">
        <v>33.333333333333336</v>
      </c>
      <c r="AB779" s="84">
        <v>0</v>
      </c>
      <c r="AC779" s="84">
        <v>76</v>
      </c>
      <c r="AD779" s="84">
        <v>5.6179775280898872</v>
      </c>
      <c r="AE779" s="72">
        <f t="shared" si="127"/>
        <v>41.432681131344438</v>
      </c>
      <c r="AF779" s="85">
        <v>78.94736842105263</v>
      </c>
      <c r="AG779" s="85">
        <v>81.25</v>
      </c>
      <c r="AH779" s="85">
        <v>47.058823529411761</v>
      </c>
      <c r="AI779" s="85">
        <v>54.205607476635507</v>
      </c>
      <c r="AJ779" s="86">
        <v>65.365449856774973</v>
      </c>
      <c r="AK779" s="87">
        <v>43.333333333333336</v>
      </c>
      <c r="AL779" s="72">
        <f t="shared" si="128"/>
        <v>43.333333333333336</v>
      </c>
      <c r="AM779" s="88">
        <v>48.194883231857034</v>
      </c>
      <c r="AN779" s="89">
        <f t="shared" si="129"/>
        <v>69.380956093674939</v>
      </c>
    </row>
    <row r="780" spans="1:40" ht="15" hidden="1" customHeight="1" x14ac:dyDescent="0.3">
      <c r="A780" s="90">
        <v>52885</v>
      </c>
      <c r="B780" s="91" t="s">
        <v>1003</v>
      </c>
      <c r="C780" s="91" t="s">
        <v>1067</v>
      </c>
      <c r="D780" s="92">
        <v>6</v>
      </c>
      <c r="E780" s="70">
        <v>89.723793363499254</v>
      </c>
      <c r="F780" s="71">
        <v>99.398148148148152</v>
      </c>
      <c r="G780" s="72">
        <f t="shared" si="120"/>
        <v>92.948578291715549</v>
      </c>
      <c r="H780" s="73">
        <v>37.512</v>
      </c>
      <c r="I780" s="74">
        <f t="shared" si="121"/>
        <v>37.512</v>
      </c>
      <c r="J780" s="75">
        <f t="shared" si="122"/>
        <v>70.773946975029332</v>
      </c>
      <c r="K780" s="76">
        <v>99.722222222222229</v>
      </c>
      <c r="L780" s="77">
        <v>100</v>
      </c>
      <c r="M780" s="78">
        <f t="shared" si="123"/>
        <v>99.783950617283949</v>
      </c>
      <c r="N780" s="79">
        <v>94.444444444444457</v>
      </c>
      <c r="O780" s="80">
        <v>99.929999999999993</v>
      </c>
      <c r="P780" s="81">
        <v>99.368421052631589</v>
      </c>
      <c r="Q780" s="82">
        <v>100</v>
      </c>
      <c r="R780" s="72">
        <f t="shared" si="124"/>
        <v>98.43571637426902</v>
      </c>
      <c r="S780" s="76">
        <v>99.305555555555543</v>
      </c>
      <c r="T780" s="80">
        <v>89.444444444444429</v>
      </c>
      <c r="U780" s="80">
        <v>100</v>
      </c>
      <c r="V780" s="80">
        <v>95.238095238095227</v>
      </c>
      <c r="W780" s="80">
        <v>15</v>
      </c>
      <c r="X780" s="78">
        <f t="shared" si="125"/>
        <v>85.967261904761898</v>
      </c>
      <c r="Y780" s="83">
        <f t="shared" si="126"/>
        <v>94.931175271512117</v>
      </c>
      <c r="Z780" s="84">
        <v>48.482758620689651</v>
      </c>
      <c r="AA780" s="84">
        <v>75</v>
      </c>
      <c r="AB780" s="84">
        <v>60</v>
      </c>
      <c r="AC780" s="84">
        <v>40.799999999999997</v>
      </c>
      <c r="AD780" s="84">
        <v>7.5268817204301079</v>
      </c>
      <c r="AE780" s="72">
        <f t="shared" si="127"/>
        <v>46.494479977753059</v>
      </c>
      <c r="AF780" s="85">
        <v>84.210526315789465</v>
      </c>
      <c r="AG780" s="85">
        <v>81.25</v>
      </c>
      <c r="AH780" s="85">
        <v>58.82352941176471</v>
      </c>
      <c r="AI780" s="85">
        <v>41.121495327102799</v>
      </c>
      <c r="AJ780" s="86">
        <v>66.351387763664249</v>
      </c>
      <c r="AK780" s="87">
        <v>36.666666666666664</v>
      </c>
      <c r="AL780" s="72">
        <f t="shared" si="128"/>
        <v>36.666666666666664</v>
      </c>
      <c r="AM780" s="88">
        <v>49.824092725112102</v>
      </c>
      <c r="AN780" s="89">
        <f t="shared" si="129"/>
        <v>76.567604848295559</v>
      </c>
    </row>
    <row r="781" spans="1:40" ht="15" hidden="1" customHeight="1" x14ac:dyDescent="0.3">
      <c r="A781" s="90">
        <v>54001</v>
      </c>
      <c r="B781" s="91" t="s">
        <v>1068</v>
      </c>
      <c r="C781" s="91" t="s">
        <v>1069</v>
      </c>
      <c r="D781" s="92">
        <v>1</v>
      </c>
      <c r="E781" s="70">
        <v>82.751254794811985</v>
      </c>
      <c r="F781" s="71">
        <v>89.220085470085465</v>
      </c>
      <c r="G781" s="72">
        <f t="shared" si="120"/>
        <v>84.907531686569797</v>
      </c>
      <c r="H781" s="73">
        <v>0</v>
      </c>
      <c r="I781" s="74">
        <f t="shared" si="121"/>
        <v>0</v>
      </c>
      <c r="J781" s="75">
        <f t="shared" si="122"/>
        <v>50.944519011941878</v>
      </c>
      <c r="K781" s="76">
        <v>99.769053117782917</v>
      </c>
      <c r="L781" s="77">
        <v>100</v>
      </c>
      <c r="M781" s="78">
        <f t="shared" si="123"/>
        <v>99.820374647164499</v>
      </c>
      <c r="N781" s="79">
        <v>100</v>
      </c>
      <c r="O781" s="80">
        <v>99.5</v>
      </c>
      <c r="P781" s="81">
        <v>94.121686696536997</v>
      </c>
      <c r="Q781" s="82">
        <v>100</v>
      </c>
      <c r="R781" s="72">
        <f t="shared" si="124"/>
        <v>98.405421674134246</v>
      </c>
      <c r="S781" s="76">
        <v>85.694444444444443</v>
      </c>
      <c r="T781" s="80">
        <v>52.986111111111107</v>
      </c>
      <c r="U781" s="80">
        <v>100</v>
      </c>
      <c r="V781" s="80">
        <v>0</v>
      </c>
      <c r="W781" s="80">
        <v>100</v>
      </c>
      <c r="X781" s="78">
        <f t="shared" si="125"/>
        <v>72.170138888888886</v>
      </c>
      <c r="Y781" s="83">
        <f t="shared" si="126"/>
        <v>90.519514253146625</v>
      </c>
      <c r="Z781" s="84">
        <v>93.333333333333329</v>
      </c>
      <c r="AA781" s="84">
        <v>47.916666666666664</v>
      </c>
      <c r="AB781" s="84">
        <v>100</v>
      </c>
      <c r="AC781" s="84">
        <v>79.2</v>
      </c>
      <c r="AD781" s="84">
        <v>71.969696969696969</v>
      </c>
      <c r="AE781" s="72">
        <f t="shared" si="127"/>
        <v>79.412026515151524</v>
      </c>
      <c r="AF781" s="85">
        <v>84.210526315789465</v>
      </c>
      <c r="AG781" s="85">
        <v>87.5</v>
      </c>
      <c r="AH781" s="85">
        <v>64.705882352941174</v>
      </c>
      <c r="AI781" s="85">
        <v>39.252336448598129</v>
      </c>
      <c r="AJ781" s="86">
        <v>68.917186279332185</v>
      </c>
      <c r="AK781" s="87">
        <v>55.000000000000007</v>
      </c>
      <c r="AL781" s="72">
        <f t="shared" si="128"/>
        <v>55.000000000000007</v>
      </c>
      <c r="AM781" s="88">
        <v>71.73099714923606</v>
      </c>
      <c r="AN781" s="89">
        <f t="shared" si="129"/>
        <v>76.967960073732499</v>
      </c>
    </row>
    <row r="782" spans="1:40" ht="15" hidden="1" customHeight="1" x14ac:dyDescent="0.3">
      <c r="A782" s="90">
        <v>54003</v>
      </c>
      <c r="B782" s="91" t="s">
        <v>1068</v>
      </c>
      <c r="C782" s="91" t="s">
        <v>1070</v>
      </c>
      <c r="D782" s="92">
        <v>6</v>
      </c>
      <c r="E782" s="70">
        <v>41.530650389800137</v>
      </c>
      <c r="F782" s="71">
        <v>89.598595848595835</v>
      </c>
      <c r="G782" s="72">
        <f t="shared" si="120"/>
        <v>57.553298876065369</v>
      </c>
      <c r="H782" s="73">
        <v>59.98</v>
      </c>
      <c r="I782" s="74">
        <f t="shared" si="121"/>
        <v>59.98</v>
      </c>
      <c r="J782" s="75">
        <f t="shared" si="122"/>
        <v>58.523979325639218</v>
      </c>
      <c r="K782" s="76">
        <v>83.333333333333343</v>
      </c>
      <c r="L782" s="77">
        <v>100</v>
      </c>
      <c r="M782" s="78">
        <f t="shared" si="123"/>
        <v>87.037037037037038</v>
      </c>
      <c r="N782" s="79">
        <v>86.984126984127002</v>
      </c>
      <c r="O782" s="80">
        <v>99.39</v>
      </c>
      <c r="P782" s="81">
        <v>85.377751338488991</v>
      </c>
      <c r="Q782" s="82" t="s">
        <v>37</v>
      </c>
      <c r="R782" s="72">
        <f t="shared" si="124"/>
        <v>90.52734446622145</v>
      </c>
      <c r="S782" s="76">
        <v>86.666666666666671</v>
      </c>
      <c r="T782" s="80">
        <v>88.312251984126988</v>
      </c>
      <c r="U782" s="80">
        <v>68.981466666666662</v>
      </c>
      <c r="V782" s="80">
        <v>0</v>
      </c>
      <c r="W782" s="80">
        <v>80</v>
      </c>
      <c r="X782" s="78">
        <f t="shared" si="125"/>
        <v>70.990096329365088</v>
      </c>
      <c r="Y782" s="83">
        <f t="shared" si="126"/>
        <v>83.018914387921029</v>
      </c>
      <c r="Z782" s="84">
        <v>66.206896551724142</v>
      </c>
      <c r="AA782" s="84">
        <v>55.555555555555564</v>
      </c>
      <c r="AB782" s="84">
        <v>0</v>
      </c>
      <c r="AC782" s="84">
        <v>65.600000000000009</v>
      </c>
      <c r="AD782" s="84">
        <v>21.348314606741571</v>
      </c>
      <c r="AE782" s="72">
        <f t="shared" si="127"/>
        <v>43.271199793361745</v>
      </c>
      <c r="AF782" s="85">
        <v>57.894736842105267</v>
      </c>
      <c r="AG782" s="85">
        <v>81.25</v>
      </c>
      <c r="AH782" s="85">
        <v>64.705882352941174</v>
      </c>
      <c r="AI782" s="85">
        <v>57.009345794392516</v>
      </c>
      <c r="AJ782" s="86">
        <v>65.214991247359734</v>
      </c>
      <c r="AK782" s="87">
        <v>51.666666666666671</v>
      </c>
      <c r="AL782" s="72">
        <f t="shared" si="128"/>
        <v>51.666666666666671</v>
      </c>
      <c r="AM782" s="88">
        <v>50.801970889088864</v>
      </c>
      <c r="AN782" s="89">
        <f t="shared" si="129"/>
        <v>68.454844325815017</v>
      </c>
    </row>
    <row r="783" spans="1:40" ht="15" hidden="1" customHeight="1" x14ac:dyDescent="0.3">
      <c r="A783" s="90">
        <v>54051</v>
      </c>
      <c r="B783" s="91" t="s">
        <v>1068</v>
      </c>
      <c r="C783" s="91" t="s">
        <v>1071</v>
      </c>
      <c r="D783" s="92">
        <v>6</v>
      </c>
      <c r="E783" s="70">
        <v>48.901457888753711</v>
      </c>
      <c r="F783" s="71">
        <v>81.473850223850221</v>
      </c>
      <c r="G783" s="72">
        <f t="shared" si="120"/>
        <v>59.758922000452543</v>
      </c>
      <c r="H783" s="73">
        <v>71.800000000000011</v>
      </c>
      <c r="I783" s="74">
        <f t="shared" si="121"/>
        <v>71.800000000000011</v>
      </c>
      <c r="J783" s="75">
        <f t="shared" si="122"/>
        <v>64.575353200271536</v>
      </c>
      <c r="K783" s="76">
        <v>46.296296296296291</v>
      </c>
      <c r="L783" s="77">
        <v>100</v>
      </c>
      <c r="M783" s="78">
        <f t="shared" si="123"/>
        <v>58.230452674897116</v>
      </c>
      <c r="N783" s="79">
        <v>85.714285714285708</v>
      </c>
      <c r="O783" s="80">
        <v>99.63</v>
      </c>
      <c r="P783" s="81">
        <v>87.69633507853402</v>
      </c>
      <c r="Q783" s="82" t="s">
        <v>37</v>
      </c>
      <c r="R783" s="72">
        <f t="shared" si="124"/>
        <v>90.956656801608062</v>
      </c>
      <c r="S783" s="76">
        <v>86.527777777777786</v>
      </c>
      <c r="T783" s="80">
        <v>63.935185185185183</v>
      </c>
      <c r="U783" s="80">
        <v>98.611100000000008</v>
      </c>
      <c r="V783" s="80">
        <v>0</v>
      </c>
      <c r="W783" s="80">
        <v>80</v>
      </c>
      <c r="X783" s="78">
        <f t="shared" si="125"/>
        <v>72.268515740740739</v>
      </c>
      <c r="Y783" s="83">
        <f t="shared" si="126"/>
        <v>73.19501817651458</v>
      </c>
      <c r="Z783" s="84">
        <v>46.436781609195407</v>
      </c>
      <c r="AA783" s="84">
        <v>58.333333333333336</v>
      </c>
      <c r="AB783" s="84">
        <v>100</v>
      </c>
      <c r="AC783" s="84">
        <v>36</v>
      </c>
      <c r="AD783" s="84">
        <v>41.573033707865171</v>
      </c>
      <c r="AE783" s="72">
        <f t="shared" si="127"/>
        <v>55.841639222523568</v>
      </c>
      <c r="AF783" s="85">
        <v>21.052631578947366</v>
      </c>
      <c r="AG783" s="85">
        <v>50</v>
      </c>
      <c r="AH783" s="85">
        <v>5.8823529411764701</v>
      </c>
      <c r="AI783" s="85">
        <v>44.859813084112147</v>
      </c>
      <c r="AJ783" s="86">
        <v>30.448699401058995</v>
      </c>
      <c r="AK783" s="87">
        <v>45</v>
      </c>
      <c r="AL783" s="72">
        <f t="shared" si="128"/>
        <v>45</v>
      </c>
      <c r="AM783" s="88">
        <v>46.901860758961632</v>
      </c>
      <c r="AN783" s="89">
        <f t="shared" si="129"/>
        <v>63.583137956000087</v>
      </c>
    </row>
    <row r="784" spans="1:40" ht="15" hidden="1" customHeight="1" x14ac:dyDescent="0.3">
      <c r="A784" s="90">
        <v>54099</v>
      </c>
      <c r="B784" s="91" t="s">
        <v>1068</v>
      </c>
      <c r="C784" s="91" t="s">
        <v>1072</v>
      </c>
      <c r="D784" s="92">
        <v>6</v>
      </c>
      <c r="E784" s="70">
        <v>40.800867246189654</v>
      </c>
      <c r="F784" s="71">
        <v>82.031440781440779</v>
      </c>
      <c r="G784" s="72">
        <f t="shared" si="120"/>
        <v>54.544391757940026</v>
      </c>
      <c r="H784" s="73">
        <v>61.800000000000011</v>
      </c>
      <c r="I784" s="74">
        <f t="shared" si="121"/>
        <v>61.800000000000011</v>
      </c>
      <c r="J784" s="75">
        <f t="shared" si="122"/>
        <v>57.446635054764023</v>
      </c>
      <c r="K784" s="76">
        <v>97.797356828193841</v>
      </c>
      <c r="L784" s="77">
        <v>100</v>
      </c>
      <c r="M784" s="78">
        <f t="shared" si="123"/>
        <v>98.286833088595216</v>
      </c>
      <c r="N784" s="79">
        <v>100</v>
      </c>
      <c r="O784" s="80">
        <v>99.67</v>
      </c>
      <c r="P784" s="81">
        <v>94.308405029781611</v>
      </c>
      <c r="Q784" s="82" t="s">
        <v>37</v>
      </c>
      <c r="R784" s="72">
        <f t="shared" si="124"/>
        <v>97.931556175545992</v>
      </c>
      <c r="S784" s="76">
        <v>96.527777777777786</v>
      </c>
      <c r="T784" s="80">
        <v>79.039351851851862</v>
      </c>
      <c r="U784" s="80">
        <v>98.611100000000008</v>
      </c>
      <c r="V784" s="80">
        <v>81.395348837209298</v>
      </c>
      <c r="W784" s="80">
        <v>25</v>
      </c>
      <c r="X784" s="78">
        <f t="shared" si="125"/>
        <v>81.843976012058576</v>
      </c>
      <c r="Y784" s="83">
        <f t="shared" si="126"/>
        <v>92.911430211927737</v>
      </c>
      <c r="Z784" s="84">
        <v>57.701149425287355</v>
      </c>
      <c r="AA784" s="84">
        <v>100</v>
      </c>
      <c r="AB784" s="84">
        <v>0</v>
      </c>
      <c r="AC784" s="84">
        <v>45.6</v>
      </c>
      <c r="AD784" s="84">
        <v>15.384615384615385</v>
      </c>
      <c r="AE784" s="72">
        <f t="shared" si="127"/>
        <v>44.60990274093723</v>
      </c>
      <c r="AF784" s="85">
        <v>15.789473684210526</v>
      </c>
      <c r="AG784" s="85">
        <v>62.5</v>
      </c>
      <c r="AH784" s="85">
        <v>52.941176470588239</v>
      </c>
      <c r="AI784" s="85">
        <v>38.31775700934579</v>
      </c>
      <c r="AJ784" s="86">
        <v>42.387101791036137</v>
      </c>
      <c r="AK784" s="87">
        <v>45</v>
      </c>
      <c r="AL784" s="72">
        <f t="shared" si="128"/>
        <v>45</v>
      </c>
      <c r="AM784" s="88">
        <v>44.09517527277616</v>
      </c>
      <c r="AN784" s="89">
        <f t="shared" si="129"/>
        <v>71.173594698749525</v>
      </c>
    </row>
    <row r="785" spans="1:40" ht="15" hidden="1" customHeight="1" x14ac:dyDescent="0.3">
      <c r="A785" s="90">
        <v>54109</v>
      </c>
      <c r="B785" s="91" t="s">
        <v>1068</v>
      </c>
      <c r="C785" s="91" t="s">
        <v>1073</v>
      </c>
      <c r="D785" s="92">
        <v>6</v>
      </c>
      <c r="E785" s="70">
        <v>73.99067425457693</v>
      </c>
      <c r="F785" s="71">
        <v>95.787037037037038</v>
      </c>
      <c r="G785" s="72">
        <f t="shared" si="120"/>
        <v>81.256128515396966</v>
      </c>
      <c r="H785" s="73">
        <v>0</v>
      </c>
      <c r="I785" s="74">
        <f t="shared" si="121"/>
        <v>0</v>
      </c>
      <c r="J785" s="75">
        <f t="shared" si="122"/>
        <v>48.753677109238176</v>
      </c>
      <c r="K785" s="76">
        <v>55.2</v>
      </c>
      <c r="L785" s="77">
        <v>0</v>
      </c>
      <c r="M785" s="78">
        <f t="shared" si="123"/>
        <v>42.933333333333337</v>
      </c>
      <c r="N785" s="79">
        <v>98.518518518518533</v>
      </c>
      <c r="O785" s="80">
        <v>99.31</v>
      </c>
      <c r="P785" s="81">
        <v>98.612244897959172</v>
      </c>
      <c r="Q785" s="82" t="s">
        <v>37</v>
      </c>
      <c r="R785" s="72">
        <f t="shared" si="124"/>
        <v>98.751829313114143</v>
      </c>
      <c r="S785" s="76">
        <v>100</v>
      </c>
      <c r="T785" s="80">
        <v>76.932870370370381</v>
      </c>
      <c r="U785" s="80">
        <v>100</v>
      </c>
      <c r="V785" s="80">
        <v>0</v>
      </c>
      <c r="W785" s="80">
        <v>80</v>
      </c>
      <c r="X785" s="78">
        <f t="shared" si="125"/>
        <v>79.233217592592595</v>
      </c>
      <c r="Y785" s="83">
        <f t="shared" si="126"/>
        <v>72.411215009826165</v>
      </c>
      <c r="Z785" s="84">
        <v>48.390804597701141</v>
      </c>
      <c r="AA785" s="84">
        <v>68.055555555555557</v>
      </c>
      <c r="AB785" s="84">
        <v>60</v>
      </c>
      <c r="AC785" s="84">
        <v>63.2</v>
      </c>
      <c r="AD785" s="84">
        <v>6.666666666666667</v>
      </c>
      <c r="AE785" s="72">
        <f t="shared" si="127"/>
        <v>49.208117816091956</v>
      </c>
      <c r="AF785" s="85">
        <v>63.157894736842103</v>
      </c>
      <c r="AG785" s="85">
        <v>75</v>
      </c>
      <c r="AH785" s="85">
        <v>52.941176470588239</v>
      </c>
      <c r="AI785" s="85">
        <v>41.121495327102799</v>
      </c>
      <c r="AJ785" s="86">
        <v>58.055141633633284</v>
      </c>
      <c r="AK785" s="87">
        <v>60</v>
      </c>
      <c r="AL785" s="72">
        <f t="shared" si="128"/>
        <v>60</v>
      </c>
      <c r="AM785" s="88">
        <v>53.72570060421792</v>
      </c>
      <c r="AN785" s="89">
        <f t="shared" si="129"/>
        <v>62.074053108026092</v>
      </c>
    </row>
    <row r="786" spans="1:40" ht="15" hidden="1" customHeight="1" x14ac:dyDescent="0.3">
      <c r="A786" s="90">
        <v>54125</v>
      </c>
      <c r="B786" s="91" t="s">
        <v>1068</v>
      </c>
      <c r="C786" s="91" t="s">
        <v>1074</v>
      </c>
      <c r="D786" s="92">
        <v>6</v>
      </c>
      <c r="E786" s="70">
        <v>58.546320759107104</v>
      </c>
      <c r="F786" s="71">
        <v>78.83699633699635</v>
      </c>
      <c r="G786" s="72">
        <f t="shared" si="120"/>
        <v>65.309879285070181</v>
      </c>
      <c r="H786" s="73">
        <v>52.71</v>
      </c>
      <c r="I786" s="74">
        <f t="shared" si="121"/>
        <v>52.71</v>
      </c>
      <c r="J786" s="75">
        <f t="shared" si="122"/>
        <v>60.269927571042111</v>
      </c>
      <c r="K786" s="76">
        <v>91.05263157894737</v>
      </c>
      <c r="L786" s="77">
        <v>100</v>
      </c>
      <c r="M786" s="78">
        <f t="shared" si="123"/>
        <v>93.040935672514621</v>
      </c>
      <c r="N786" s="79">
        <v>78.306878306878318</v>
      </c>
      <c r="O786" s="80">
        <v>99.600000000000009</v>
      </c>
      <c r="P786" s="81">
        <v>80.587275693311582</v>
      </c>
      <c r="Q786" s="82" t="s">
        <v>37</v>
      </c>
      <c r="R786" s="72">
        <f t="shared" si="124"/>
        <v>86.110865051313269</v>
      </c>
      <c r="S786" s="76">
        <v>96.944444444444443</v>
      </c>
      <c r="T786" s="80">
        <v>73.171296296296305</v>
      </c>
      <c r="U786" s="80">
        <v>83.333333333333329</v>
      </c>
      <c r="V786" s="80">
        <v>0</v>
      </c>
      <c r="W786" s="80">
        <v>25</v>
      </c>
      <c r="X786" s="78">
        <f t="shared" si="125"/>
        <v>66.487268518518519</v>
      </c>
      <c r="Y786" s="83">
        <f t="shared" si="126"/>
        <v>82.326139584451425</v>
      </c>
      <c r="Z786" s="84">
        <v>51.172413793103452</v>
      </c>
      <c r="AA786" s="84">
        <v>53.472222222222229</v>
      </c>
      <c r="AB786" s="84">
        <v>100</v>
      </c>
      <c r="AC786" s="84">
        <v>88</v>
      </c>
      <c r="AD786" s="84">
        <v>6.666666666666667</v>
      </c>
      <c r="AE786" s="72">
        <f t="shared" si="127"/>
        <v>59.319145114942529</v>
      </c>
      <c r="AF786" s="85">
        <v>68.421052631578945</v>
      </c>
      <c r="AG786" s="85">
        <v>81.25</v>
      </c>
      <c r="AH786" s="85">
        <v>82.35294117647058</v>
      </c>
      <c r="AI786" s="85">
        <v>52.336448598130836</v>
      </c>
      <c r="AJ786" s="86">
        <v>71.090110601545092</v>
      </c>
      <c r="AK786" s="87">
        <v>51.666666666666671</v>
      </c>
      <c r="AL786" s="72">
        <f t="shared" si="128"/>
        <v>51.666666666666671</v>
      </c>
      <c r="AM786" s="88">
        <v>60.927573555048042</v>
      </c>
      <c r="AN786" s="89">
        <f t="shared" si="129"/>
        <v>71.495327372948537</v>
      </c>
    </row>
    <row r="787" spans="1:40" ht="15" hidden="1" customHeight="1" x14ac:dyDescent="0.3">
      <c r="A787" s="90">
        <v>54128</v>
      </c>
      <c r="B787" s="91" t="s">
        <v>1068</v>
      </c>
      <c r="C787" s="91" t="s">
        <v>1075</v>
      </c>
      <c r="D787" s="92">
        <v>6</v>
      </c>
      <c r="E787" s="70">
        <v>51.019190787639232</v>
      </c>
      <c r="F787" s="71">
        <v>77.757936507936506</v>
      </c>
      <c r="G787" s="72">
        <f t="shared" si="120"/>
        <v>59.932106027738314</v>
      </c>
      <c r="H787" s="73">
        <v>0</v>
      </c>
      <c r="I787" s="74">
        <f t="shared" si="121"/>
        <v>0</v>
      </c>
      <c r="J787" s="75">
        <f t="shared" si="122"/>
        <v>35.959263616642986</v>
      </c>
      <c r="K787" s="76">
        <v>0</v>
      </c>
      <c r="L787" s="77">
        <v>100</v>
      </c>
      <c r="M787" s="78">
        <f t="shared" si="123"/>
        <v>22.222222222222221</v>
      </c>
      <c r="N787" s="79">
        <v>91.587301587301582</v>
      </c>
      <c r="O787" s="80">
        <v>99.34</v>
      </c>
      <c r="P787" s="81">
        <v>95.688888888888897</v>
      </c>
      <c r="Q787" s="82" t="s">
        <v>37</v>
      </c>
      <c r="R787" s="72">
        <f t="shared" si="124"/>
        <v>95.479018452380956</v>
      </c>
      <c r="S787" s="76">
        <v>76.388888888888886</v>
      </c>
      <c r="T787" s="80">
        <v>53.538359788359784</v>
      </c>
      <c r="U787" s="80">
        <v>81.944433333333336</v>
      </c>
      <c r="V787" s="80">
        <v>0</v>
      </c>
      <c r="W787" s="80">
        <v>80</v>
      </c>
      <c r="X787" s="78">
        <f t="shared" si="125"/>
        <v>62.967920502645498</v>
      </c>
      <c r="Y787" s="83">
        <f t="shared" si="126"/>
        <v>58.703020465608468</v>
      </c>
      <c r="Z787" s="84">
        <v>15.655172413793105</v>
      </c>
      <c r="AA787" s="84">
        <v>11.111111111111112</v>
      </c>
      <c r="AB787" s="84">
        <v>60</v>
      </c>
      <c r="AC787" s="84">
        <v>83.2</v>
      </c>
      <c r="AD787" s="84">
        <v>5.5555555555555554</v>
      </c>
      <c r="AE787" s="72">
        <f t="shared" si="127"/>
        <v>33.888793103448272</v>
      </c>
      <c r="AF787" s="85">
        <v>78.94736842105263</v>
      </c>
      <c r="AG787" s="85">
        <v>81.25</v>
      </c>
      <c r="AH787" s="85">
        <v>64.705882352941174</v>
      </c>
      <c r="AI787" s="85">
        <v>48.598130841121495</v>
      </c>
      <c r="AJ787" s="86">
        <v>68.375345403778823</v>
      </c>
      <c r="AK787" s="87">
        <v>71.666666666666671</v>
      </c>
      <c r="AL787" s="72">
        <f t="shared" si="128"/>
        <v>71.666666666666671</v>
      </c>
      <c r="AM787" s="88">
        <v>50.640781762846764</v>
      </c>
      <c r="AN787" s="89">
        <f t="shared" si="129"/>
        <v>51.735597484986862</v>
      </c>
    </row>
    <row r="788" spans="1:40" ht="15" hidden="1" customHeight="1" x14ac:dyDescent="0.3">
      <c r="A788" s="90">
        <v>54172</v>
      </c>
      <c r="B788" s="91" t="s">
        <v>1068</v>
      </c>
      <c r="C788" s="91" t="s">
        <v>1076</v>
      </c>
      <c r="D788" s="92">
        <v>6</v>
      </c>
      <c r="E788" s="70">
        <v>79.088590457927538</v>
      </c>
      <c r="F788" s="71">
        <v>83.460520960520967</v>
      </c>
      <c r="G788" s="72">
        <f t="shared" si="120"/>
        <v>80.545900625458671</v>
      </c>
      <c r="H788" s="73">
        <v>47.04</v>
      </c>
      <c r="I788" s="74">
        <f t="shared" si="121"/>
        <v>47.04</v>
      </c>
      <c r="J788" s="75">
        <f t="shared" si="122"/>
        <v>67.143540375275194</v>
      </c>
      <c r="K788" s="76">
        <v>78.640776699029118</v>
      </c>
      <c r="L788" s="77">
        <v>100</v>
      </c>
      <c r="M788" s="78">
        <f t="shared" si="123"/>
        <v>83.387270765911538</v>
      </c>
      <c r="N788" s="79">
        <v>96.666666666666671</v>
      </c>
      <c r="O788" s="80">
        <v>99.84</v>
      </c>
      <c r="P788" s="81">
        <v>91.021854695806255</v>
      </c>
      <c r="Q788" s="82" t="s">
        <v>37</v>
      </c>
      <c r="R788" s="72">
        <f t="shared" si="124"/>
        <v>95.782938678873805</v>
      </c>
      <c r="S788" s="76">
        <v>99.305555555555543</v>
      </c>
      <c r="T788" s="80">
        <v>69.241071428571431</v>
      </c>
      <c r="U788" s="80">
        <v>100</v>
      </c>
      <c r="V788" s="80">
        <v>0</v>
      </c>
      <c r="W788" s="80">
        <v>15</v>
      </c>
      <c r="X788" s="78">
        <f t="shared" si="125"/>
        <v>69.011656746031747</v>
      </c>
      <c r="Y788" s="83">
        <f t="shared" si="126"/>
        <v>82.753688011697932</v>
      </c>
      <c r="Z788" s="84">
        <v>20.758620689655171</v>
      </c>
      <c r="AA788" s="84">
        <v>27.777777777777782</v>
      </c>
      <c r="AB788" s="84">
        <v>0</v>
      </c>
      <c r="AC788" s="84">
        <v>47.199999999999996</v>
      </c>
      <c r="AD788" s="84">
        <v>5.5555555555555554</v>
      </c>
      <c r="AE788" s="72">
        <f t="shared" si="127"/>
        <v>20.289655172413791</v>
      </c>
      <c r="AF788" s="85">
        <v>31.578947368421051</v>
      </c>
      <c r="AG788" s="85">
        <v>31.25</v>
      </c>
      <c r="AH788" s="85">
        <v>17.647058823529413</v>
      </c>
      <c r="AI788" s="85">
        <v>47.663551401869157</v>
      </c>
      <c r="AJ788" s="86">
        <v>32.034889398454908</v>
      </c>
      <c r="AK788" s="87">
        <v>21.666666666666668</v>
      </c>
      <c r="AL788" s="72">
        <f t="shared" si="128"/>
        <v>21.666666666666668</v>
      </c>
      <c r="AM788" s="88">
        <v>23.697119931541998</v>
      </c>
      <c r="AN788" s="89">
        <f t="shared" si="129"/>
        <v>61.914688060366608</v>
      </c>
    </row>
    <row r="789" spans="1:40" ht="15" hidden="1" customHeight="1" x14ac:dyDescent="0.3">
      <c r="A789" s="90">
        <v>54174</v>
      </c>
      <c r="B789" s="91" t="s">
        <v>1068</v>
      </c>
      <c r="C789" s="91" t="s">
        <v>1077</v>
      </c>
      <c r="D789" s="92">
        <v>6</v>
      </c>
      <c r="E789" s="70">
        <v>66.958153008515978</v>
      </c>
      <c r="F789" s="71">
        <v>74.670329670329664</v>
      </c>
      <c r="G789" s="72">
        <f t="shared" si="120"/>
        <v>69.528878562453869</v>
      </c>
      <c r="H789" s="73">
        <v>0</v>
      </c>
      <c r="I789" s="74">
        <f t="shared" si="121"/>
        <v>0</v>
      </c>
      <c r="J789" s="75">
        <f t="shared" si="122"/>
        <v>41.717327137472317</v>
      </c>
      <c r="K789" s="76">
        <v>99.563318777292579</v>
      </c>
      <c r="L789" s="77">
        <v>100</v>
      </c>
      <c r="M789" s="78">
        <f t="shared" si="123"/>
        <v>99.660359049005336</v>
      </c>
      <c r="N789" s="79">
        <v>81.428571428571445</v>
      </c>
      <c r="O789" s="80">
        <v>99.800000000000011</v>
      </c>
      <c r="P789" s="81">
        <v>85.40145985401459</v>
      </c>
      <c r="Q789" s="82" t="s">
        <v>37</v>
      </c>
      <c r="R789" s="72">
        <f t="shared" si="124"/>
        <v>88.821129171011478</v>
      </c>
      <c r="S789" s="76">
        <v>98.611111111111114</v>
      </c>
      <c r="T789" s="80">
        <v>84.976851851851848</v>
      </c>
      <c r="U789" s="80">
        <v>84.722216666666668</v>
      </c>
      <c r="V789" s="80">
        <v>0</v>
      </c>
      <c r="W789" s="80">
        <v>25</v>
      </c>
      <c r="X789" s="78">
        <f t="shared" si="125"/>
        <v>70.2025449074074</v>
      </c>
      <c r="Y789" s="83">
        <f t="shared" si="126"/>
        <v>86.765304962735968</v>
      </c>
      <c r="Z789" s="84">
        <v>85.747126436781613</v>
      </c>
      <c r="AA789" s="84">
        <v>33.333333333333336</v>
      </c>
      <c r="AB789" s="84">
        <v>40</v>
      </c>
      <c r="AC789" s="84">
        <v>42.4</v>
      </c>
      <c r="AD789" s="84">
        <v>5.5555555555555554</v>
      </c>
      <c r="AE789" s="72">
        <f t="shared" si="127"/>
        <v>44.178448275862074</v>
      </c>
      <c r="AF789" s="85">
        <v>73.68421052631578</v>
      </c>
      <c r="AG789" s="85">
        <v>75</v>
      </c>
      <c r="AH789" s="85">
        <v>58.82352941176471</v>
      </c>
      <c r="AI789" s="85">
        <v>41.121495327102799</v>
      </c>
      <c r="AJ789" s="86">
        <v>62.157308816295817</v>
      </c>
      <c r="AK789" s="87">
        <v>50</v>
      </c>
      <c r="AL789" s="72">
        <f t="shared" si="128"/>
        <v>50</v>
      </c>
      <c r="AM789" s="88">
        <v>50.137121431471989</v>
      </c>
      <c r="AN789" s="89">
        <f t="shared" si="129"/>
        <v>66.767254338304042</v>
      </c>
    </row>
    <row r="790" spans="1:40" ht="15" hidden="1" customHeight="1" x14ac:dyDescent="0.3">
      <c r="A790" s="90">
        <v>54206</v>
      </c>
      <c r="B790" s="91" t="s">
        <v>1068</v>
      </c>
      <c r="C790" s="91" t="s">
        <v>1078</v>
      </c>
      <c r="D790" s="92">
        <v>6</v>
      </c>
      <c r="E790" s="70">
        <v>46.769603052724641</v>
      </c>
      <c r="F790" s="71">
        <v>85.963064713064725</v>
      </c>
      <c r="G790" s="72">
        <f t="shared" si="120"/>
        <v>59.834090272837997</v>
      </c>
      <c r="H790" s="73">
        <v>62.58</v>
      </c>
      <c r="I790" s="74">
        <f t="shared" si="121"/>
        <v>62.58</v>
      </c>
      <c r="J790" s="75">
        <f t="shared" si="122"/>
        <v>60.932454163702801</v>
      </c>
      <c r="K790" s="76">
        <v>99.176954732510296</v>
      </c>
      <c r="L790" s="77">
        <v>100</v>
      </c>
      <c r="M790" s="78">
        <f t="shared" si="123"/>
        <v>99.359853680841354</v>
      </c>
      <c r="N790" s="79">
        <v>58.571428571428577</v>
      </c>
      <c r="O790" s="80">
        <v>99.100000000000009</v>
      </c>
      <c r="P790" s="81">
        <v>89.85478416550626</v>
      </c>
      <c r="Q790" s="82" t="s">
        <v>37</v>
      </c>
      <c r="R790" s="72">
        <f t="shared" si="124"/>
        <v>82.457169617991426</v>
      </c>
      <c r="S790" s="76">
        <v>95.833333333333343</v>
      </c>
      <c r="T790" s="80">
        <v>88.024691358024697</v>
      </c>
      <c r="U790" s="80">
        <v>100</v>
      </c>
      <c r="V790" s="80">
        <v>0</v>
      </c>
      <c r="W790" s="80">
        <v>15</v>
      </c>
      <c r="X790" s="78">
        <f t="shared" si="125"/>
        <v>72.839506172839506</v>
      </c>
      <c r="Y790" s="83">
        <f t="shared" si="126"/>
        <v>85.464483578168782</v>
      </c>
      <c r="Z790" s="84">
        <v>50.919540229885058</v>
      </c>
      <c r="AA790" s="84">
        <v>44.44444444444445</v>
      </c>
      <c r="AB790" s="84">
        <v>0</v>
      </c>
      <c r="AC790" s="84">
        <v>50.4</v>
      </c>
      <c r="AD790" s="84">
        <v>5.5555555555555554</v>
      </c>
      <c r="AE790" s="72">
        <f t="shared" si="127"/>
        <v>31.554885057471267</v>
      </c>
      <c r="AF790" s="85">
        <v>36.84210526315789</v>
      </c>
      <c r="AG790" s="85">
        <v>62.5</v>
      </c>
      <c r="AH790" s="85">
        <v>47.058823529411761</v>
      </c>
      <c r="AI790" s="85">
        <v>37.383177570093459</v>
      </c>
      <c r="AJ790" s="86">
        <v>45.946026590665781</v>
      </c>
      <c r="AK790" s="87">
        <v>35</v>
      </c>
      <c r="AL790" s="72">
        <f t="shared" si="128"/>
        <v>35</v>
      </c>
      <c r="AM790" s="88">
        <v>36.081545788162217</v>
      </c>
      <c r="AN790" s="89">
        <f t="shared" si="129"/>
        <v>65.743196358273622</v>
      </c>
    </row>
    <row r="791" spans="1:40" ht="15" hidden="1" customHeight="1" x14ac:dyDescent="0.3">
      <c r="A791" s="90">
        <v>54223</v>
      </c>
      <c r="B791" s="91" t="s">
        <v>1068</v>
      </c>
      <c r="C791" s="91" t="s">
        <v>1079</v>
      </c>
      <c r="D791" s="92">
        <v>6</v>
      </c>
      <c r="E791" s="70">
        <v>84.360137744892725</v>
      </c>
      <c r="F791" s="71">
        <v>74.74969474969474</v>
      </c>
      <c r="G791" s="72">
        <f t="shared" si="120"/>
        <v>81.156656746493397</v>
      </c>
      <c r="H791" s="73">
        <v>0</v>
      </c>
      <c r="I791" s="74">
        <f t="shared" si="121"/>
        <v>0</v>
      </c>
      <c r="J791" s="75">
        <f t="shared" si="122"/>
        <v>48.693994047896034</v>
      </c>
      <c r="K791" s="76">
        <v>99.6875</v>
      </c>
      <c r="L791" s="77">
        <v>100</v>
      </c>
      <c r="M791" s="78">
        <f t="shared" si="123"/>
        <v>99.756944444444457</v>
      </c>
      <c r="N791" s="79">
        <v>73.333333333333329</v>
      </c>
      <c r="O791" s="80">
        <v>99.350000000000009</v>
      </c>
      <c r="P791" s="81">
        <v>83.041865394806564</v>
      </c>
      <c r="Q791" s="82" t="s">
        <v>37</v>
      </c>
      <c r="R791" s="72">
        <f t="shared" si="124"/>
        <v>85.188456826311608</v>
      </c>
      <c r="S791" s="76">
        <v>95.833333333333343</v>
      </c>
      <c r="T791" s="80">
        <v>87.771990740740733</v>
      </c>
      <c r="U791" s="80">
        <v>80.555549999999997</v>
      </c>
      <c r="V791" s="80">
        <v>0</v>
      </c>
      <c r="W791" s="80">
        <v>0</v>
      </c>
      <c r="X791" s="78">
        <f t="shared" si="125"/>
        <v>66.040218518518515</v>
      </c>
      <c r="Y791" s="83">
        <f t="shared" si="126"/>
        <v>84.305676110345644</v>
      </c>
      <c r="Z791" s="84">
        <v>59.195402298850574</v>
      </c>
      <c r="AA791" s="84">
        <v>47.222222222222221</v>
      </c>
      <c r="AB791" s="84">
        <v>0</v>
      </c>
      <c r="AC791" s="84">
        <v>0</v>
      </c>
      <c r="AD791" s="84">
        <v>7.7777777777777777</v>
      </c>
      <c r="AE791" s="72">
        <f t="shared" si="127"/>
        <v>25.111350574712642</v>
      </c>
      <c r="AF791" s="85">
        <v>0</v>
      </c>
      <c r="AG791" s="85">
        <v>6.25</v>
      </c>
      <c r="AH791" s="85">
        <v>5.8823529411764701</v>
      </c>
      <c r="AI791" s="85">
        <v>0.93457943925233633</v>
      </c>
      <c r="AJ791" s="86">
        <v>3.266733095107202</v>
      </c>
      <c r="AK791" s="87">
        <v>33.333333333333329</v>
      </c>
      <c r="AL791" s="72">
        <f t="shared" si="128"/>
        <v>33.333333333333329</v>
      </c>
      <c r="AM791" s="88">
        <v>20.930515798541997</v>
      </c>
      <c r="AN791" s="89">
        <f t="shared" si="129"/>
        <v>58.17079160431463</v>
      </c>
    </row>
    <row r="792" spans="1:40" ht="15" hidden="1" customHeight="1" x14ac:dyDescent="0.3">
      <c r="A792" s="90">
        <v>54239</v>
      </c>
      <c r="B792" s="91" t="s">
        <v>1068</v>
      </c>
      <c r="C792" s="91" t="s">
        <v>1080</v>
      </c>
      <c r="D792" s="92">
        <v>6</v>
      </c>
      <c r="E792" s="70">
        <v>0</v>
      </c>
      <c r="F792" s="71">
        <v>95.306267806267812</v>
      </c>
      <c r="G792" s="72">
        <f t="shared" si="120"/>
        <v>31.768755935422604</v>
      </c>
      <c r="H792" s="73">
        <v>0</v>
      </c>
      <c r="I792" s="74">
        <f t="shared" si="121"/>
        <v>0</v>
      </c>
      <c r="J792" s="75">
        <f t="shared" si="122"/>
        <v>19.061253561253562</v>
      </c>
      <c r="K792" s="76">
        <v>95.594713656387668</v>
      </c>
      <c r="L792" s="77">
        <v>100</v>
      </c>
      <c r="M792" s="78">
        <f t="shared" si="123"/>
        <v>96.573666177190404</v>
      </c>
      <c r="N792" s="79">
        <v>97.857142857142847</v>
      </c>
      <c r="O792" s="80">
        <v>99.339999999999989</v>
      </c>
      <c r="P792" s="81">
        <v>95.994993742177726</v>
      </c>
      <c r="Q792" s="82" t="s">
        <v>37</v>
      </c>
      <c r="R792" s="72">
        <f t="shared" si="124"/>
        <v>97.669630504648666</v>
      </c>
      <c r="S792" s="76">
        <v>89.861111111111114</v>
      </c>
      <c r="T792" s="80">
        <v>69.652777777777771</v>
      </c>
      <c r="U792" s="80">
        <v>49.537016666666666</v>
      </c>
      <c r="V792" s="80">
        <v>0</v>
      </c>
      <c r="W792" s="80">
        <v>25</v>
      </c>
      <c r="X792" s="78">
        <f t="shared" si="125"/>
        <v>55.387726388888886</v>
      </c>
      <c r="Y792" s="83">
        <f t="shared" si="126"/>
        <v>83.744874029720563</v>
      </c>
      <c r="Z792" s="84">
        <v>57.931034482758626</v>
      </c>
      <c r="AA792" s="84">
        <v>47.222222222222229</v>
      </c>
      <c r="AB792" s="84">
        <v>0</v>
      </c>
      <c r="AC792" s="84">
        <v>0</v>
      </c>
      <c r="AD792" s="84">
        <v>8.8888888888888893</v>
      </c>
      <c r="AE792" s="72">
        <f t="shared" si="127"/>
        <v>25.003591954022991</v>
      </c>
      <c r="AF792" s="85">
        <v>0</v>
      </c>
      <c r="AG792" s="85">
        <v>6.25</v>
      </c>
      <c r="AH792" s="85">
        <v>5.8823529411764701</v>
      </c>
      <c r="AI792" s="85">
        <v>0.93457943925233633</v>
      </c>
      <c r="AJ792" s="86">
        <v>3.266733095107202</v>
      </c>
      <c r="AK792" s="87">
        <v>18.333333333333332</v>
      </c>
      <c r="AL792" s="72">
        <f t="shared" si="128"/>
        <v>18.333333333333332</v>
      </c>
      <c r="AM792" s="88">
        <v>17.873044534174181</v>
      </c>
      <c r="AN792" s="89">
        <f t="shared" si="129"/>
        <v>51.04660108736325</v>
      </c>
    </row>
    <row r="793" spans="1:40" ht="15" hidden="1" customHeight="1" x14ac:dyDescent="0.3">
      <c r="A793" s="90">
        <v>54245</v>
      </c>
      <c r="B793" s="91" t="s">
        <v>1068</v>
      </c>
      <c r="C793" s="91" t="s">
        <v>1081</v>
      </c>
      <c r="D793" s="92">
        <v>6</v>
      </c>
      <c r="E793" s="70">
        <v>77.446066471481217</v>
      </c>
      <c r="F793" s="71">
        <v>78.482397232397233</v>
      </c>
      <c r="G793" s="72">
        <f t="shared" si="120"/>
        <v>77.791510058453213</v>
      </c>
      <c r="H793" s="73">
        <v>56.650000000000006</v>
      </c>
      <c r="I793" s="74">
        <f t="shared" si="121"/>
        <v>56.650000000000006</v>
      </c>
      <c r="J793" s="75">
        <f t="shared" si="122"/>
        <v>69.334906035071924</v>
      </c>
      <c r="K793" s="76">
        <v>87.44769874476988</v>
      </c>
      <c r="L793" s="77">
        <v>100</v>
      </c>
      <c r="M793" s="78">
        <f t="shared" si="123"/>
        <v>90.237099023709902</v>
      </c>
      <c r="N793" s="79">
        <v>88.095238095238102</v>
      </c>
      <c r="O793" s="80">
        <v>99.179999999999993</v>
      </c>
      <c r="P793" s="81">
        <v>88.588684043229492</v>
      </c>
      <c r="Q793" s="82" t="s">
        <v>37</v>
      </c>
      <c r="R793" s="72">
        <f t="shared" si="124"/>
        <v>91.897169062377017</v>
      </c>
      <c r="S793" s="76">
        <v>100</v>
      </c>
      <c r="T793" s="80">
        <v>90.922619047619037</v>
      </c>
      <c r="U793" s="80">
        <v>100</v>
      </c>
      <c r="V793" s="80">
        <v>0</v>
      </c>
      <c r="W793" s="80">
        <v>80</v>
      </c>
      <c r="X793" s="78">
        <f t="shared" si="125"/>
        <v>82.730654761904759</v>
      </c>
      <c r="Y793" s="83">
        <f t="shared" si="126"/>
        <v>88.36625927230574</v>
      </c>
      <c r="Z793" s="84">
        <v>10.919540229885058</v>
      </c>
      <c r="AA793" s="84">
        <v>19.444444444444446</v>
      </c>
      <c r="AB793" s="84">
        <v>0</v>
      </c>
      <c r="AC793" s="84">
        <v>45.6</v>
      </c>
      <c r="AD793" s="84">
        <v>25.842696629213485</v>
      </c>
      <c r="AE793" s="72">
        <f t="shared" si="127"/>
        <v>19.771224008782127</v>
      </c>
      <c r="AF793" s="85">
        <v>57.894736842105267</v>
      </c>
      <c r="AG793" s="85">
        <v>75</v>
      </c>
      <c r="AH793" s="85">
        <v>58.82352941176471</v>
      </c>
      <c r="AI793" s="85">
        <v>58.878504672897193</v>
      </c>
      <c r="AJ793" s="86">
        <v>62.649192731691784</v>
      </c>
      <c r="AK793" s="87">
        <v>33.333333333333329</v>
      </c>
      <c r="AL793" s="72">
        <f t="shared" si="128"/>
        <v>33.333333333333329</v>
      </c>
      <c r="AM793" s="88">
        <v>33.917770866468274</v>
      </c>
      <c r="AN793" s="89">
        <f t="shared" si="129"/>
        <v>68.225442103107738</v>
      </c>
    </row>
    <row r="794" spans="1:40" ht="15" hidden="1" customHeight="1" x14ac:dyDescent="0.3">
      <c r="A794" s="90">
        <v>54250</v>
      </c>
      <c r="B794" s="91" t="s">
        <v>1068</v>
      </c>
      <c r="C794" s="91" t="s">
        <v>1082</v>
      </c>
      <c r="D794" s="92">
        <v>6</v>
      </c>
      <c r="E794" s="70">
        <v>56.571980881837746</v>
      </c>
      <c r="F794" s="71">
        <v>94.789886039886042</v>
      </c>
      <c r="G794" s="72">
        <f t="shared" si="120"/>
        <v>69.311282601187173</v>
      </c>
      <c r="H794" s="73">
        <v>65.240000000000009</v>
      </c>
      <c r="I794" s="74">
        <f t="shared" si="121"/>
        <v>65.240000000000009</v>
      </c>
      <c r="J794" s="75">
        <f t="shared" si="122"/>
        <v>67.682769560712302</v>
      </c>
      <c r="K794" s="76">
        <v>96.710526315789465</v>
      </c>
      <c r="L794" s="77">
        <v>100</v>
      </c>
      <c r="M794" s="78">
        <f t="shared" si="123"/>
        <v>97.441520467836256</v>
      </c>
      <c r="N794" s="79">
        <v>76.349206349206355</v>
      </c>
      <c r="O794" s="80">
        <v>98.88</v>
      </c>
      <c r="P794" s="81">
        <v>95.182854895792374</v>
      </c>
      <c r="Q794" s="82" t="s">
        <v>37</v>
      </c>
      <c r="R794" s="72">
        <f t="shared" si="124"/>
        <v>90.081017902240205</v>
      </c>
      <c r="S794" s="76">
        <v>78.888888888888886</v>
      </c>
      <c r="T794" s="80">
        <v>72.552083333333343</v>
      </c>
      <c r="U794" s="80">
        <v>87.5</v>
      </c>
      <c r="V794" s="80">
        <v>0</v>
      </c>
      <c r="W794" s="80">
        <v>45</v>
      </c>
      <c r="X794" s="78">
        <f t="shared" si="125"/>
        <v>65.360243055555557</v>
      </c>
      <c r="Y794" s="83">
        <f t="shared" si="126"/>
        <v>84.820150874915697</v>
      </c>
      <c r="Z794" s="84">
        <v>59.218390804597703</v>
      </c>
      <c r="AA794" s="84">
        <v>38.888888888888893</v>
      </c>
      <c r="AB794" s="84">
        <v>0</v>
      </c>
      <c r="AC794" s="84">
        <v>19.2</v>
      </c>
      <c r="AD794" s="84">
        <v>5.5555555555555554</v>
      </c>
      <c r="AE794" s="72">
        <f t="shared" si="127"/>
        <v>26.737931034482759</v>
      </c>
      <c r="AF794" s="85">
        <v>52.631578947368418</v>
      </c>
      <c r="AG794" s="85">
        <v>50</v>
      </c>
      <c r="AH794" s="85">
        <v>41.17647058823529</v>
      </c>
      <c r="AI794" s="85">
        <v>17.75700934579439</v>
      </c>
      <c r="AJ794" s="86">
        <v>40.391264720349518</v>
      </c>
      <c r="AK794" s="87">
        <v>18.333333333333332</v>
      </c>
      <c r="AL794" s="72">
        <f t="shared" si="128"/>
        <v>18.333333333333332</v>
      </c>
      <c r="AM794" s="88">
        <v>28.697900477150679</v>
      </c>
      <c r="AN794" s="89">
        <f t="shared" si="129"/>
        <v>64.555999492745514</v>
      </c>
    </row>
    <row r="795" spans="1:40" ht="15" hidden="1" customHeight="1" x14ac:dyDescent="0.3">
      <c r="A795" s="90">
        <v>54261</v>
      </c>
      <c r="B795" s="91" t="s">
        <v>1068</v>
      </c>
      <c r="C795" s="91" t="s">
        <v>1083</v>
      </c>
      <c r="D795" s="92">
        <v>4</v>
      </c>
      <c r="E795" s="70">
        <v>64.397346652251969</v>
      </c>
      <c r="F795" s="71">
        <v>81.062779812779823</v>
      </c>
      <c r="G795" s="72">
        <f t="shared" si="120"/>
        <v>69.952491039094582</v>
      </c>
      <c r="H795" s="73">
        <v>68.638000000000005</v>
      </c>
      <c r="I795" s="74">
        <f t="shared" si="121"/>
        <v>68.638000000000005</v>
      </c>
      <c r="J795" s="75">
        <f t="shared" si="122"/>
        <v>69.426694623456754</v>
      </c>
      <c r="K795" s="76">
        <v>59.414225941422593</v>
      </c>
      <c r="L795" s="77">
        <v>100</v>
      </c>
      <c r="M795" s="78">
        <f t="shared" si="123"/>
        <v>68.433286843328688</v>
      </c>
      <c r="N795" s="79">
        <v>86.722689075630242</v>
      </c>
      <c r="O795" s="80">
        <v>99.33</v>
      </c>
      <c r="P795" s="81">
        <v>93.493975903614455</v>
      </c>
      <c r="Q795" s="82">
        <v>100</v>
      </c>
      <c r="R795" s="72">
        <f t="shared" si="124"/>
        <v>94.886666244811181</v>
      </c>
      <c r="S795" s="76">
        <v>95.833333333333343</v>
      </c>
      <c r="T795" s="80">
        <v>85.883913540163533</v>
      </c>
      <c r="U795" s="80">
        <v>98.14813333333332</v>
      </c>
      <c r="V795" s="80">
        <v>83.183079056865466</v>
      </c>
      <c r="W795" s="80">
        <v>80</v>
      </c>
      <c r="X795" s="78">
        <f t="shared" si="125"/>
        <v>90.364229933815736</v>
      </c>
      <c r="Y795" s="83">
        <f t="shared" si="126"/>
        <v>83.916270040758945</v>
      </c>
      <c r="Z795" s="84">
        <v>40.344827586206897</v>
      </c>
      <c r="AA795" s="84">
        <v>33.333333333333336</v>
      </c>
      <c r="AB795" s="84">
        <v>100</v>
      </c>
      <c r="AC795" s="84">
        <v>80</v>
      </c>
      <c r="AD795" s="84">
        <v>16.842105263157894</v>
      </c>
      <c r="AE795" s="72">
        <f t="shared" si="127"/>
        <v>53.244101633393825</v>
      </c>
      <c r="AF795" s="85">
        <v>63.157894736842103</v>
      </c>
      <c r="AG795" s="85">
        <v>81.25</v>
      </c>
      <c r="AH795" s="85">
        <v>47.058823529411761</v>
      </c>
      <c r="AI795" s="85">
        <v>41.121495327102799</v>
      </c>
      <c r="AJ795" s="86">
        <v>58.147053398339168</v>
      </c>
      <c r="AK795" s="87">
        <v>51.666666666666671</v>
      </c>
      <c r="AL795" s="72">
        <f t="shared" si="128"/>
        <v>51.666666666666671</v>
      </c>
      <c r="AM795" s="88">
        <v>54.236068444033819</v>
      </c>
      <c r="AN795" s="89">
        <f t="shared" si="129"/>
        <v>72.114294478280968</v>
      </c>
    </row>
    <row r="796" spans="1:40" ht="15" hidden="1" customHeight="1" x14ac:dyDescent="0.3">
      <c r="A796" s="90">
        <v>54313</v>
      </c>
      <c r="B796" s="91" t="s">
        <v>1068</v>
      </c>
      <c r="C796" s="91" t="s">
        <v>1084</v>
      </c>
      <c r="D796" s="92">
        <v>6</v>
      </c>
      <c r="E796" s="70">
        <v>49.693273929782166</v>
      </c>
      <c r="F796" s="71">
        <v>78.420329670329664</v>
      </c>
      <c r="G796" s="72">
        <f t="shared" si="120"/>
        <v>59.268959176631327</v>
      </c>
      <c r="H796" s="73">
        <v>23.794</v>
      </c>
      <c r="I796" s="74">
        <f t="shared" si="121"/>
        <v>23.794</v>
      </c>
      <c r="J796" s="75">
        <f t="shared" si="122"/>
        <v>45.078975505978796</v>
      </c>
      <c r="K796" s="76">
        <v>97.368421052631575</v>
      </c>
      <c r="L796" s="77">
        <v>100</v>
      </c>
      <c r="M796" s="78">
        <f t="shared" si="123"/>
        <v>97.953216374269005</v>
      </c>
      <c r="N796" s="79">
        <v>40</v>
      </c>
      <c r="O796" s="80">
        <v>98.860000000000014</v>
      </c>
      <c r="P796" s="81">
        <v>86.087768440709624</v>
      </c>
      <c r="Q796" s="82" t="s">
        <v>37</v>
      </c>
      <c r="R796" s="72">
        <f t="shared" si="124"/>
        <v>74.935725361811393</v>
      </c>
      <c r="S796" s="76">
        <v>98.333333333333343</v>
      </c>
      <c r="T796" s="80">
        <v>72.717013888888886</v>
      </c>
      <c r="U796" s="80">
        <v>100</v>
      </c>
      <c r="V796" s="80">
        <v>0</v>
      </c>
      <c r="W796" s="80">
        <v>80</v>
      </c>
      <c r="X796" s="78">
        <f t="shared" si="125"/>
        <v>77.762586805555557</v>
      </c>
      <c r="Y796" s="83">
        <f t="shared" si="126"/>
        <v>84.126617788294269</v>
      </c>
      <c r="Z796" s="84">
        <v>99.655172413793096</v>
      </c>
      <c r="AA796" s="84">
        <v>33.333333333333336</v>
      </c>
      <c r="AB796" s="84">
        <v>100</v>
      </c>
      <c r="AC796" s="84">
        <v>50.4</v>
      </c>
      <c r="AD796" s="84">
        <v>5.5555555555555554</v>
      </c>
      <c r="AE796" s="72">
        <f t="shared" si="127"/>
        <v>60.405459770114938</v>
      </c>
      <c r="AF796" s="85">
        <v>63.157894736842103</v>
      </c>
      <c r="AG796" s="85">
        <v>81.25</v>
      </c>
      <c r="AH796" s="85">
        <v>64.705882352941174</v>
      </c>
      <c r="AI796" s="85">
        <v>41.121495327102799</v>
      </c>
      <c r="AJ796" s="86">
        <v>62.558818104221523</v>
      </c>
      <c r="AK796" s="87">
        <v>46.666666666666664</v>
      </c>
      <c r="AL796" s="72">
        <f t="shared" si="128"/>
        <v>46.666666666666664</v>
      </c>
      <c r="AM796" s="88">
        <v>58.231930038520382</v>
      </c>
      <c r="AN796" s="89">
        <f t="shared" si="129"/>
        <v>68.548683006899012</v>
      </c>
    </row>
    <row r="797" spans="1:40" ht="15" hidden="1" customHeight="1" x14ac:dyDescent="0.3">
      <c r="A797" s="90">
        <v>54344</v>
      </c>
      <c r="B797" s="91" t="s">
        <v>1068</v>
      </c>
      <c r="C797" s="91" t="s">
        <v>1085</v>
      </c>
      <c r="D797" s="92">
        <v>6</v>
      </c>
      <c r="E797" s="70">
        <v>66.737870870810994</v>
      </c>
      <c r="F797" s="71">
        <v>90.076821326821332</v>
      </c>
      <c r="G797" s="72">
        <f t="shared" si="120"/>
        <v>74.517521022814435</v>
      </c>
      <c r="H797" s="73">
        <v>68.938000000000002</v>
      </c>
      <c r="I797" s="74">
        <f t="shared" si="121"/>
        <v>68.938000000000002</v>
      </c>
      <c r="J797" s="75">
        <f t="shared" si="122"/>
        <v>72.285712613688659</v>
      </c>
      <c r="K797" s="76">
        <v>63.522012578616362</v>
      </c>
      <c r="L797" s="77">
        <v>100</v>
      </c>
      <c r="M797" s="78">
        <f t="shared" si="123"/>
        <v>71.628232005590505</v>
      </c>
      <c r="N797" s="79">
        <v>80.317460317460316</v>
      </c>
      <c r="O797" s="80">
        <v>99.070000000000007</v>
      </c>
      <c r="P797" s="81">
        <v>99.306157849089331</v>
      </c>
      <c r="Q797" s="82" t="s">
        <v>37</v>
      </c>
      <c r="R797" s="72">
        <f t="shared" si="124"/>
        <v>92.839811551731856</v>
      </c>
      <c r="S797" s="76">
        <v>94.444444444444457</v>
      </c>
      <c r="T797" s="80">
        <v>71.208333333333329</v>
      </c>
      <c r="U797" s="80">
        <v>97.222216666666668</v>
      </c>
      <c r="V797" s="80">
        <v>0</v>
      </c>
      <c r="W797" s="80">
        <v>45</v>
      </c>
      <c r="X797" s="78">
        <f t="shared" si="125"/>
        <v>71.34374861111111</v>
      </c>
      <c r="Y797" s="83">
        <f t="shared" si="126"/>
        <v>78.324902774122336</v>
      </c>
      <c r="Z797" s="84">
        <v>91.218390804597718</v>
      </c>
      <c r="AA797" s="84">
        <v>74.305555555555557</v>
      </c>
      <c r="AB797" s="84">
        <v>100</v>
      </c>
      <c r="AC797" s="84">
        <v>52</v>
      </c>
      <c r="AD797" s="84">
        <v>5.5555555555555554</v>
      </c>
      <c r="AE797" s="72">
        <f t="shared" si="127"/>
        <v>66.278556034482776</v>
      </c>
      <c r="AF797" s="85">
        <v>84.210526315789465</v>
      </c>
      <c r="AG797" s="85">
        <v>68.75</v>
      </c>
      <c r="AH797" s="85">
        <v>52.941176470588239</v>
      </c>
      <c r="AI797" s="85">
        <v>0.93457943925233633</v>
      </c>
      <c r="AJ797" s="86">
        <v>51.709070556407511</v>
      </c>
      <c r="AK797" s="87">
        <v>38.333333333333336</v>
      </c>
      <c r="AL797" s="72">
        <f t="shared" si="128"/>
        <v>38.333333333333336</v>
      </c>
      <c r="AM797" s="88">
        <v>56.804315366766147</v>
      </c>
      <c r="AN797" s="89">
        <f t="shared" si="129"/>
        <v>70.660888519828745</v>
      </c>
    </row>
    <row r="798" spans="1:40" ht="15" hidden="1" customHeight="1" x14ac:dyDescent="0.3">
      <c r="A798" s="90">
        <v>54347</v>
      </c>
      <c r="B798" s="91" t="s">
        <v>1068</v>
      </c>
      <c r="C798" s="91" t="s">
        <v>1086</v>
      </c>
      <c r="D798" s="92">
        <v>6</v>
      </c>
      <c r="E798" s="70">
        <v>74.364915827304102</v>
      </c>
      <c r="F798" s="71">
        <v>74.670329670329664</v>
      </c>
      <c r="G798" s="72">
        <f t="shared" si="120"/>
        <v>74.466720441645947</v>
      </c>
      <c r="H798" s="73">
        <v>43.862000000000009</v>
      </c>
      <c r="I798" s="74">
        <f t="shared" si="121"/>
        <v>43.862000000000009</v>
      </c>
      <c r="J798" s="75">
        <f t="shared" si="122"/>
        <v>62.224832264987569</v>
      </c>
      <c r="K798" s="76">
        <v>16.36363636363637</v>
      </c>
      <c r="L798" s="77">
        <v>100</v>
      </c>
      <c r="M798" s="78">
        <f t="shared" si="123"/>
        <v>34.949494949494955</v>
      </c>
      <c r="N798" s="79">
        <v>91.957671957671963</v>
      </c>
      <c r="O798" s="80">
        <v>99.820000000000007</v>
      </c>
      <c r="P798" s="81">
        <v>87.871853546910756</v>
      </c>
      <c r="Q798" s="82">
        <v>100</v>
      </c>
      <c r="R798" s="72">
        <f t="shared" si="124"/>
        <v>94.912381376145674</v>
      </c>
      <c r="S798" s="76">
        <v>98.611111111111114</v>
      </c>
      <c r="T798" s="80">
        <v>67.395833333333343</v>
      </c>
      <c r="U798" s="80">
        <v>100</v>
      </c>
      <c r="V798" s="80">
        <v>0</v>
      </c>
      <c r="W798" s="80">
        <v>80</v>
      </c>
      <c r="X798" s="78">
        <f t="shared" si="125"/>
        <v>76.501736111111114</v>
      </c>
      <c r="Y798" s="83">
        <f t="shared" si="126"/>
        <v>67.434335777740358</v>
      </c>
      <c r="Z798" s="84">
        <v>97.81609195402298</v>
      </c>
      <c r="AA798" s="84">
        <v>22.222222222222225</v>
      </c>
      <c r="AB798" s="84">
        <v>100</v>
      </c>
      <c r="AC798" s="84">
        <v>52.800000000000004</v>
      </c>
      <c r="AD798" s="84">
        <v>10</v>
      </c>
      <c r="AE798" s="72">
        <f t="shared" si="127"/>
        <v>59.145689655172411</v>
      </c>
      <c r="AF798" s="85">
        <v>26.315789473684209</v>
      </c>
      <c r="AG798" s="85">
        <v>25</v>
      </c>
      <c r="AH798" s="85">
        <v>47.058823529411761</v>
      </c>
      <c r="AI798" s="85">
        <v>38.31775700934579</v>
      </c>
      <c r="AJ798" s="86">
        <v>34.173092503110439</v>
      </c>
      <c r="AK798" s="87">
        <v>41.666666666666671</v>
      </c>
      <c r="AL798" s="72">
        <f t="shared" si="128"/>
        <v>41.666666666666671</v>
      </c>
      <c r="AM798" s="88">
        <v>48.990525816921405</v>
      </c>
      <c r="AN798" s="89">
        <f t="shared" si="129"/>
        <v>60.859292086944109</v>
      </c>
    </row>
    <row r="799" spans="1:40" ht="15" hidden="1" customHeight="1" x14ac:dyDescent="0.3">
      <c r="A799" s="90">
        <v>54377</v>
      </c>
      <c r="B799" s="91" t="s">
        <v>1068</v>
      </c>
      <c r="C799" s="91" t="s">
        <v>1087</v>
      </c>
      <c r="D799" s="92">
        <v>6</v>
      </c>
      <c r="E799" s="70">
        <v>49.173652657995014</v>
      </c>
      <c r="F799" s="71">
        <v>83.444749694749675</v>
      </c>
      <c r="G799" s="72">
        <f t="shared" si="120"/>
        <v>60.597351670246567</v>
      </c>
      <c r="H799" s="73">
        <v>0</v>
      </c>
      <c r="I799" s="74">
        <f t="shared" si="121"/>
        <v>0</v>
      </c>
      <c r="J799" s="75">
        <f t="shared" si="122"/>
        <v>36.358411002147939</v>
      </c>
      <c r="K799" s="76">
        <v>91.304347826086968</v>
      </c>
      <c r="L799" s="77">
        <v>100</v>
      </c>
      <c r="M799" s="78">
        <f t="shared" si="123"/>
        <v>93.236714975845416</v>
      </c>
      <c r="N799" s="79">
        <v>78.94179894179895</v>
      </c>
      <c r="O799" s="80">
        <v>99.830000000000013</v>
      </c>
      <c r="P799" s="81">
        <v>86.960352422907491</v>
      </c>
      <c r="Q799" s="82" t="s">
        <v>37</v>
      </c>
      <c r="R799" s="72">
        <f t="shared" si="124"/>
        <v>88.522022923367842</v>
      </c>
      <c r="S799" s="76">
        <v>90.694444444444443</v>
      </c>
      <c r="T799" s="80">
        <v>70.572916666666686</v>
      </c>
      <c r="U799" s="80">
        <v>100</v>
      </c>
      <c r="V799" s="80">
        <v>0</v>
      </c>
      <c r="W799" s="80">
        <v>25</v>
      </c>
      <c r="X799" s="78">
        <f t="shared" si="125"/>
        <v>68.441840277777786</v>
      </c>
      <c r="Y799" s="83">
        <f t="shared" si="126"/>
        <v>83.793653615670948</v>
      </c>
      <c r="Z799" s="84">
        <v>47.333333333333336</v>
      </c>
      <c r="AA799" s="84">
        <v>11.111111111111112</v>
      </c>
      <c r="AB799" s="84">
        <v>0</v>
      </c>
      <c r="AC799" s="84">
        <v>68.8</v>
      </c>
      <c r="AD799" s="84">
        <v>5.5555555555555554</v>
      </c>
      <c r="AE799" s="72">
        <f t="shared" si="127"/>
        <v>27.858333333333334</v>
      </c>
      <c r="AF799" s="85">
        <v>47.368421052631575</v>
      </c>
      <c r="AG799" s="85">
        <v>62.5</v>
      </c>
      <c r="AH799" s="85">
        <v>58.82352941176471</v>
      </c>
      <c r="AI799" s="85">
        <v>43.925233644859816</v>
      </c>
      <c r="AJ799" s="86">
        <v>53.154296027314025</v>
      </c>
      <c r="AK799" s="87">
        <v>56.666666666666664</v>
      </c>
      <c r="AL799" s="72">
        <f t="shared" si="128"/>
        <v>56.666666666666664</v>
      </c>
      <c r="AM799" s="88">
        <v>40.365590051728184</v>
      </c>
      <c r="AN799" s="89">
        <f t="shared" si="129"/>
        <v>61.278186023783519</v>
      </c>
    </row>
    <row r="800" spans="1:40" ht="15" hidden="1" customHeight="1" x14ac:dyDescent="0.3">
      <c r="A800" s="90">
        <v>54385</v>
      </c>
      <c r="B800" s="91" t="s">
        <v>1068</v>
      </c>
      <c r="C800" s="91" t="s">
        <v>1088</v>
      </c>
      <c r="D800" s="92">
        <v>6</v>
      </c>
      <c r="E800" s="70">
        <v>44.141886546605249</v>
      </c>
      <c r="F800" s="71">
        <v>70.551994301994299</v>
      </c>
      <c r="G800" s="72">
        <f t="shared" si="120"/>
        <v>52.945255798401597</v>
      </c>
      <c r="H800" s="73">
        <v>0</v>
      </c>
      <c r="I800" s="74">
        <f t="shared" si="121"/>
        <v>0</v>
      </c>
      <c r="J800" s="75">
        <f t="shared" si="122"/>
        <v>31.767153479040957</v>
      </c>
      <c r="K800" s="76">
        <v>68.75</v>
      </c>
      <c r="L800" s="77">
        <v>100</v>
      </c>
      <c r="M800" s="78">
        <f t="shared" si="123"/>
        <v>75.694444444444443</v>
      </c>
      <c r="N800" s="79">
        <v>92.063492063492063</v>
      </c>
      <c r="O800" s="80">
        <v>98.43</v>
      </c>
      <c r="P800" s="81">
        <v>89.586070959264134</v>
      </c>
      <c r="Q800" s="82" t="s">
        <v>37</v>
      </c>
      <c r="R800" s="72">
        <f t="shared" si="124"/>
        <v>93.301504431955664</v>
      </c>
      <c r="S800" s="76">
        <v>100</v>
      </c>
      <c r="T800" s="80">
        <v>91.453373015872998</v>
      </c>
      <c r="U800" s="80">
        <v>98.611100000000008</v>
      </c>
      <c r="V800" s="80">
        <v>0</v>
      </c>
      <c r="W800" s="80">
        <v>15</v>
      </c>
      <c r="X800" s="78">
        <f t="shared" si="125"/>
        <v>74.391118253968259</v>
      </c>
      <c r="Y800" s="83">
        <f t="shared" si="126"/>
        <v>80.911639259495658</v>
      </c>
      <c r="Z800" s="84">
        <v>53.448275862068961</v>
      </c>
      <c r="AA800" s="84">
        <v>25</v>
      </c>
      <c r="AB800" s="84">
        <v>0</v>
      </c>
      <c r="AC800" s="84">
        <v>48.8</v>
      </c>
      <c r="AD800" s="84">
        <v>11.111111111111111</v>
      </c>
      <c r="AE800" s="72">
        <f t="shared" si="127"/>
        <v>29.282902298850569</v>
      </c>
      <c r="AF800" s="85">
        <v>36.84210526315789</v>
      </c>
      <c r="AG800" s="85">
        <v>43.75</v>
      </c>
      <c r="AH800" s="85">
        <v>41.17647058823529</v>
      </c>
      <c r="AI800" s="85">
        <v>47.663551401869157</v>
      </c>
      <c r="AJ800" s="86">
        <v>42.358031813315584</v>
      </c>
      <c r="AK800" s="87">
        <v>46.666666666666664</v>
      </c>
      <c r="AL800" s="72">
        <f t="shared" si="128"/>
        <v>46.666666666666664</v>
      </c>
      <c r="AM800" s="88">
        <v>36.24635637627113</v>
      </c>
      <c r="AN800" s="89">
        <f t="shared" si="129"/>
        <v>57.68315723843736</v>
      </c>
    </row>
    <row r="801" spans="1:40" ht="15" hidden="1" customHeight="1" x14ac:dyDescent="0.3">
      <c r="A801" s="90">
        <v>54398</v>
      </c>
      <c r="B801" s="91" t="s">
        <v>1068</v>
      </c>
      <c r="C801" s="91" t="s">
        <v>1089</v>
      </c>
      <c r="D801" s="92">
        <v>6</v>
      </c>
      <c r="E801" s="70">
        <v>48.618593898539451</v>
      </c>
      <c r="F801" s="71">
        <v>97.777777777777786</v>
      </c>
      <c r="G801" s="72">
        <f t="shared" si="120"/>
        <v>65.004988524952225</v>
      </c>
      <c r="H801" s="73">
        <v>56.252000000000002</v>
      </c>
      <c r="I801" s="74">
        <f t="shared" si="121"/>
        <v>56.252000000000002</v>
      </c>
      <c r="J801" s="75">
        <f t="shared" si="122"/>
        <v>61.50379311497133</v>
      </c>
      <c r="K801" s="76">
        <v>97.740112994350284</v>
      </c>
      <c r="L801" s="77">
        <v>100</v>
      </c>
      <c r="M801" s="78">
        <f t="shared" si="123"/>
        <v>98.2423101067169</v>
      </c>
      <c r="N801" s="79">
        <v>86.984126984127002</v>
      </c>
      <c r="O801" s="80">
        <v>99.77</v>
      </c>
      <c r="P801" s="81">
        <v>94.502473886750963</v>
      </c>
      <c r="Q801" s="82">
        <v>100</v>
      </c>
      <c r="R801" s="72">
        <f t="shared" si="124"/>
        <v>95.314150217719487</v>
      </c>
      <c r="S801" s="76">
        <v>100</v>
      </c>
      <c r="T801" s="80">
        <v>80.474537037037038</v>
      </c>
      <c r="U801" s="80">
        <v>98.14813333333332</v>
      </c>
      <c r="V801" s="80">
        <v>0</v>
      </c>
      <c r="W801" s="80">
        <v>45</v>
      </c>
      <c r="X801" s="78">
        <f t="shared" si="125"/>
        <v>75.280667592592593</v>
      </c>
      <c r="Y801" s="83">
        <f t="shared" si="126"/>
        <v>89.957573337717946</v>
      </c>
      <c r="Z801" s="84">
        <v>66.666666666666671</v>
      </c>
      <c r="AA801" s="84">
        <v>22.222222222222225</v>
      </c>
      <c r="AB801" s="84">
        <v>0</v>
      </c>
      <c r="AC801" s="84">
        <v>12</v>
      </c>
      <c r="AD801" s="84">
        <v>42.696629213483142</v>
      </c>
      <c r="AE801" s="72">
        <f t="shared" si="127"/>
        <v>31.088951310861425</v>
      </c>
      <c r="AF801" s="85">
        <v>21.052631578947366</v>
      </c>
      <c r="AG801" s="85">
        <v>81.25</v>
      </c>
      <c r="AH801" s="85">
        <v>35.294117647058826</v>
      </c>
      <c r="AI801" s="85">
        <v>25.233644859813083</v>
      </c>
      <c r="AJ801" s="86">
        <v>40.707598521454813</v>
      </c>
      <c r="AK801" s="87">
        <v>16.666666666666664</v>
      </c>
      <c r="AL801" s="72">
        <f t="shared" si="128"/>
        <v>16.666666666666664</v>
      </c>
      <c r="AM801" s="88">
        <v>30.769466971514042</v>
      </c>
      <c r="AN801" s="89">
        <f t="shared" si="129"/>
        <v>66.510385383307451</v>
      </c>
    </row>
    <row r="802" spans="1:40" ht="15" hidden="1" customHeight="1" x14ac:dyDescent="0.3">
      <c r="A802" s="90">
        <v>54405</v>
      </c>
      <c r="B802" s="91" t="s">
        <v>1068</v>
      </c>
      <c r="C802" s="91" t="s">
        <v>1090</v>
      </c>
      <c r="D802" s="92">
        <v>4</v>
      </c>
      <c r="E802" s="70">
        <v>75.862144475848538</v>
      </c>
      <c r="F802" s="71">
        <v>92.668396418396398</v>
      </c>
      <c r="G802" s="72">
        <f t="shared" si="120"/>
        <v>81.464228456697811</v>
      </c>
      <c r="H802" s="73">
        <v>0</v>
      </c>
      <c r="I802" s="74">
        <f t="shared" si="121"/>
        <v>0</v>
      </c>
      <c r="J802" s="75">
        <f t="shared" si="122"/>
        <v>48.878537074018688</v>
      </c>
      <c r="K802" s="76">
        <v>66.51270207852194</v>
      </c>
      <c r="L802" s="77">
        <v>100</v>
      </c>
      <c r="M802" s="78">
        <f t="shared" si="123"/>
        <v>73.954323838850399</v>
      </c>
      <c r="N802" s="79">
        <v>70</v>
      </c>
      <c r="O802" s="80">
        <v>99.07</v>
      </c>
      <c r="P802" s="81">
        <v>95.029364201208608</v>
      </c>
      <c r="Q802" s="82">
        <v>100</v>
      </c>
      <c r="R802" s="72">
        <f t="shared" si="124"/>
        <v>91.024841050302143</v>
      </c>
      <c r="S802" s="76">
        <v>97.638888888888886</v>
      </c>
      <c r="T802" s="80">
        <v>87.1875</v>
      </c>
      <c r="U802" s="80">
        <v>100</v>
      </c>
      <c r="V802" s="80">
        <v>0</v>
      </c>
      <c r="W802" s="80">
        <v>100</v>
      </c>
      <c r="X802" s="78">
        <f t="shared" si="125"/>
        <v>83.706597222222229</v>
      </c>
      <c r="Y802" s="83">
        <f t="shared" si="126"/>
        <v>82.537616829193936</v>
      </c>
      <c r="Z802" s="84">
        <v>61.287356321839077</v>
      </c>
      <c r="AA802" s="84">
        <v>50.000000000000007</v>
      </c>
      <c r="AB802" s="84">
        <v>20</v>
      </c>
      <c r="AC802" s="84">
        <v>73.599999999999994</v>
      </c>
      <c r="AD802" s="84">
        <v>24.468085106382979</v>
      </c>
      <c r="AE802" s="72">
        <f t="shared" si="127"/>
        <v>46.834605037906584</v>
      </c>
      <c r="AF802" s="85">
        <v>73.68421052631578</v>
      </c>
      <c r="AG802" s="85">
        <v>75</v>
      </c>
      <c r="AH802" s="85">
        <v>52.941176470588239</v>
      </c>
      <c r="AI802" s="85">
        <v>47.663551401869157</v>
      </c>
      <c r="AJ802" s="86">
        <v>62.322234599693289</v>
      </c>
      <c r="AK802" s="87">
        <v>48.333333333333336</v>
      </c>
      <c r="AL802" s="72">
        <f t="shared" si="128"/>
        <v>48.333333333333336</v>
      </c>
      <c r="AM802" s="88">
        <v>51.264385246801723</v>
      </c>
      <c r="AN802" s="89">
        <f t="shared" si="129"/>
        <v>66.423831403441227</v>
      </c>
    </row>
    <row r="803" spans="1:40" ht="15" hidden="1" customHeight="1" x14ac:dyDescent="0.3">
      <c r="A803" s="90">
        <v>54418</v>
      </c>
      <c r="B803" s="91" t="s">
        <v>1068</v>
      </c>
      <c r="C803" s="91" t="s">
        <v>1091</v>
      </c>
      <c r="D803" s="92">
        <v>6</v>
      </c>
      <c r="E803" s="70">
        <v>85.572342534932005</v>
      </c>
      <c r="F803" s="71">
        <v>77.958384208384217</v>
      </c>
      <c r="G803" s="72">
        <f t="shared" si="120"/>
        <v>83.034356426082738</v>
      </c>
      <c r="H803" s="73">
        <v>64.347999999999999</v>
      </c>
      <c r="I803" s="74">
        <f t="shared" si="121"/>
        <v>64.347999999999999</v>
      </c>
      <c r="J803" s="75">
        <f t="shared" si="122"/>
        <v>75.559813855649637</v>
      </c>
      <c r="K803" s="76">
        <v>74.881516587677723</v>
      </c>
      <c r="L803" s="77">
        <v>0</v>
      </c>
      <c r="M803" s="78">
        <f t="shared" si="123"/>
        <v>58.241179568193786</v>
      </c>
      <c r="N803" s="79">
        <v>81.26984126984128</v>
      </c>
      <c r="O803" s="80">
        <v>99.8</v>
      </c>
      <c r="P803" s="81">
        <v>81.087470449172571</v>
      </c>
      <c r="Q803" s="82" t="s">
        <v>37</v>
      </c>
      <c r="R803" s="72">
        <f t="shared" si="124"/>
        <v>87.331154466396484</v>
      </c>
      <c r="S803" s="76">
        <v>100</v>
      </c>
      <c r="T803" s="80">
        <v>64.427083333333329</v>
      </c>
      <c r="U803" s="80">
        <v>0</v>
      </c>
      <c r="V803" s="80">
        <v>0</v>
      </c>
      <c r="W803" s="80">
        <v>25</v>
      </c>
      <c r="X803" s="78">
        <f t="shared" si="125"/>
        <v>44.231770833333329</v>
      </c>
      <c r="Y803" s="83">
        <f t="shared" si="126"/>
        <v>63.066960740463301</v>
      </c>
      <c r="Z803" s="84">
        <v>48.114942528735632</v>
      </c>
      <c r="AA803" s="84">
        <v>88.8888888888889</v>
      </c>
      <c r="AB803" s="84">
        <v>0</v>
      </c>
      <c r="AC803" s="84">
        <v>0</v>
      </c>
      <c r="AD803" s="84">
        <v>5.5555555555555554</v>
      </c>
      <c r="AE803" s="72">
        <f t="shared" si="127"/>
        <v>29.737068965517242</v>
      </c>
      <c r="AF803" s="85">
        <v>0</v>
      </c>
      <c r="AG803" s="85">
        <v>6.25</v>
      </c>
      <c r="AH803" s="85">
        <v>5.8823529411764701</v>
      </c>
      <c r="AI803" s="85">
        <v>0.93457943925233633</v>
      </c>
      <c r="AJ803" s="86">
        <v>3.266733095107202</v>
      </c>
      <c r="AK803" s="87">
        <v>0</v>
      </c>
      <c r="AL803" s="72">
        <f t="shared" si="128"/>
        <v>0</v>
      </c>
      <c r="AM803" s="88">
        <v>16.730898940304449</v>
      </c>
      <c r="AN803" s="89">
        <f t="shared" si="129"/>
        <v>51.664712823452916</v>
      </c>
    </row>
    <row r="804" spans="1:40" ht="15" hidden="1" customHeight="1" x14ac:dyDescent="0.3">
      <c r="A804" s="90">
        <v>54480</v>
      </c>
      <c r="B804" s="91" t="s">
        <v>1068</v>
      </c>
      <c r="C804" s="91" t="s">
        <v>1092</v>
      </c>
      <c r="D804" s="92">
        <v>6</v>
      </c>
      <c r="E804" s="70">
        <v>50.751044413245218</v>
      </c>
      <c r="F804" s="71">
        <v>87.339743589743577</v>
      </c>
      <c r="G804" s="72">
        <f t="shared" si="120"/>
        <v>62.947277472078</v>
      </c>
      <c r="H804" s="73">
        <v>0</v>
      </c>
      <c r="I804" s="74">
        <f t="shared" si="121"/>
        <v>0</v>
      </c>
      <c r="J804" s="75">
        <f t="shared" si="122"/>
        <v>37.768366483246801</v>
      </c>
      <c r="K804" s="76">
        <v>98.449612403100772</v>
      </c>
      <c r="L804" s="77">
        <v>100</v>
      </c>
      <c r="M804" s="78">
        <f t="shared" si="123"/>
        <v>98.794142980189491</v>
      </c>
      <c r="N804" s="79">
        <v>78.201058201058189</v>
      </c>
      <c r="O804" s="80">
        <v>99.62</v>
      </c>
      <c r="P804" s="81">
        <v>94.579008073817761</v>
      </c>
      <c r="Q804" s="82" t="s">
        <v>37</v>
      </c>
      <c r="R804" s="72">
        <f t="shared" si="124"/>
        <v>90.743272077818062</v>
      </c>
      <c r="S804" s="76">
        <v>97.222222222222214</v>
      </c>
      <c r="T804" s="80">
        <v>89.357638888888886</v>
      </c>
      <c r="U804" s="80">
        <v>16.666666666666668</v>
      </c>
      <c r="V804" s="80">
        <v>0</v>
      </c>
      <c r="W804" s="80">
        <v>25</v>
      </c>
      <c r="X804" s="78">
        <f t="shared" si="125"/>
        <v>53.936631944444436</v>
      </c>
      <c r="Y804" s="83">
        <f t="shared" si="126"/>
        <v>81.863460759992222</v>
      </c>
      <c r="Z804" s="84">
        <v>91.379310344827601</v>
      </c>
      <c r="AA804" s="84">
        <v>33.333333333333336</v>
      </c>
      <c r="AB804" s="84">
        <v>0</v>
      </c>
      <c r="AC804" s="84">
        <v>0</v>
      </c>
      <c r="AD804" s="84">
        <v>6.5217391304347823</v>
      </c>
      <c r="AE804" s="72">
        <f t="shared" si="127"/>
        <v>30.317653673163424</v>
      </c>
      <c r="AF804" s="85">
        <v>0</v>
      </c>
      <c r="AG804" s="85">
        <v>6.25</v>
      </c>
      <c r="AH804" s="85">
        <v>5.8823529411764701</v>
      </c>
      <c r="AI804" s="85">
        <v>0.93457943925233633</v>
      </c>
      <c r="AJ804" s="86">
        <v>3.266733095107202</v>
      </c>
      <c r="AK804" s="87">
        <v>0</v>
      </c>
      <c r="AL804" s="72">
        <f t="shared" si="128"/>
        <v>0</v>
      </c>
      <c r="AM804" s="88">
        <v>17.040544117715747</v>
      </c>
      <c r="AN804" s="89">
        <f t="shared" si="129"/>
        <v>53.5975669119602</v>
      </c>
    </row>
    <row r="805" spans="1:40" ht="15" hidden="1" customHeight="1" x14ac:dyDescent="0.3">
      <c r="A805" s="90">
        <v>54498</v>
      </c>
      <c r="B805" s="91" t="s">
        <v>1068</v>
      </c>
      <c r="C805" s="91" t="s">
        <v>1093</v>
      </c>
      <c r="D805" s="92">
        <v>4</v>
      </c>
      <c r="E805" s="70">
        <v>59.326948006621315</v>
      </c>
      <c r="F805" s="71">
        <v>96.011396011396002</v>
      </c>
      <c r="G805" s="72">
        <f t="shared" si="120"/>
        <v>71.555097341546201</v>
      </c>
      <c r="H805" s="73">
        <v>0</v>
      </c>
      <c r="I805" s="74">
        <f t="shared" si="121"/>
        <v>0</v>
      </c>
      <c r="J805" s="75">
        <f t="shared" si="122"/>
        <v>42.933058404927721</v>
      </c>
      <c r="K805" s="76">
        <v>81.34642356241234</v>
      </c>
      <c r="L805" s="77">
        <v>100</v>
      </c>
      <c r="M805" s="78">
        <f t="shared" si="123"/>
        <v>85.491662770765146</v>
      </c>
      <c r="N805" s="79">
        <v>79.047619047619051</v>
      </c>
      <c r="O805" s="80">
        <v>99.640000000000015</v>
      </c>
      <c r="P805" s="81">
        <v>91.051569611937495</v>
      </c>
      <c r="Q805" s="82" t="s">
        <v>37</v>
      </c>
      <c r="R805" s="72">
        <f t="shared" si="124"/>
        <v>89.856867222214788</v>
      </c>
      <c r="S805" s="76">
        <v>100</v>
      </c>
      <c r="T805" s="80">
        <v>90.125</v>
      </c>
      <c r="U805" s="80">
        <v>100</v>
      </c>
      <c r="V805" s="80">
        <v>0</v>
      </c>
      <c r="W805" s="80">
        <v>25</v>
      </c>
      <c r="X805" s="78">
        <f t="shared" si="125"/>
        <v>75.65625</v>
      </c>
      <c r="Y805" s="83">
        <f t="shared" si="126"/>
        <v>83.741196108584177</v>
      </c>
      <c r="Z805" s="84">
        <v>66.206896551724142</v>
      </c>
      <c r="AA805" s="84">
        <v>33.333333333333336</v>
      </c>
      <c r="AB805" s="84">
        <v>100</v>
      </c>
      <c r="AC805" s="84">
        <v>81.599999999999994</v>
      </c>
      <c r="AD805" s="84">
        <v>57.608695652173914</v>
      </c>
      <c r="AE805" s="72">
        <f t="shared" si="127"/>
        <v>67.653354572713639</v>
      </c>
      <c r="AF805" s="85">
        <v>63.157894736842103</v>
      </c>
      <c r="AG805" s="85">
        <v>87.5</v>
      </c>
      <c r="AH805" s="85">
        <v>70.588235294117652</v>
      </c>
      <c r="AI805" s="85">
        <v>60.747663551401864</v>
      </c>
      <c r="AJ805" s="86">
        <v>70.498448395590401</v>
      </c>
      <c r="AK805" s="87">
        <v>66.666666666666657</v>
      </c>
      <c r="AL805" s="72">
        <f t="shared" si="128"/>
        <v>66.666666666666657</v>
      </c>
      <c r="AM805" s="88">
        <v>68.214708677604705</v>
      </c>
      <c r="AN805" s="89">
        <f t="shared" si="129"/>
        <v>70.921622338559047</v>
      </c>
    </row>
    <row r="806" spans="1:40" ht="15" hidden="1" customHeight="1" x14ac:dyDescent="0.3">
      <c r="A806" s="90">
        <v>54518</v>
      </c>
      <c r="B806" s="91" t="s">
        <v>1068</v>
      </c>
      <c r="C806" s="91" t="s">
        <v>1094</v>
      </c>
      <c r="D806" s="92">
        <v>6</v>
      </c>
      <c r="E806" s="70">
        <v>60.637882742991799</v>
      </c>
      <c r="F806" s="71">
        <v>74.502950752950753</v>
      </c>
      <c r="G806" s="72">
        <f t="shared" si="120"/>
        <v>65.259572079644784</v>
      </c>
      <c r="H806" s="73">
        <v>49.054000000000002</v>
      </c>
      <c r="I806" s="74">
        <f t="shared" si="121"/>
        <v>49.054000000000002</v>
      </c>
      <c r="J806" s="75">
        <f t="shared" si="122"/>
        <v>58.777343247786867</v>
      </c>
      <c r="K806" s="76">
        <v>96.05263157894737</v>
      </c>
      <c r="L806" s="77">
        <v>100</v>
      </c>
      <c r="M806" s="78">
        <f t="shared" si="123"/>
        <v>96.929824561403507</v>
      </c>
      <c r="N806" s="79">
        <v>95.555555555555557</v>
      </c>
      <c r="O806" s="80">
        <v>99.48</v>
      </c>
      <c r="P806" s="81">
        <v>89.164013677632354</v>
      </c>
      <c r="Q806" s="82" t="s">
        <v>37</v>
      </c>
      <c r="R806" s="72">
        <f t="shared" si="124"/>
        <v>94.673981500805723</v>
      </c>
      <c r="S806" s="76">
        <v>97.222222222222214</v>
      </c>
      <c r="T806" s="80">
        <v>57.28125</v>
      </c>
      <c r="U806" s="80">
        <v>100</v>
      </c>
      <c r="V806" s="80">
        <v>0</v>
      </c>
      <c r="W806" s="80">
        <v>25</v>
      </c>
      <c r="X806" s="78">
        <f t="shared" si="125"/>
        <v>66.750868055555557</v>
      </c>
      <c r="Y806" s="83">
        <f t="shared" si="126"/>
        <v>86.550688700140881</v>
      </c>
      <c r="Z806" s="84">
        <v>95.655172413793096</v>
      </c>
      <c r="AA806" s="84">
        <v>97.916666666666671</v>
      </c>
      <c r="AB806" s="84">
        <v>40</v>
      </c>
      <c r="AC806" s="84">
        <v>48</v>
      </c>
      <c r="AD806" s="84">
        <v>2.2222222222222223</v>
      </c>
      <c r="AE806" s="72">
        <f t="shared" si="127"/>
        <v>59.189834770114935</v>
      </c>
      <c r="AF806" s="85">
        <v>10.526315789473683</v>
      </c>
      <c r="AG806" s="85">
        <v>18.75</v>
      </c>
      <c r="AH806" s="85">
        <v>23.52941176470588</v>
      </c>
      <c r="AI806" s="85">
        <v>31.775700934579437</v>
      </c>
      <c r="AJ806" s="86">
        <v>21.14535712218975</v>
      </c>
      <c r="AK806" s="87">
        <v>41.666666666666671</v>
      </c>
      <c r="AL806" s="72">
        <f t="shared" si="128"/>
        <v>41.666666666666671</v>
      </c>
      <c r="AM806" s="88">
        <v>45.540007109978568</v>
      </c>
      <c r="AN806" s="89">
        <f t="shared" si="129"/>
        <v>68.692815132621377</v>
      </c>
    </row>
    <row r="807" spans="1:40" ht="15" hidden="1" customHeight="1" x14ac:dyDescent="0.3">
      <c r="A807" s="90">
        <v>54520</v>
      </c>
      <c r="B807" s="91" t="s">
        <v>1068</v>
      </c>
      <c r="C807" s="91" t="s">
        <v>1095</v>
      </c>
      <c r="D807" s="92">
        <v>6</v>
      </c>
      <c r="E807" s="70">
        <v>87.382467994310105</v>
      </c>
      <c r="F807" s="71">
        <v>79.501933251933252</v>
      </c>
      <c r="G807" s="72">
        <f t="shared" si="120"/>
        <v>84.755623080184478</v>
      </c>
      <c r="H807" s="73">
        <v>83.631999999999991</v>
      </c>
      <c r="I807" s="74">
        <f t="shared" si="121"/>
        <v>83.631999999999991</v>
      </c>
      <c r="J807" s="75">
        <f t="shared" si="122"/>
        <v>84.306173848110689</v>
      </c>
      <c r="K807" s="76">
        <v>100</v>
      </c>
      <c r="L807" s="77">
        <v>100</v>
      </c>
      <c r="M807" s="78">
        <f t="shared" si="123"/>
        <v>100</v>
      </c>
      <c r="N807" s="79">
        <v>81.26984126984128</v>
      </c>
      <c r="O807" s="80">
        <v>99.7</v>
      </c>
      <c r="P807" s="81">
        <v>88.50678733031674</v>
      </c>
      <c r="Q807" s="82" t="s">
        <v>37</v>
      </c>
      <c r="R807" s="72">
        <f t="shared" si="124"/>
        <v>89.769401902427646</v>
      </c>
      <c r="S807" s="76">
        <v>91.111111111111114</v>
      </c>
      <c r="T807" s="80">
        <v>90.416666666666671</v>
      </c>
      <c r="U807" s="80">
        <v>100</v>
      </c>
      <c r="V807" s="80">
        <v>0</v>
      </c>
      <c r="W807" s="80">
        <v>25</v>
      </c>
      <c r="X807" s="78">
        <f t="shared" si="125"/>
        <v>73.506944444444443</v>
      </c>
      <c r="Y807" s="83">
        <f t="shared" si="126"/>
        <v>88.248430830999069</v>
      </c>
      <c r="Z807" s="84">
        <v>63.586206896551722</v>
      </c>
      <c r="AA807" s="84">
        <v>72.222222222222229</v>
      </c>
      <c r="AB807" s="84">
        <v>80</v>
      </c>
      <c r="AC807" s="84">
        <v>67.2</v>
      </c>
      <c r="AD807" s="84">
        <v>6.666666666666667</v>
      </c>
      <c r="AE807" s="72">
        <f t="shared" si="127"/>
        <v>58.288218390804602</v>
      </c>
      <c r="AF807" s="85">
        <v>89.473684210526315</v>
      </c>
      <c r="AG807" s="85">
        <v>75</v>
      </c>
      <c r="AH807" s="85">
        <v>76.470588235294116</v>
      </c>
      <c r="AI807" s="85">
        <v>58.878504672897193</v>
      </c>
      <c r="AJ807" s="86">
        <v>74.955694279679406</v>
      </c>
      <c r="AK807" s="87">
        <v>56.666666666666664</v>
      </c>
      <c r="AL807" s="72">
        <f t="shared" si="128"/>
        <v>56.666666666666664</v>
      </c>
      <c r="AM807" s="88">
        <v>62.408568283010297</v>
      </c>
      <c r="AN807" s="89">
        <f t="shared" si="129"/>
        <v>79.708020670024766</v>
      </c>
    </row>
    <row r="808" spans="1:40" ht="15" hidden="1" customHeight="1" x14ac:dyDescent="0.3">
      <c r="A808" s="90">
        <v>54553</v>
      </c>
      <c r="B808" s="91" t="s">
        <v>1068</v>
      </c>
      <c r="C808" s="91" t="s">
        <v>1096</v>
      </c>
      <c r="D808" s="92">
        <v>4</v>
      </c>
      <c r="E808" s="70">
        <v>40.762501161818008</v>
      </c>
      <c r="F808" s="71">
        <v>74.581298331298342</v>
      </c>
      <c r="G808" s="72">
        <f t="shared" si="120"/>
        <v>52.035433551644786</v>
      </c>
      <c r="H808" s="73">
        <v>62.5</v>
      </c>
      <c r="I808" s="74">
        <f t="shared" si="121"/>
        <v>62.5</v>
      </c>
      <c r="J808" s="75">
        <f t="shared" si="122"/>
        <v>56.22126013098687</v>
      </c>
      <c r="K808" s="76">
        <v>27.27272727272727</v>
      </c>
      <c r="L808" s="77">
        <v>100</v>
      </c>
      <c r="M808" s="78">
        <f t="shared" si="123"/>
        <v>43.434343434343432</v>
      </c>
      <c r="N808" s="79">
        <v>71.904761904761898</v>
      </c>
      <c r="O808" s="80">
        <v>98.820000000000007</v>
      </c>
      <c r="P808" s="81">
        <v>87.811340752517225</v>
      </c>
      <c r="Q808" s="82" t="s">
        <v>37</v>
      </c>
      <c r="R808" s="72">
        <f t="shared" si="124"/>
        <v>86.124839197706109</v>
      </c>
      <c r="S808" s="76">
        <v>91.666666666666657</v>
      </c>
      <c r="T808" s="80">
        <v>43.981481481481481</v>
      </c>
      <c r="U808" s="80">
        <v>100</v>
      </c>
      <c r="V808" s="80">
        <v>0</v>
      </c>
      <c r="W808" s="80">
        <v>40</v>
      </c>
      <c r="X808" s="78">
        <f t="shared" si="125"/>
        <v>63.912037037037038</v>
      </c>
      <c r="Y808" s="83">
        <f t="shared" si="126"/>
        <v>63.648164031481443</v>
      </c>
      <c r="Z808" s="84">
        <v>17.172413793103448</v>
      </c>
      <c r="AA808" s="84">
        <v>22.222222222222225</v>
      </c>
      <c r="AB808" s="84">
        <v>40</v>
      </c>
      <c r="AC808" s="84">
        <v>46.400000000000006</v>
      </c>
      <c r="AD808" s="84">
        <v>5.3191489361702127</v>
      </c>
      <c r="AE808" s="72">
        <f t="shared" si="127"/>
        <v>25.657110540474449</v>
      </c>
      <c r="AF808" s="85">
        <v>15.789473684210526</v>
      </c>
      <c r="AG808" s="85">
        <v>6.25</v>
      </c>
      <c r="AH808" s="85">
        <v>5.8823529411764701</v>
      </c>
      <c r="AI808" s="85">
        <v>25.233644859813083</v>
      </c>
      <c r="AJ808" s="86">
        <v>13.28886787130002</v>
      </c>
      <c r="AK808" s="87">
        <v>26.666666666666668</v>
      </c>
      <c r="AL808" s="72">
        <f t="shared" si="128"/>
        <v>26.666666666666668</v>
      </c>
      <c r="AM808" s="88">
        <v>22.560823720599714</v>
      </c>
      <c r="AN808" s="89">
        <f t="shared" si="129"/>
        <v>49.836581158118008</v>
      </c>
    </row>
    <row r="809" spans="1:40" ht="15" hidden="1" customHeight="1" x14ac:dyDescent="0.3">
      <c r="A809" s="90">
        <v>54599</v>
      </c>
      <c r="B809" s="91" t="s">
        <v>1068</v>
      </c>
      <c r="C809" s="91" t="s">
        <v>1097</v>
      </c>
      <c r="D809" s="92">
        <v>6</v>
      </c>
      <c r="E809" s="70">
        <v>40.526979452535038</v>
      </c>
      <c r="F809" s="71">
        <v>74.308608058608058</v>
      </c>
      <c r="G809" s="72">
        <f t="shared" si="120"/>
        <v>51.787522321226042</v>
      </c>
      <c r="H809" s="73">
        <v>0</v>
      </c>
      <c r="I809" s="74">
        <f t="shared" si="121"/>
        <v>0</v>
      </c>
      <c r="J809" s="75">
        <f t="shared" si="122"/>
        <v>31.072513392735623</v>
      </c>
      <c r="K809" s="76">
        <v>95.108695652173907</v>
      </c>
      <c r="L809" s="77">
        <v>100</v>
      </c>
      <c r="M809" s="78">
        <f t="shared" si="123"/>
        <v>96.195652173913032</v>
      </c>
      <c r="N809" s="79">
        <v>77.857142857142861</v>
      </c>
      <c r="O809" s="80">
        <v>99.77000000000001</v>
      </c>
      <c r="P809" s="81">
        <v>82.155797101449281</v>
      </c>
      <c r="Q809" s="82" t="s">
        <v>37</v>
      </c>
      <c r="R809" s="72">
        <f t="shared" si="124"/>
        <v>86.540191873706021</v>
      </c>
      <c r="S809" s="76">
        <v>99.305555555555543</v>
      </c>
      <c r="T809" s="80">
        <v>87.453703703703695</v>
      </c>
      <c r="U809" s="80">
        <v>98.611100000000008</v>
      </c>
      <c r="V809" s="80">
        <v>0</v>
      </c>
      <c r="W809" s="80">
        <v>25</v>
      </c>
      <c r="X809" s="78">
        <f t="shared" si="125"/>
        <v>74.467589814814815</v>
      </c>
      <c r="Y809" s="83">
        <f t="shared" si="126"/>
        <v>86.152924922935355</v>
      </c>
      <c r="Z809" s="84">
        <v>95.149425287356323</v>
      </c>
      <c r="AA809" s="84">
        <v>83.333333333333329</v>
      </c>
      <c r="AB809" s="84">
        <v>100</v>
      </c>
      <c r="AC809" s="84">
        <v>54.400000000000006</v>
      </c>
      <c r="AD809" s="84">
        <v>5.5555555555555554</v>
      </c>
      <c r="AE809" s="72">
        <f t="shared" si="127"/>
        <v>69.404022988505758</v>
      </c>
      <c r="AF809" s="85">
        <v>89.473684210526315</v>
      </c>
      <c r="AG809" s="85">
        <v>75</v>
      </c>
      <c r="AH809" s="85">
        <v>58.82352941176471</v>
      </c>
      <c r="AI809" s="85">
        <v>33.644859813084111</v>
      </c>
      <c r="AJ809" s="86">
        <v>64.235518358843777</v>
      </c>
      <c r="AK809" s="87">
        <v>61.666666666666671</v>
      </c>
      <c r="AL809" s="72">
        <f t="shared" si="128"/>
        <v>61.666666666666671</v>
      </c>
      <c r="AM809" s="88">
        <v>66.478283822894753</v>
      </c>
      <c r="AN809" s="89">
        <f t="shared" si="129"/>
        <v>69.234450286883231</v>
      </c>
    </row>
    <row r="810" spans="1:40" ht="15" hidden="1" customHeight="1" x14ac:dyDescent="0.3">
      <c r="A810" s="90">
        <v>54660</v>
      </c>
      <c r="B810" s="91" t="s">
        <v>1068</v>
      </c>
      <c r="C810" s="91" t="s">
        <v>1098</v>
      </c>
      <c r="D810" s="92">
        <v>6</v>
      </c>
      <c r="E810" s="70">
        <v>90.617216117216117</v>
      </c>
      <c r="F810" s="71">
        <v>74.442409442409428</v>
      </c>
      <c r="G810" s="72">
        <f t="shared" si="120"/>
        <v>85.225613892280549</v>
      </c>
      <c r="H810" s="73">
        <v>70.488000000000014</v>
      </c>
      <c r="I810" s="74">
        <f t="shared" si="121"/>
        <v>70.488000000000014</v>
      </c>
      <c r="J810" s="75">
        <f t="shared" si="122"/>
        <v>79.330568335368326</v>
      </c>
      <c r="K810" s="76">
        <v>88.425925925925924</v>
      </c>
      <c r="L810" s="77">
        <v>100</v>
      </c>
      <c r="M810" s="78">
        <f t="shared" si="123"/>
        <v>90.997942386831284</v>
      </c>
      <c r="N810" s="79">
        <v>84.285714285714292</v>
      </c>
      <c r="O810" s="80">
        <v>99.679999999999993</v>
      </c>
      <c r="P810" s="81">
        <v>86.441368078175898</v>
      </c>
      <c r="Q810" s="82" t="s">
        <v>37</v>
      </c>
      <c r="R810" s="72">
        <f t="shared" si="124"/>
        <v>90.079359312470928</v>
      </c>
      <c r="S810" s="76">
        <v>91.666666666666657</v>
      </c>
      <c r="T810" s="80">
        <v>77.57936507936509</v>
      </c>
      <c r="U810" s="80">
        <v>100</v>
      </c>
      <c r="V810" s="80">
        <v>0</v>
      </c>
      <c r="W810" s="80">
        <v>25</v>
      </c>
      <c r="X810" s="78">
        <f t="shared" si="125"/>
        <v>70.436507936507937</v>
      </c>
      <c r="Y810" s="83">
        <f t="shared" si="126"/>
        <v>84.124336778932502</v>
      </c>
      <c r="Z810" s="84">
        <v>63.241379310344826</v>
      </c>
      <c r="AA810" s="84">
        <v>63.888888888888893</v>
      </c>
      <c r="AB810" s="84">
        <v>40</v>
      </c>
      <c r="AC810" s="84">
        <v>58.4</v>
      </c>
      <c r="AD810" s="84">
        <v>12.222222222222221</v>
      </c>
      <c r="AE810" s="72">
        <f t="shared" si="127"/>
        <v>48.531178160919545</v>
      </c>
      <c r="AF810" s="85">
        <v>68.421052631578945</v>
      </c>
      <c r="AG810" s="85">
        <v>81.25</v>
      </c>
      <c r="AH810" s="85">
        <v>58.82352941176471</v>
      </c>
      <c r="AI810" s="85">
        <v>44.859813084112147</v>
      </c>
      <c r="AJ810" s="86">
        <v>63.338598781863951</v>
      </c>
      <c r="AK810" s="87">
        <v>36.666666666666664</v>
      </c>
      <c r="AL810" s="72">
        <f t="shared" si="128"/>
        <v>36.666666666666664</v>
      </c>
      <c r="AM810" s="88">
        <v>50.106921360987478</v>
      </c>
      <c r="AN810" s="89">
        <f t="shared" si="129"/>
        <v>72.960358464836162</v>
      </c>
    </row>
    <row r="811" spans="1:40" ht="15" hidden="1" customHeight="1" x14ac:dyDescent="0.3">
      <c r="A811" s="90">
        <v>54670</v>
      </c>
      <c r="B811" s="91" t="s">
        <v>1068</v>
      </c>
      <c r="C811" s="91" t="s">
        <v>1099</v>
      </c>
      <c r="D811" s="92">
        <v>6</v>
      </c>
      <c r="E811" s="70">
        <v>84.396900739913463</v>
      </c>
      <c r="F811" s="71">
        <v>73.715913715913715</v>
      </c>
      <c r="G811" s="72">
        <f t="shared" si="120"/>
        <v>80.836571731913537</v>
      </c>
      <c r="H811" s="73">
        <v>67.308000000000007</v>
      </c>
      <c r="I811" s="74">
        <f t="shared" si="121"/>
        <v>67.308000000000007</v>
      </c>
      <c r="J811" s="75">
        <f t="shared" si="122"/>
        <v>75.425143039148125</v>
      </c>
      <c r="K811" s="76">
        <v>94.674556213017752</v>
      </c>
      <c r="L811" s="77">
        <v>100</v>
      </c>
      <c r="M811" s="78">
        <f t="shared" si="123"/>
        <v>95.857988165680467</v>
      </c>
      <c r="N811" s="79">
        <v>62.804232804232804</v>
      </c>
      <c r="O811" s="80">
        <v>97.890000000000015</v>
      </c>
      <c r="P811" s="81">
        <v>98.831511496419139</v>
      </c>
      <c r="Q811" s="82" t="s">
        <v>37</v>
      </c>
      <c r="R811" s="72">
        <f t="shared" si="124"/>
        <v>86.454513570154688</v>
      </c>
      <c r="S811" s="76">
        <v>95.138888888888886</v>
      </c>
      <c r="T811" s="80">
        <v>73.34143518518519</v>
      </c>
      <c r="U811" s="80">
        <v>96.296283333333335</v>
      </c>
      <c r="V811" s="80">
        <v>0</v>
      </c>
      <c r="W811" s="80">
        <v>15</v>
      </c>
      <c r="X811" s="78">
        <f t="shared" si="125"/>
        <v>68.069151851851856</v>
      </c>
      <c r="Y811" s="83">
        <f t="shared" si="126"/>
        <v>83.956448674687067</v>
      </c>
      <c r="Z811" s="84">
        <v>99.080459770114942</v>
      </c>
      <c r="AA811" s="84">
        <v>88.8888888888889</v>
      </c>
      <c r="AB811" s="84">
        <v>100</v>
      </c>
      <c r="AC811" s="84">
        <v>39.200000000000003</v>
      </c>
      <c r="AD811" s="84">
        <v>13.186813186813188</v>
      </c>
      <c r="AE811" s="72">
        <f t="shared" si="127"/>
        <v>70.009309081722876</v>
      </c>
      <c r="AF811" s="85">
        <v>68.421052631578945</v>
      </c>
      <c r="AG811" s="85">
        <v>75</v>
      </c>
      <c r="AH811" s="85">
        <v>64.705882352941174</v>
      </c>
      <c r="AI811" s="85">
        <v>36.44859813084112</v>
      </c>
      <c r="AJ811" s="86">
        <v>61.143883278840306</v>
      </c>
      <c r="AK811" s="87">
        <v>30</v>
      </c>
      <c r="AL811" s="72">
        <f t="shared" si="128"/>
        <v>30</v>
      </c>
      <c r="AM811" s="88">
        <v>59.643333717942951</v>
      </c>
      <c r="AN811" s="89">
        <f t="shared" si="129"/>
        <v>74.956253060556051</v>
      </c>
    </row>
    <row r="812" spans="1:40" ht="15" hidden="1" customHeight="1" x14ac:dyDescent="0.3">
      <c r="A812" s="90">
        <v>54673</v>
      </c>
      <c r="B812" s="91" t="s">
        <v>1068</v>
      </c>
      <c r="C812" s="91" t="s">
        <v>1100</v>
      </c>
      <c r="D812" s="92">
        <v>4</v>
      </c>
      <c r="E812" s="70">
        <v>66.411138921574491</v>
      </c>
      <c r="F812" s="71">
        <v>80.645095645095651</v>
      </c>
      <c r="G812" s="72">
        <f t="shared" si="120"/>
        <v>71.155791162748216</v>
      </c>
      <c r="H812" s="73">
        <v>0</v>
      </c>
      <c r="I812" s="74">
        <f t="shared" si="121"/>
        <v>0</v>
      </c>
      <c r="J812" s="75">
        <f t="shared" si="122"/>
        <v>42.693474697648931</v>
      </c>
      <c r="K812" s="76">
        <v>98.623853211009177</v>
      </c>
      <c r="L812" s="77">
        <v>100</v>
      </c>
      <c r="M812" s="78">
        <f t="shared" si="123"/>
        <v>98.929663608562691</v>
      </c>
      <c r="N812" s="79">
        <v>80</v>
      </c>
      <c r="O812" s="80">
        <v>99.660000000000011</v>
      </c>
      <c r="P812" s="81">
        <v>74.530386740331494</v>
      </c>
      <c r="Q812" s="82" t="s">
        <v>37</v>
      </c>
      <c r="R812" s="72">
        <f t="shared" si="124"/>
        <v>84.677172582872927</v>
      </c>
      <c r="S812" s="76">
        <v>97.916666666666657</v>
      </c>
      <c r="T812" s="80">
        <v>70.833333333333343</v>
      </c>
      <c r="U812" s="80">
        <v>90.740733333333324</v>
      </c>
      <c r="V812" s="80">
        <v>0</v>
      </c>
      <c r="W812" s="80">
        <v>25</v>
      </c>
      <c r="X812" s="78">
        <f t="shared" si="125"/>
        <v>67.997683333333327</v>
      </c>
      <c r="Y812" s="83">
        <f t="shared" si="126"/>
        <v>84.470632792268574</v>
      </c>
      <c r="Z812" s="84">
        <v>92.18390804597702</v>
      </c>
      <c r="AA812" s="84">
        <v>22.222222222222225</v>
      </c>
      <c r="AB812" s="84">
        <v>100</v>
      </c>
      <c r="AC812" s="84">
        <v>67.2</v>
      </c>
      <c r="AD812" s="84">
        <v>12.76595744680851</v>
      </c>
      <c r="AE812" s="72">
        <f t="shared" si="127"/>
        <v>60.956260699437522</v>
      </c>
      <c r="AF812" s="85">
        <v>68.421052631578945</v>
      </c>
      <c r="AG812" s="85">
        <v>75</v>
      </c>
      <c r="AH812" s="85">
        <v>70.588235294117652</v>
      </c>
      <c r="AI812" s="85">
        <v>58.878504672897193</v>
      </c>
      <c r="AJ812" s="86">
        <v>68.221948149648455</v>
      </c>
      <c r="AK812" s="87">
        <v>61.666666666666671</v>
      </c>
      <c r="AL812" s="72">
        <f t="shared" si="128"/>
        <v>61.666666666666671</v>
      </c>
      <c r="AM812" s="88">
        <v>63.035858546272934</v>
      </c>
      <c r="AN812" s="89">
        <f t="shared" si="129"/>
        <v>69.684768899545958</v>
      </c>
    </row>
    <row r="813" spans="1:40" ht="15" hidden="1" customHeight="1" x14ac:dyDescent="0.3">
      <c r="A813" s="90">
        <v>54680</v>
      </c>
      <c r="B813" s="91" t="s">
        <v>1068</v>
      </c>
      <c r="C813" s="91" t="s">
        <v>1101</v>
      </c>
      <c r="D813" s="92">
        <v>6</v>
      </c>
      <c r="E813" s="70">
        <v>60.065905812276057</v>
      </c>
      <c r="F813" s="71">
        <v>82.778286528286529</v>
      </c>
      <c r="G813" s="72">
        <f t="shared" si="120"/>
        <v>67.636699384279538</v>
      </c>
      <c r="H813" s="73">
        <v>17.55</v>
      </c>
      <c r="I813" s="74">
        <f t="shared" si="121"/>
        <v>17.55</v>
      </c>
      <c r="J813" s="75">
        <f t="shared" si="122"/>
        <v>47.602019630567725</v>
      </c>
      <c r="K813" s="76">
        <v>99.390243902439025</v>
      </c>
      <c r="L813" s="77">
        <v>100</v>
      </c>
      <c r="M813" s="78">
        <f t="shared" si="123"/>
        <v>99.52574525745257</v>
      </c>
      <c r="N813" s="79">
        <v>72.962962962962962</v>
      </c>
      <c r="O813" s="80">
        <v>99.580000000000013</v>
      </c>
      <c r="P813" s="81">
        <v>93.302891933028917</v>
      </c>
      <c r="Q813" s="82" t="s">
        <v>37</v>
      </c>
      <c r="R813" s="72">
        <f t="shared" si="124"/>
        <v>88.559900412227307</v>
      </c>
      <c r="S813" s="76">
        <v>90.694444444444443</v>
      </c>
      <c r="T813" s="80">
        <v>78.680555555555543</v>
      </c>
      <c r="U813" s="80">
        <v>94.444433333333336</v>
      </c>
      <c r="V813" s="80">
        <v>86.25</v>
      </c>
      <c r="W813" s="80">
        <v>15</v>
      </c>
      <c r="X813" s="78">
        <f t="shared" si="125"/>
        <v>78.611108333333334</v>
      </c>
      <c r="Y813" s="83">
        <f t="shared" si="126"/>
        <v>89.323991091262343</v>
      </c>
      <c r="Z813" s="84">
        <v>24.988505747126439</v>
      </c>
      <c r="AA813" s="84">
        <v>25</v>
      </c>
      <c r="AB813" s="84">
        <v>0</v>
      </c>
      <c r="AC813" s="84">
        <v>54.400000000000006</v>
      </c>
      <c r="AD813" s="84">
        <v>14.606741573033707</v>
      </c>
      <c r="AE813" s="72">
        <f t="shared" si="127"/>
        <v>23.87339048172543</v>
      </c>
      <c r="AF813" s="85">
        <v>57.894736842105267</v>
      </c>
      <c r="AG813" s="85">
        <v>75</v>
      </c>
      <c r="AH813" s="85">
        <v>47.058823529411761</v>
      </c>
      <c r="AI813" s="85">
        <v>29.906542056074763</v>
      </c>
      <c r="AJ813" s="86">
        <v>52.465025606897946</v>
      </c>
      <c r="AK813" s="87">
        <v>33.333333333333329</v>
      </c>
      <c r="AL813" s="72">
        <f t="shared" si="128"/>
        <v>33.333333333333329</v>
      </c>
      <c r="AM813" s="88">
        <v>33.389815085426349</v>
      </c>
      <c r="AN813" s="89">
        <f t="shared" si="129"/>
        <v>64.199343997372623</v>
      </c>
    </row>
    <row r="814" spans="1:40" ht="15" hidden="1" customHeight="1" x14ac:dyDescent="0.3">
      <c r="A814" s="90">
        <v>54720</v>
      </c>
      <c r="B814" s="91" t="s">
        <v>1068</v>
      </c>
      <c r="C814" s="91" t="s">
        <v>1102</v>
      </c>
      <c r="D814" s="92">
        <v>6</v>
      </c>
      <c r="E814" s="70">
        <v>28.729572605253185</v>
      </c>
      <c r="F814" s="71">
        <v>76.624949124949111</v>
      </c>
      <c r="G814" s="72">
        <f t="shared" si="120"/>
        <v>44.694698111818496</v>
      </c>
      <c r="H814" s="73">
        <v>0</v>
      </c>
      <c r="I814" s="74">
        <f t="shared" si="121"/>
        <v>0</v>
      </c>
      <c r="J814" s="75">
        <f t="shared" si="122"/>
        <v>26.816818867091097</v>
      </c>
      <c r="K814" s="76">
        <v>82.864450127877248</v>
      </c>
      <c r="L814" s="77">
        <v>100</v>
      </c>
      <c r="M814" s="78">
        <f t="shared" si="123"/>
        <v>86.67235009946009</v>
      </c>
      <c r="N814" s="79">
        <v>92.857142857142847</v>
      </c>
      <c r="O814" s="80">
        <v>99.36</v>
      </c>
      <c r="P814" s="81">
        <v>91.636560693641627</v>
      </c>
      <c r="Q814" s="82" t="s">
        <v>37</v>
      </c>
      <c r="R814" s="72">
        <f t="shared" si="124"/>
        <v>94.558764995355077</v>
      </c>
      <c r="S814" s="76">
        <v>78.055555555555557</v>
      </c>
      <c r="T814" s="80">
        <v>78.878472222222229</v>
      </c>
      <c r="U814" s="80">
        <v>97.222216666666668</v>
      </c>
      <c r="V814" s="80">
        <v>0</v>
      </c>
      <c r="W814" s="80">
        <v>15</v>
      </c>
      <c r="X814" s="78">
        <f t="shared" si="125"/>
        <v>65.41406111111111</v>
      </c>
      <c r="Y814" s="83">
        <f t="shared" si="126"/>
        <v>82.393350389874811</v>
      </c>
      <c r="Z814" s="84">
        <v>7.2183908045977008</v>
      </c>
      <c r="AA814" s="84">
        <v>0</v>
      </c>
      <c r="AB814" s="84">
        <v>0</v>
      </c>
      <c r="AC814" s="84">
        <v>31.2</v>
      </c>
      <c r="AD814" s="84">
        <v>5.5555555555555554</v>
      </c>
      <c r="AE814" s="72">
        <f t="shared" si="127"/>
        <v>8.6962643678160916</v>
      </c>
      <c r="AF814" s="85">
        <v>31.578947368421051</v>
      </c>
      <c r="AG814" s="85">
        <v>20</v>
      </c>
      <c r="AH814" s="85">
        <v>11.76470588235294</v>
      </c>
      <c r="AI814" s="85">
        <v>0.93457943925233633</v>
      </c>
      <c r="AJ814" s="86">
        <v>16.069558172506582</v>
      </c>
      <c r="AK814" s="87">
        <v>30</v>
      </c>
      <c r="AL814" s="72">
        <f t="shared" si="128"/>
        <v>30</v>
      </c>
      <c r="AM814" s="88">
        <v>14.92322317550367</v>
      </c>
      <c r="AN814" s="89">
        <f t="shared" si="129"/>
        <v>51.037005921006731</v>
      </c>
    </row>
    <row r="815" spans="1:40" ht="15" hidden="1" customHeight="1" x14ac:dyDescent="0.3">
      <c r="A815" s="90">
        <v>54743</v>
      </c>
      <c r="B815" s="91" t="s">
        <v>1068</v>
      </c>
      <c r="C815" s="91" t="s">
        <v>1103</v>
      </c>
      <c r="D815" s="92">
        <v>6</v>
      </c>
      <c r="E815" s="70">
        <v>55.248632723643851</v>
      </c>
      <c r="F815" s="71">
        <v>91.260683760683776</v>
      </c>
      <c r="G815" s="72">
        <f t="shared" si="120"/>
        <v>67.252649735990488</v>
      </c>
      <c r="H815" s="73">
        <v>22.963999999999999</v>
      </c>
      <c r="I815" s="74">
        <f t="shared" si="121"/>
        <v>22.963999999999999</v>
      </c>
      <c r="J815" s="75">
        <f t="shared" si="122"/>
        <v>49.537189841594291</v>
      </c>
      <c r="K815" s="76">
        <v>85.784313725490208</v>
      </c>
      <c r="L815" s="77">
        <v>100</v>
      </c>
      <c r="M815" s="78">
        <f t="shared" si="123"/>
        <v>88.943355119825725</v>
      </c>
      <c r="N815" s="79">
        <v>72.61904761904762</v>
      </c>
      <c r="O815" s="80">
        <v>99.399999999999991</v>
      </c>
      <c r="P815" s="81">
        <v>91.037735849056602</v>
      </c>
      <c r="Q815" s="82" t="s">
        <v>37</v>
      </c>
      <c r="R815" s="72">
        <f t="shared" si="124"/>
        <v>87.630790992812223</v>
      </c>
      <c r="S815" s="76">
        <v>93.75</v>
      </c>
      <c r="T815" s="80">
        <v>56.365740740740748</v>
      </c>
      <c r="U815" s="80">
        <v>98.611100000000008</v>
      </c>
      <c r="V815" s="80">
        <v>0</v>
      </c>
      <c r="W815" s="80">
        <v>25</v>
      </c>
      <c r="X815" s="78">
        <f t="shared" si="125"/>
        <v>65.306710185185196</v>
      </c>
      <c r="Y815" s="83">
        <f t="shared" si="126"/>
        <v>80.959608220096428</v>
      </c>
      <c r="Z815" s="84">
        <v>48.896551724137929</v>
      </c>
      <c r="AA815" s="84">
        <v>80.555555555555557</v>
      </c>
      <c r="AB815" s="84">
        <v>80</v>
      </c>
      <c r="AC815" s="84">
        <v>85.6</v>
      </c>
      <c r="AD815" s="84">
        <v>6.666666666666667</v>
      </c>
      <c r="AE815" s="72">
        <f t="shared" si="127"/>
        <v>59.628304597701145</v>
      </c>
      <c r="AF815" s="85">
        <v>89.473684210526315</v>
      </c>
      <c r="AG815" s="85">
        <v>81.25</v>
      </c>
      <c r="AH815" s="85">
        <v>76.470588235294116</v>
      </c>
      <c r="AI815" s="85">
        <v>40.186915887850468</v>
      </c>
      <c r="AJ815" s="86">
        <v>71.845297083417719</v>
      </c>
      <c r="AK815" s="87">
        <v>75</v>
      </c>
      <c r="AL815" s="72">
        <f t="shared" si="128"/>
        <v>75</v>
      </c>
      <c r="AM815" s="88">
        <v>65.960508341018667</v>
      </c>
      <c r="AN815" s="89">
        <f t="shared" si="129"/>
        <v>70.175394580672673</v>
      </c>
    </row>
    <row r="816" spans="1:40" ht="15" hidden="1" customHeight="1" x14ac:dyDescent="0.3">
      <c r="A816" s="90">
        <v>54800</v>
      </c>
      <c r="B816" s="91" t="s">
        <v>1068</v>
      </c>
      <c r="C816" s="91" t="s">
        <v>1104</v>
      </c>
      <c r="D816" s="92">
        <v>6</v>
      </c>
      <c r="E816" s="70">
        <v>50.216657861309088</v>
      </c>
      <c r="F816" s="71">
        <v>92.895299145299148</v>
      </c>
      <c r="G816" s="72">
        <f t="shared" si="120"/>
        <v>64.442871622639103</v>
      </c>
      <c r="H816" s="73">
        <v>71.582000000000008</v>
      </c>
      <c r="I816" s="74">
        <f t="shared" si="121"/>
        <v>71.582000000000008</v>
      </c>
      <c r="J816" s="75">
        <f t="shared" si="122"/>
        <v>67.298522973583459</v>
      </c>
      <c r="K816" s="76">
        <v>98.473282442748086</v>
      </c>
      <c r="L816" s="77">
        <v>100</v>
      </c>
      <c r="M816" s="78">
        <f t="shared" si="123"/>
        <v>98.812553011026296</v>
      </c>
      <c r="N816" s="79">
        <v>83.650793650793659</v>
      </c>
      <c r="O816" s="80">
        <v>98.75</v>
      </c>
      <c r="P816" s="81">
        <v>99.640010285420416</v>
      </c>
      <c r="Q816" s="82" t="s">
        <v>37</v>
      </c>
      <c r="R816" s="72">
        <f t="shared" si="124"/>
        <v>93.954842811251325</v>
      </c>
      <c r="S816" s="76">
        <v>97.222222222222214</v>
      </c>
      <c r="T816" s="80">
        <v>95.104166666666657</v>
      </c>
      <c r="U816" s="80">
        <v>97.222216666666668</v>
      </c>
      <c r="V816" s="80">
        <v>0</v>
      </c>
      <c r="W816" s="80">
        <v>45</v>
      </c>
      <c r="X816" s="78">
        <f t="shared" si="125"/>
        <v>78.012151388888881</v>
      </c>
      <c r="Y816" s="83">
        <f t="shared" si="126"/>
        <v>90.601957228014328</v>
      </c>
      <c r="Z816" s="84">
        <v>19.011494252873561</v>
      </c>
      <c r="AA816" s="84">
        <v>66.666666666666671</v>
      </c>
      <c r="AB816" s="84">
        <v>100</v>
      </c>
      <c r="AC816" s="84">
        <v>83.2</v>
      </c>
      <c r="AD816" s="84">
        <v>12.087912087912088</v>
      </c>
      <c r="AE816" s="72">
        <f t="shared" si="127"/>
        <v>53.869357079701906</v>
      </c>
      <c r="AF816" s="85">
        <v>26.315789473684209</v>
      </c>
      <c r="AG816" s="85">
        <v>75</v>
      </c>
      <c r="AH816" s="85">
        <v>82.35294117647058</v>
      </c>
      <c r="AI816" s="85">
        <v>62.616822429906534</v>
      </c>
      <c r="AJ816" s="86">
        <v>61.571388270015326</v>
      </c>
      <c r="AK816" s="87">
        <v>55.000000000000007</v>
      </c>
      <c r="AL816" s="72">
        <f t="shared" si="128"/>
        <v>55.000000000000007</v>
      </c>
      <c r="AM816" s="88">
        <v>56.1493606478451</v>
      </c>
      <c r="AN816" s="89">
        <f t="shared" si="129"/>
        <v>75.60549140307738</v>
      </c>
    </row>
    <row r="817" spans="1:40" ht="15" hidden="1" customHeight="1" x14ac:dyDescent="0.3">
      <c r="A817" s="90">
        <v>54810</v>
      </c>
      <c r="B817" s="91" t="s">
        <v>1068</v>
      </c>
      <c r="C817" s="91" t="s">
        <v>1105</v>
      </c>
      <c r="D817" s="92">
        <v>6</v>
      </c>
      <c r="E817" s="70">
        <v>53.748765148946646</v>
      </c>
      <c r="F817" s="71">
        <v>86.876271876271872</v>
      </c>
      <c r="G817" s="72">
        <f t="shared" si="120"/>
        <v>64.791267391388388</v>
      </c>
      <c r="H817" s="73">
        <v>20.45</v>
      </c>
      <c r="I817" s="74">
        <f t="shared" si="121"/>
        <v>20.45</v>
      </c>
      <c r="J817" s="75">
        <f t="shared" si="122"/>
        <v>47.054760434833028</v>
      </c>
      <c r="K817" s="76">
        <v>97.068403908794792</v>
      </c>
      <c r="L817" s="77">
        <v>100</v>
      </c>
      <c r="M817" s="78">
        <f t="shared" si="123"/>
        <v>97.719869706840399</v>
      </c>
      <c r="N817" s="79">
        <v>73.333333333333329</v>
      </c>
      <c r="O817" s="80">
        <v>98.42</v>
      </c>
      <c r="P817" s="81">
        <v>94.909034121964552</v>
      </c>
      <c r="Q817" s="82" t="s">
        <v>37</v>
      </c>
      <c r="R817" s="72">
        <f t="shared" si="124"/>
        <v>88.831901158546117</v>
      </c>
      <c r="S817" s="76">
        <v>100</v>
      </c>
      <c r="T817" s="80">
        <v>82.267579642579648</v>
      </c>
      <c r="U817" s="80">
        <v>83.333333333333329</v>
      </c>
      <c r="V817" s="80">
        <v>0</v>
      </c>
      <c r="W817" s="80">
        <v>0</v>
      </c>
      <c r="X817" s="78">
        <f t="shared" si="125"/>
        <v>66.400228243978248</v>
      </c>
      <c r="Y817" s="83">
        <f t="shared" si="126"/>
        <v>84.85343450327035</v>
      </c>
      <c r="Z817" s="84">
        <v>55.459770114942529</v>
      </c>
      <c r="AA817" s="84">
        <v>11.111111111111112</v>
      </c>
      <c r="AB817" s="84">
        <v>0</v>
      </c>
      <c r="AC817" s="84">
        <v>0</v>
      </c>
      <c r="AD817" s="84">
        <v>8.8888888888888893</v>
      </c>
      <c r="AE817" s="72">
        <f t="shared" si="127"/>
        <v>17.614942528735632</v>
      </c>
      <c r="AF817" s="85">
        <v>0</v>
      </c>
      <c r="AG817" s="85">
        <v>6.25</v>
      </c>
      <c r="AH817" s="85">
        <v>5.8823529411764701</v>
      </c>
      <c r="AI817" s="85">
        <v>0.93457943925233633</v>
      </c>
      <c r="AJ817" s="86">
        <v>3.266733095107202</v>
      </c>
      <c r="AK817" s="87">
        <v>0</v>
      </c>
      <c r="AL817" s="72">
        <f t="shared" si="128"/>
        <v>0</v>
      </c>
      <c r="AM817" s="88">
        <v>10.26576484068759</v>
      </c>
      <c r="AN817" s="89">
        <f t="shared" si="129"/>
        <v>54.917398790808065</v>
      </c>
    </row>
    <row r="818" spans="1:40" ht="15" hidden="1" customHeight="1" x14ac:dyDescent="0.3">
      <c r="A818" s="90">
        <v>54820</v>
      </c>
      <c r="B818" s="91" t="s">
        <v>1068</v>
      </c>
      <c r="C818" s="91" t="s">
        <v>1106</v>
      </c>
      <c r="D818" s="92">
        <v>6</v>
      </c>
      <c r="E818" s="70">
        <v>51.303001730089704</v>
      </c>
      <c r="F818" s="71">
        <v>84.758343508343529</v>
      </c>
      <c r="G818" s="72">
        <f t="shared" si="120"/>
        <v>62.454782322840977</v>
      </c>
      <c r="H818" s="73">
        <v>40.122</v>
      </c>
      <c r="I818" s="74">
        <f t="shared" si="121"/>
        <v>40.122</v>
      </c>
      <c r="J818" s="75">
        <f t="shared" si="122"/>
        <v>53.521669393704585</v>
      </c>
      <c r="K818" s="76">
        <v>94.805194805194802</v>
      </c>
      <c r="L818" s="77">
        <v>100</v>
      </c>
      <c r="M818" s="78">
        <f t="shared" si="123"/>
        <v>95.959595959595958</v>
      </c>
      <c r="N818" s="79">
        <v>73.333333333333329</v>
      </c>
      <c r="O818" s="80">
        <v>99.080000000000013</v>
      </c>
      <c r="P818" s="81">
        <v>94.538706256627776</v>
      </c>
      <c r="Q818" s="82" t="s">
        <v>37</v>
      </c>
      <c r="R818" s="72">
        <f t="shared" si="124"/>
        <v>88.928398188405794</v>
      </c>
      <c r="S818" s="76">
        <v>85.833333333333343</v>
      </c>
      <c r="T818" s="80">
        <v>87.170138888888886</v>
      </c>
      <c r="U818" s="80">
        <v>94.444433333333336</v>
      </c>
      <c r="V818" s="80">
        <v>0</v>
      </c>
      <c r="W818" s="80">
        <v>25</v>
      </c>
      <c r="X818" s="78">
        <f t="shared" si="125"/>
        <v>69.986976388888891</v>
      </c>
      <c r="Y818" s="83">
        <f t="shared" si="126"/>
        <v>85.398374410188836</v>
      </c>
      <c r="Z818" s="84">
        <v>57.816091954022987</v>
      </c>
      <c r="AA818" s="84">
        <v>33.333333333333336</v>
      </c>
      <c r="AB818" s="84">
        <v>20</v>
      </c>
      <c r="AC818" s="84">
        <v>67.2</v>
      </c>
      <c r="AD818" s="84">
        <v>5.5555555555555554</v>
      </c>
      <c r="AE818" s="72">
        <f t="shared" si="127"/>
        <v>38.095689655172414</v>
      </c>
      <c r="AF818" s="85">
        <v>89.473684210526315</v>
      </c>
      <c r="AG818" s="85">
        <v>68.75</v>
      </c>
      <c r="AH818" s="85">
        <v>11.76470588235294</v>
      </c>
      <c r="AI818" s="85">
        <v>44.859813084112147</v>
      </c>
      <c r="AJ818" s="86">
        <v>53.712050794247844</v>
      </c>
      <c r="AK818" s="87">
        <v>30</v>
      </c>
      <c r="AL818" s="72">
        <f t="shared" si="128"/>
        <v>30</v>
      </c>
      <c r="AM818" s="88">
        <v>40.640914694558042</v>
      </c>
      <c r="AN818" s="89">
        <f t="shared" si="129"/>
        <v>65.595795492202754</v>
      </c>
    </row>
    <row r="819" spans="1:40" ht="15" hidden="1" customHeight="1" x14ac:dyDescent="0.3">
      <c r="A819" s="90">
        <v>54871</v>
      </c>
      <c r="B819" s="91" t="s">
        <v>1068</v>
      </c>
      <c r="C819" s="91" t="s">
        <v>1107</v>
      </c>
      <c r="D819" s="92">
        <v>6</v>
      </c>
      <c r="E819" s="70">
        <v>59.493929101067053</v>
      </c>
      <c r="F819" s="71">
        <v>79.563492063492063</v>
      </c>
      <c r="G819" s="72">
        <f t="shared" si="120"/>
        <v>66.183783421875376</v>
      </c>
      <c r="H819" s="73">
        <v>34.922000000000004</v>
      </c>
      <c r="I819" s="74">
        <f t="shared" si="121"/>
        <v>34.922000000000004</v>
      </c>
      <c r="J819" s="75">
        <f t="shared" si="122"/>
        <v>53.679070053125223</v>
      </c>
      <c r="K819" s="76">
        <v>37.593984962406012</v>
      </c>
      <c r="L819" s="77">
        <v>100</v>
      </c>
      <c r="M819" s="78">
        <f t="shared" si="123"/>
        <v>51.461988304093566</v>
      </c>
      <c r="N819" s="79">
        <v>95.714285714285722</v>
      </c>
      <c r="O819" s="80">
        <v>99.83</v>
      </c>
      <c r="P819" s="81">
        <v>94.42508710801394</v>
      </c>
      <c r="Q819" s="82" t="s">
        <v>37</v>
      </c>
      <c r="R819" s="72">
        <f t="shared" si="124"/>
        <v>96.596047321428586</v>
      </c>
      <c r="S819" s="76">
        <v>92.916666666666671</v>
      </c>
      <c r="T819" s="80">
        <v>60.543981481481481</v>
      </c>
      <c r="U819" s="80">
        <v>100</v>
      </c>
      <c r="V819" s="80">
        <v>0</v>
      </c>
      <c r="W819" s="80">
        <v>25</v>
      </c>
      <c r="X819" s="78">
        <f t="shared" si="125"/>
        <v>66.490162037037038</v>
      </c>
      <c r="Y819" s="83">
        <f t="shared" si="126"/>
        <v>70.713902784182693</v>
      </c>
      <c r="Z819" s="84">
        <v>7.5402298850574709</v>
      </c>
      <c r="AA819" s="84">
        <v>22.222222222222225</v>
      </c>
      <c r="AB819" s="84">
        <v>0</v>
      </c>
      <c r="AC819" s="84">
        <v>51.2</v>
      </c>
      <c r="AD819" s="84">
        <v>5.4945054945054945</v>
      </c>
      <c r="AE819" s="72">
        <f t="shared" si="127"/>
        <v>16.681943918150818</v>
      </c>
      <c r="AF819" s="85">
        <v>52.631578947368418</v>
      </c>
      <c r="AG819" s="85">
        <v>75</v>
      </c>
      <c r="AH819" s="85">
        <v>58.82352941176471</v>
      </c>
      <c r="AI819" s="85">
        <v>32.710280373831772</v>
      </c>
      <c r="AJ819" s="86">
        <v>54.791347183241228</v>
      </c>
      <c r="AK819" s="87">
        <v>51.666666666666671</v>
      </c>
      <c r="AL819" s="72">
        <f t="shared" si="128"/>
        <v>51.666666666666671</v>
      </c>
      <c r="AM819" s="88">
        <v>33.841396005211436</v>
      </c>
      <c r="AN819" s="89">
        <f t="shared" si="129"/>
        <v>56.245184204279823</v>
      </c>
    </row>
    <row r="820" spans="1:40" ht="15" hidden="1" customHeight="1" x14ac:dyDescent="0.3">
      <c r="A820" s="90">
        <v>54874</v>
      </c>
      <c r="B820" s="91" t="s">
        <v>1068</v>
      </c>
      <c r="C820" s="91" t="s">
        <v>1108</v>
      </c>
      <c r="D820" s="92">
        <v>4</v>
      </c>
      <c r="E820" s="70">
        <v>56.912801685410663</v>
      </c>
      <c r="F820" s="71">
        <v>88.522588522588507</v>
      </c>
      <c r="G820" s="72">
        <f t="shared" si="120"/>
        <v>67.449397297803273</v>
      </c>
      <c r="H820" s="73">
        <v>0</v>
      </c>
      <c r="I820" s="74">
        <f t="shared" si="121"/>
        <v>0</v>
      </c>
      <c r="J820" s="75">
        <f t="shared" si="122"/>
        <v>40.469638378681964</v>
      </c>
      <c r="K820" s="76">
        <v>99.627560521415276</v>
      </c>
      <c r="L820" s="77">
        <v>100</v>
      </c>
      <c r="M820" s="78">
        <f t="shared" si="123"/>
        <v>99.710324849989661</v>
      </c>
      <c r="N820" s="79">
        <v>97.777777777777771</v>
      </c>
      <c r="O820" s="80">
        <v>99.68</v>
      </c>
      <c r="P820" s="81">
        <v>90.74551786405263</v>
      </c>
      <c r="Q820" s="82">
        <v>100</v>
      </c>
      <c r="R820" s="72">
        <f t="shared" si="124"/>
        <v>97.050823910457609</v>
      </c>
      <c r="S820" s="76">
        <v>96.805555555555557</v>
      </c>
      <c r="T820" s="80">
        <v>86.333333333333314</v>
      </c>
      <c r="U820" s="80">
        <v>100</v>
      </c>
      <c r="V820" s="80">
        <v>92.021720969089387</v>
      </c>
      <c r="W820" s="80">
        <v>80</v>
      </c>
      <c r="X820" s="78">
        <f t="shared" si="125"/>
        <v>92.287437343358391</v>
      </c>
      <c r="Y820" s="83">
        <f t="shared" si="126"/>
        <v>96.483960547217393</v>
      </c>
      <c r="Z820" s="84">
        <v>54.459770114942529</v>
      </c>
      <c r="AA820" s="84">
        <v>32.638888888888893</v>
      </c>
      <c r="AB820" s="84">
        <v>0</v>
      </c>
      <c r="AC820" s="84">
        <v>18.399999999999999</v>
      </c>
      <c r="AD820" s="84">
        <v>6.3829787234042552</v>
      </c>
      <c r="AE820" s="72">
        <f t="shared" si="127"/>
        <v>24.381542706040598</v>
      </c>
      <c r="AF820" s="85">
        <v>10.526315789473683</v>
      </c>
      <c r="AG820" s="85">
        <v>18.75</v>
      </c>
      <c r="AH820" s="85">
        <v>47.058823529411761</v>
      </c>
      <c r="AI820" s="85">
        <v>30.841121495327101</v>
      </c>
      <c r="AJ820" s="86">
        <v>26.794065203553135</v>
      </c>
      <c r="AK820" s="87">
        <v>25</v>
      </c>
      <c r="AL820" s="72">
        <f t="shared" si="128"/>
        <v>25</v>
      </c>
      <c r="AM820" s="88">
        <v>25.148573497502486</v>
      </c>
      <c r="AN820" s="89">
        <f t="shared" si="129"/>
        <v>63.880479998595838</v>
      </c>
    </row>
    <row r="821" spans="1:40" ht="15" hidden="1" customHeight="1" x14ac:dyDescent="0.3">
      <c r="A821" s="90">
        <v>63001</v>
      </c>
      <c r="B821" s="91" t="s">
        <v>1109</v>
      </c>
      <c r="C821" s="91" t="s">
        <v>1110</v>
      </c>
      <c r="D821" s="92">
        <v>1</v>
      </c>
      <c r="E821" s="70">
        <v>97.48396089204914</v>
      </c>
      <c r="F821" s="71">
        <v>79.444444444444457</v>
      </c>
      <c r="G821" s="72">
        <f t="shared" si="120"/>
        <v>91.470788742847574</v>
      </c>
      <c r="H821" s="73">
        <v>92.52</v>
      </c>
      <c r="I821" s="74">
        <f t="shared" si="121"/>
        <v>92.52</v>
      </c>
      <c r="J821" s="75">
        <f t="shared" si="122"/>
        <v>91.890473245708549</v>
      </c>
      <c r="K821" s="76">
        <v>92.792109256449166</v>
      </c>
      <c r="L821" s="77">
        <v>100</v>
      </c>
      <c r="M821" s="78">
        <f t="shared" si="123"/>
        <v>94.393862755016016</v>
      </c>
      <c r="N821" s="79">
        <v>100</v>
      </c>
      <c r="O821" s="80">
        <v>99.19</v>
      </c>
      <c r="P821" s="81">
        <v>99.285265289968109</v>
      </c>
      <c r="Q821" s="82">
        <v>100</v>
      </c>
      <c r="R821" s="72">
        <f t="shared" si="124"/>
        <v>99.618816322492023</v>
      </c>
      <c r="S821" s="76">
        <v>93.194444444444443</v>
      </c>
      <c r="T821" s="80">
        <v>0</v>
      </c>
      <c r="U821" s="80">
        <v>98.611100000000008</v>
      </c>
      <c r="V821" s="80">
        <v>97.515060240963862</v>
      </c>
      <c r="W821" s="80">
        <v>100</v>
      </c>
      <c r="X821" s="78">
        <f t="shared" si="125"/>
        <v>72.640768641231602</v>
      </c>
      <c r="Y821" s="83">
        <f t="shared" si="126"/>
        <v>89.104857780197321</v>
      </c>
      <c r="Z821" s="84">
        <v>96.873563218390814</v>
      </c>
      <c r="AA821" s="84">
        <v>38.888888888888893</v>
      </c>
      <c r="AB821" s="84">
        <v>100</v>
      </c>
      <c r="AC821" s="84">
        <v>84.8</v>
      </c>
      <c r="AD821" s="84">
        <v>26.956521739130434</v>
      </c>
      <c r="AE821" s="72">
        <f t="shared" si="127"/>
        <v>71.21440529735132</v>
      </c>
      <c r="AF821" s="85">
        <v>89.473684210526315</v>
      </c>
      <c r="AG821" s="85">
        <v>81.25</v>
      </c>
      <c r="AH821" s="85">
        <v>82.35294117647058</v>
      </c>
      <c r="AI821" s="85">
        <v>67.289719626168221</v>
      </c>
      <c r="AJ821" s="86">
        <v>80.091586253291268</v>
      </c>
      <c r="AK821" s="87">
        <v>51.666666666666671</v>
      </c>
      <c r="AL821" s="72">
        <f t="shared" si="128"/>
        <v>51.666666666666671</v>
      </c>
      <c r="AM821" s="88">
        <v>69.672105826131713</v>
      </c>
      <c r="AN821" s="89">
        <f t="shared" si="129"/>
        <v>83.832155287079885</v>
      </c>
    </row>
    <row r="822" spans="1:40" ht="15" hidden="1" customHeight="1" x14ac:dyDescent="0.3">
      <c r="A822" s="90">
        <v>63111</v>
      </c>
      <c r="B822" s="91" t="s">
        <v>1109</v>
      </c>
      <c r="C822" s="91" t="s">
        <v>1111</v>
      </c>
      <c r="D822" s="92">
        <v>6</v>
      </c>
      <c r="E822" s="70">
        <v>60.944356913503903</v>
      </c>
      <c r="F822" s="71">
        <v>72.975681725681724</v>
      </c>
      <c r="G822" s="72">
        <f t="shared" si="120"/>
        <v>64.954798517563177</v>
      </c>
      <c r="H822" s="73">
        <v>18.427999999999997</v>
      </c>
      <c r="I822" s="74">
        <f t="shared" si="121"/>
        <v>18.427999999999997</v>
      </c>
      <c r="J822" s="75">
        <f t="shared" si="122"/>
        <v>46.344079110537905</v>
      </c>
      <c r="K822" s="76">
        <v>36.752136752136757</v>
      </c>
      <c r="L822" s="77">
        <v>100</v>
      </c>
      <c r="M822" s="78">
        <f t="shared" si="123"/>
        <v>50.807217473884144</v>
      </c>
      <c r="N822" s="79">
        <v>100</v>
      </c>
      <c r="O822" s="80">
        <v>99.890000000000015</v>
      </c>
      <c r="P822" s="81">
        <v>92.654424040066772</v>
      </c>
      <c r="Q822" s="82" t="s">
        <v>37</v>
      </c>
      <c r="R822" s="72">
        <f t="shared" si="124"/>
        <v>97.453861258347246</v>
      </c>
      <c r="S822" s="76">
        <v>100</v>
      </c>
      <c r="T822" s="80">
        <v>97.395833333333357</v>
      </c>
      <c r="U822" s="80">
        <v>100</v>
      </c>
      <c r="V822" s="80">
        <v>0</v>
      </c>
      <c r="W822" s="80">
        <v>25</v>
      </c>
      <c r="X822" s="78">
        <f t="shared" si="125"/>
        <v>77.473958333333343</v>
      </c>
      <c r="Y822" s="83">
        <f t="shared" si="126"/>
        <v>74.267500559936082</v>
      </c>
      <c r="Z822" s="84">
        <v>30.068965517241381</v>
      </c>
      <c r="AA822" s="84">
        <v>77.777777777777786</v>
      </c>
      <c r="AB822" s="84">
        <v>80</v>
      </c>
      <c r="AC822" s="84">
        <v>62.4</v>
      </c>
      <c r="AD822" s="84">
        <v>41.111111111111107</v>
      </c>
      <c r="AE822" s="72">
        <f t="shared" si="127"/>
        <v>56.508908045977009</v>
      </c>
      <c r="AF822" s="85">
        <v>68.421052631578945</v>
      </c>
      <c r="AG822" s="85">
        <v>81.25</v>
      </c>
      <c r="AH822" s="85">
        <v>64.705882352941174</v>
      </c>
      <c r="AI822" s="85">
        <v>48.598130841121495</v>
      </c>
      <c r="AJ822" s="86">
        <v>65.743766456410398</v>
      </c>
      <c r="AK822" s="87">
        <v>38.333333333333336</v>
      </c>
      <c r="AL822" s="72">
        <f t="shared" si="128"/>
        <v>38.333333333333336</v>
      </c>
      <c r="AM822" s="88">
        <v>55.336422012897174</v>
      </c>
      <c r="AN822" s="89">
        <f t="shared" si="129"/>
        <v>63.00349270594478</v>
      </c>
    </row>
    <row r="823" spans="1:40" ht="15" hidden="1" customHeight="1" x14ac:dyDescent="0.3">
      <c r="A823" s="90">
        <v>63130</v>
      </c>
      <c r="B823" s="91" t="s">
        <v>1109</v>
      </c>
      <c r="C823" s="91" t="s">
        <v>1112</v>
      </c>
      <c r="D823" s="92">
        <v>5</v>
      </c>
      <c r="E823" s="70">
        <v>80.066584731058413</v>
      </c>
      <c r="F823" s="71">
        <v>88.666564916564909</v>
      </c>
      <c r="G823" s="72">
        <f t="shared" si="120"/>
        <v>82.933244792893902</v>
      </c>
      <c r="H823" s="73">
        <v>31.037999999999997</v>
      </c>
      <c r="I823" s="74">
        <f t="shared" si="121"/>
        <v>31.037999999999997</v>
      </c>
      <c r="J823" s="75">
        <f t="shared" si="122"/>
        <v>62.175146875736338</v>
      </c>
      <c r="K823" s="76">
        <v>35.054945054945051</v>
      </c>
      <c r="L823" s="77">
        <v>100</v>
      </c>
      <c r="M823" s="78">
        <f t="shared" si="123"/>
        <v>49.487179487179489</v>
      </c>
      <c r="N823" s="79">
        <v>100</v>
      </c>
      <c r="O823" s="80">
        <v>99.64</v>
      </c>
      <c r="P823" s="81">
        <v>99.888508401688298</v>
      </c>
      <c r="Q823" s="82" t="s">
        <v>37</v>
      </c>
      <c r="R823" s="72">
        <f t="shared" si="124"/>
        <v>99.780434361312416</v>
      </c>
      <c r="S823" s="76">
        <v>99.166666666666671</v>
      </c>
      <c r="T823" s="80">
        <v>0</v>
      </c>
      <c r="U823" s="80">
        <v>100</v>
      </c>
      <c r="V823" s="80">
        <v>0</v>
      </c>
      <c r="W823" s="80">
        <v>15</v>
      </c>
      <c r="X823" s="78">
        <f t="shared" si="125"/>
        <v>51.666666666666671</v>
      </c>
      <c r="Y823" s="83">
        <f t="shared" si="126"/>
        <v>66.278456944337918</v>
      </c>
      <c r="Z823" s="84">
        <v>64.367816091954026</v>
      </c>
      <c r="AA823" s="84">
        <v>55.55555555555555</v>
      </c>
      <c r="AB823" s="84">
        <v>0</v>
      </c>
      <c r="AC823" s="84">
        <v>60</v>
      </c>
      <c r="AD823" s="84">
        <v>10.638297872340425</v>
      </c>
      <c r="AE823" s="72">
        <f t="shared" si="127"/>
        <v>39.753301540719008</v>
      </c>
      <c r="AF823" s="85">
        <v>89.473684210526315</v>
      </c>
      <c r="AG823" s="85">
        <v>81.25</v>
      </c>
      <c r="AH823" s="85">
        <v>64.705882352941174</v>
      </c>
      <c r="AI823" s="85">
        <v>63.551401869158873</v>
      </c>
      <c r="AJ823" s="86">
        <v>74.745242108156589</v>
      </c>
      <c r="AK823" s="87">
        <v>51.666666666666671</v>
      </c>
      <c r="AL823" s="72">
        <f t="shared" si="128"/>
        <v>51.666666666666671</v>
      </c>
      <c r="AM823" s="88">
        <v>51.467158717225225</v>
      </c>
      <c r="AN823" s="89">
        <f t="shared" si="129"/>
        <v>61.014405462483793</v>
      </c>
    </row>
    <row r="824" spans="1:40" ht="15" hidden="1" customHeight="1" x14ac:dyDescent="0.3">
      <c r="A824" s="90">
        <v>63190</v>
      </c>
      <c r="B824" s="91" t="s">
        <v>1109</v>
      </c>
      <c r="C824" s="91" t="s">
        <v>1113</v>
      </c>
      <c r="D824" s="92">
        <v>6</v>
      </c>
      <c r="E824" s="70">
        <v>58.852093762257098</v>
      </c>
      <c r="F824" s="71">
        <v>86.390923890923887</v>
      </c>
      <c r="G824" s="72">
        <f t="shared" si="120"/>
        <v>68.031703805146023</v>
      </c>
      <c r="H824" s="73">
        <v>52.277999999999999</v>
      </c>
      <c r="I824" s="74">
        <f t="shared" si="121"/>
        <v>52.277999999999999</v>
      </c>
      <c r="J824" s="75">
        <f t="shared" si="122"/>
        <v>61.730222283087613</v>
      </c>
      <c r="K824" s="76">
        <v>33.841463414634141</v>
      </c>
      <c r="L824" s="77">
        <v>100</v>
      </c>
      <c r="M824" s="78">
        <f t="shared" si="123"/>
        <v>48.543360433604335</v>
      </c>
      <c r="N824" s="79">
        <v>74.444444444444443</v>
      </c>
      <c r="O824" s="80">
        <v>98.94</v>
      </c>
      <c r="P824" s="81">
        <v>98.468221307727475</v>
      </c>
      <c r="Q824" s="82" t="s">
        <v>37</v>
      </c>
      <c r="R824" s="72">
        <f t="shared" si="124"/>
        <v>90.560919278692268</v>
      </c>
      <c r="S824" s="76">
        <v>99.305555555555543</v>
      </c>
      <c r="T824" s="80">
        <v>41.388888888888886</v>
      </c>
      <c r="U824" s="80">
        <v>100</v>
      </c>
      <c r="V824" s="80">
        <v>0</v>
      </c>
      <c r="W824" s="80">
        <v>25</v>
      </c>
      <c r="X824" s="78">
        <f t="shared" si="125"/>
        <v>63.298611111111107</v>
      </c>
      <c r="Y824" s="83">
        <f t="shared" si="126"/>
        <v>66.710659480834636</v>
      </c>
      <c r="Z824" s="84">
        <v>42.183908045977013</v>
      </c>
      <c r="AA824" s="84">
        <v>11.111111111111112</v>
      </c>
      <c r="AB824" s="84">
        <v>0</v>
      </c>
      <c r="AC824" s="84">
        <v>40</v>
      </c>
      <c r="AD824" s="84">
        <v>5.5555555555555554</v>
      </c>
      <c r="AE824" s="72">
        <f t="shared" si="127"/>
        <v>21.170977011494255</v>
      </c>
      <c r="AF824" s="85">
        <v>68.421052631578945</v>
      </c>
      <c r="AG824" s="85">
        <v>75</v>
      </c>
      <c r="AH824" s="85">
        <v>47.058823529411761</v>
      </c>
      <c r="AI824" s="85">
        <v>33.644859813084111</v>
      </c>
      <c r="AJ824" s="86">
        <v>56.031183993518709</v>
      </c>
      <c r="AK824" s="87">
        <v>41.666666666666671</v>
      </c>
      <c r="AL824" s="72">
        <f t="shared" si="128"/>
        <v>41.666666666666671</v>
      </c>
      <c r="AM824" s="88">
        <v>34.566170137735263</v>
      </c>
      <c r="AN824" s="89">
        <f t="shared" si="129"/>
        <v>56.071225238355417</v>
      </c>
    </row>
    <row r="825" spans="1:40" ht="15" hidden="1" customHeight="1" x14ac:dyDescent="0.3">
      <c r="A825" s="90">
        <v>63212</v>
      </c>
      <c r="B825" s="91" t="s">
        <v>1109</v>
      </c>
      <c r="C825" s="91" t="s">
        <v>1114</v>
      </c>
      <c r="D825" s="92">
        <v>6</v>
      </c>
      <c r="E825" s="70">
        <v>58.103269590565418</v>
      </c>
      <c r="F825" s="71">
        <v>71.86355311355311</v>
      </c>
      <c r="G825" s="72">
        <f t="shared" si="120"/>
        <v>62.690030764894644</v>
      </c>
      <c r="H825" s="73">
        <v>37.994</v>
      </c>
      <c r="I825" s="74">
        <f t="shared" si="121"/>
        <v>37.994</v>
      </c>
      <c r="J825" s="75">
        <f t="shared" si="122"/>
        <v>52.811618458936785</v>
      </c>
      <c r="K825" s="76">
        <v>32.631578947368425</v>
      </c>
      <c r="L825" s="77">
        <v>100</v>
      </c>
      <c r="M825" s="78">
        <f t="shared" si="123"/>
        <v>47.602339181286553</v>
      </c>
      <c r="N825" s="79">
        <v>100</v>
      </c>
      <c r="O825" s="80">
        <v>99.93</v>
      </c>
      <c r="P825" s="81">
        <v>97.453310696095073</v>
      </c>
      <c r="Q825" s="82" t="s">
        <v>37</v>
      </c>
      <c r="R825" s="72">
        <f t="shared" si="124"/>
        <v>99.065815375636674</v>
      </c>
      <c r="S825" s="76">
        <v>100</v>
      </c>
      <c r="T825" s="80">
        <v>79.050925925925924</v>
      </c>
      <c r="U825" s="80">
        <v>98.611100000000008</v>
      </c>
      <c r="V825" s="80">
        <v>95.198902606310014</v>
      </c>
      <c r="W825" s="80">
        <v>25</v>
      </c>
      <c r="X825" s="78">
        <f t="shared" si="125"/>
        <v>84.440369307270231</v>
      </c>
      <c r="Y825" s="83">
        <f t="shared" si="126"/>
        <v>75.858821203793383</v>
      </c>
      <c r="Z825" s="84">
        <v>81.839080459770116</v>
      </c>
      <c r="AA825" s="84">
        <v>36.111111111111107</v>
      </c>
      <c r="AB825" s="84">
        <v>0</v>
      </c>
      <c r="AC825" s="84">
        <v>64</v>
      </c>
      <c r="AD825" s="84">
        <v>91.666666666666657</v>
      </c>
      <c r="AE825" s="72">
        <f t="shared" si="127"/>
        <v>56.418103448275858</v>
      </c>
      <c r="AF825" s="85">
        <v>84.210526315789465</v>
      </c>
      <c r="AG825" s="85">
        <v>81.25</v>
      </c>
      <c r="AH825" s="85">
        <v>58.82352941176471</v>
      </c>
      <c r="AI825" s="85">
        <v>0.93457943925233633</v>
      </c>
      <c r="AJ825" s="86">
        <v>56.304658791701627</v>
      </c>
      <c r="AK825" s="87">
        <v>38.333333333333336</v>
      </c>
      <c r="AL825" s="72">
        <f t="shared" si="128"/>
        <v>38.333333333333336</v>
      </c>
      <c r="AM825" s="88">
        <v>52.770897516867564</v>
      </c>
      <c r="AN825" s="89">
        <f t="shared" si="129"/>
        <v>64.32300354874431</v>
      </c>
    </row>
    <row r="826" spans="1:40" ht="15" hidden="1" customHeight="1" x14ac:dyDescent="0.3">
      <c r="A826" s="90">
        <v>63272</v>
      </c>
      <c r="B826" s="91" t="s">
        <v>1109</v>
      </c>
      <c r="C826" s="91" t="s">
        <v>1115</v>
      </c>
      <c r="D826" s="92">
        <v>6</v>
      </c>
      <c r="E826" s="70">
        <v>70.899910585482274</v>
      </c>
      <c r="F826" s="71">
        <v>86.92155067155069</v>
      </c>
      <c r="G826" s="72">
        <f t="shared" si="120"/>
        <v>76.240457280838399</v>
      </c>
      <c r="H826" s="73">
        <v>54.014000000000003</v>
      </c>
      <c r="I826" s="74">
        <f t="shared" si="121"/>
        <v>54.014000000000003</v>
      </c>
      <c r="J826" s="75">
        <f t="shared" si="122"/>
        <v>67.349874368503038</v>
      </c>
      <c r="K826" s="76">
        <v>40.96153846153846</v>
      </c>
      <c r="L826" s="77">
        <v>100</v>
      </c>
      <c r="M826" s="78">
        <f t="shared" si="123"/>
        <v>54.081196581196579</v>
      </c>
      <c r="N826" s="79">
        <v>100</v>
      </c>
      <c r="O826" s="80">
        <v>99.69</v>
      </c>
      <c r="P826" s="81">
        <v>97.534475553698286</v>
      </c>
      <c r="Q826" s="82" t="s">
        <v>37</v>
      </c>
      <c r="R826" s="72">
        <f t="shared" si="124"/>
        <v>99.012903418825744</v>
      </c>
      <c r="S826" s="76">
        <v>100</v>
      </c>
      <c r="T826" s="80">
        <v>61.805555555555557</v>
      </c>
      <c r="U826" s="80">
        <v>100</v>
      </c>
      <c r="V826" s="80">
        <v>0</v>
      </c>
      <c r="W826" s="80">
        <v>45</v>
      </c>
      <c r="X826" s="78">
        <f t="shared" si="125"/>
        <v>71.076388888888886</v>
      </c>
      <c r="Y826" s="83">
        <f t="shared" si="126"/>
        <v>73.897804307699445</v>
      </c>
      <c r="Z826" s="84">
        <v>91.28735632183907</v>
      </c>
      <c r="AA826" s="84">
        <v>61.111111111111114</v>
      </c>
      <c r="AB826" s="84">
        <v>0</v>
      </c>
      <c r="AC826" s="84">
        <v>63.2</v>
      </c>
      <c r="AD826" s="84">
        <v>23.376623376623375</v>
      </c>
      <c r="AE826" s="72">
        <f t="shared" si="127"/>
        <v>50.513289296909988</v>
      </c>
      <c r="AF826" s="85">
        <v>73.68421052631578</v>
      </c>
      <c r="AG826" s="85">
        <v>81.25</v>
      </c>
      <c r="AH826" s="85">
        <v>47.058823529411761</v>
      </c>
      <c r="AI826" s="85">
        <v>36.44859813084112</v>
      </c>
      <c r="AJ826" s="86">
        <v>59.610408046642164</v>
      </c>
      <c r="AK826" s="87">
        <v>55.000000000000007</v>
      </c>
      <c r="AL826" s="72">
        <f t="shared" si="128"/>
        <v>55.000000000000007</v>
      </c>
      <c r="AM826" s="88">
        <v>53.836529770789902</v>
      </c>
      <c r="AN826" s="89">
        <f t="shared" si="129"/>
        <v>66.569835958787309</v>
      </c>
    </row>
    <row r="827" spans="1:40" ht="15" hidden="1" customHeight="1" x14ac:dyDescent="0.3">
      <c r="A827" s="90">
        <v>63302</v>
      </c>
      <c r="B827" s="91" t="s">
        <v>1109</v>
      </c>
      <c r="C827" s="91" t="s">
        <v>1116</v>
      </c>
      <c r="D827" s="92">
        <v>6</v>
      </c>
      <c r="E827" s="70">
        <v>82.173204895527931</v>
      </c>
      <c r="F827" s="71">
        <v>81.231176231176235</v>
      </c>
      <c r="G827" s="72">
        <f t="shared" si="120"/>
        <v>81.859195340744037</v>
      </c>
      <c r="H827" s="73">
        <v>57.386000000000003</v>
      </c>
      <c r="I827" s="74">
        <f t="shared" si="121"/>
        <v>57.386000000000003</v>
      </c>
      <c r="J827" s="75">
        <f t="shared" si="122"/>
        <v>72.069917204446426</v>
      </c>
      <c r="K827" s="76">
        <v>32.286995515695068</v>
      </c>
      <c r="L827" s="77">
        <v>100</v>
      </c>
      <c r="M827" s="78">
        <f t="shared" si="123"/>
        <v>47.334329845540609</v>
      </c>
      <c r="N827" s="79">
        <v>95.65217391304347</v>
      </c>
      <c r="O827" s="80">
        <v>99.88000000000001</v>
      </c>
      <c r="P827" s="81">
        <v>98.992443324937028</v>
      </c>
      <c r="Q827" s="82" t="s">
        <v>37</v>
      </c>
      <c r="R827" s="72">
        <f t="shared" si="124"/>
        <v>98.113513117402249</v>
      </c>
      <c r="S827" s="76">
        <v>100</v>
      </c>
      <c r="T827" s="80">
        <v>0</v>
      </c>
      <c r="U827" s="80">
        <v>100</v>
      </c>
      <c r="V827" s="80">
        <v>0</v>
      </c>
      <c r="W827" s="80">
        <v>25</v>
      </c>
      <c r="X827" s="78">
        <f t="shared" si="125"/>
        <v>53.125</v>
      </c>
      <c r="Y827" s="83">
        <f t="shared" si="126"/>
        <v>65.43668294196334</v>
      </c>
      <c r="Z827" s="84">
        <v>99.655172413793096</v>
      </c>
      <c r="AA827" s="84">
        <v>94.444444444444443</v>
      </c>
      <c r="AB827" s="84">
        <v>100</v>
      </c>
      <c r="AC827" s="84">
        <v>84.8</v>
      </c>
      <c r="AD827" s="84">
        <v>81.012658227848107</v>
      </c>
      <c r="AE827" s="72">
        <f t="shared" si="127"/>
        <v>92.461999854503119</v>
      </c>
      <c r="AF827" s="85">
        <v>68.421052631578945</v>
      </c>
      <c r="AG827" s="85">
        <v>75</v>
      </c>
      <c r="AH827" s="85">
        <v>82.35294117647058</v>
      </c>
      <c r="AI827" s="85">
        <v>78.504672897196258</v>
      </c>
      <c r="AJ827" s="86">
        <v>76.069666676311442</v>
      </c>
      <c r="AK827" s="87">
        <v>71.666666666666671</v>
      </c>
      <c r="AL827" s="72">
        <f t="shared" si="128"/>
        <v>71.666666666666671</v>
      </c>
      <c r="AM827" s="88">
        <v>83.931644369418052</v>
      </c>
      <c r="AN827" s="89">
        <f t="shared" si="129"/>
        <v>72.31181822269636</v>
      </c>
    </row>
    <row r="828" spans="1:40" ht="15" hidden="1" customHeight="1" x14ac:dyDescent="0.3">
      <c r="A828" s="90">
        <v>63401</v>
      </c>
      <c r="B828" s="91" t="s">
        <v>1109</v>
      </c>
      <c r="C828" s="91" t="s">
        <v>1117</v>
      </c>
      <c r="D828" s="92">
        <v>6</v>
      </c>
      <c r="E828" s="70">
        <v>49.805051829313051</v>
      </c>
      <c r="F828" s="71">
        <v>65.712250712250707</v>
      </c>
      <c r="G828" s="72">
        <f t="shared" si="120"/>
        <v>55.107451456958927</v>
      </c>
      <c r="H828" s="73">
        <v>0</v>
      </c>
      <c r="I828" s="74">
        <f t="shared" si="121"/>
        <v>0</v>
      </c>
      <c r="J828" s="75">
        <f t="shared" si="122"/>
        <v>33.064470874175356</v>
      </c>
      <c r="K828" s="76">
        <v>86.681715575620771</v>
      </c>
      <c r="L828" s="77">
        <v>100</v>
      </c>
      <c r="M828" s="78">
        <f t="shared" si="123"/>
        <v>89.641334336593928</v>
      </c>
      <c r="N828" s="79">
        <v>96.666666666666671</v>
      </c>
      <c r="O828" s="80">
        <v>99.449999999999989</v>
      </c>
      <c r="P828" s="81">
        <v>97.662302965535659</v>
      </c>
      <c r="Q828" s="82" t="s">
        <v>37</v>
      </c>
      <c r="R828" s="72">
        <f t="shared" si="124"/>
        <v>97.865119258727404</v>
      </c>
      <c r="S828" s="76">
        <v>100</v>
      </c>
      <c r="T828" s="77">
        <v>0</v>
      </c>
      <c r="U828" s="80">
        <v>100</v>
      </c>
      <c r="V828" s="80">
        <v>0</v>
      </c>
      <c r="W828" s="80">
        <v>0</v>
      </c>
      <c r="X828" s="78">
        <f t="shared" si="125"/>
        <v>50</v>
      </c>
      <c r="Y828" s="83">
        <f t="shared" si="126"/>
        <v>79.587718523966586</v>
      </c>
      <c r="Z828" s="84">
        <v>7.5632183908045976</v>
      </c>
      <c r="AA828" s="84">
        <v>33.333333333333336</v>
      </c>
      <c r="AB828" s="84">
        <v>0</v>
      </c>
      <c r="AC828" s="84">
        <v>36</v>
      </c>
      <c r="AD828" s="84">
        <v>50</v>
      </c>
      <c r="AE828" s="72">
        <f t="shared" si="127"/>
        <v>24.265804597701148</v>
      </c>
      <c r="AF828" s="85">
        <v>73.68421052631578</v>
      </c>
      <c r="AG828" s="85">
        <v>68.75</v>
      </c>
      <c r="AH828" s="85">
        <v>52.941176470588239</v>
      </c>
      <c r="AI828" s="85">
        <v>38.31775700934579</v>
      </c>
      <c r="AJ828" s="86">
        <v>58.423286001562452</v>
      </c>
      <c r="AK828" s="87">
        <v>41.666666666666671</v>
      </c>
      <c r="AL828" s="72">
        <f t="shared" si="128"/>
        <v>41.666666666666671</v>
      </c>
      <c r="AM828" s="88">
        <v>36.854638719190604</v>
      </c>
      <c r="AN828" s="89">
        <f t="shared" si="129"/>
        <v>57.463145052575541</v>
      </c>
    </row>
    <row r="829" spans="1:40" ht="15" hidden="1" customHeight="1" x14ac:dyDescent="0.3">
      <c r="A829" s="90">
        <v>63470</v>
      </c>
      <c r="B829" s="91" t="s">
        <v>1109</v>
      </c>
      <c r="C829" s="91" t="s">
        <v>1118</v>
      </c>
      <c r="D829" s="92">
        <v>6</v>
      </c>
      <c r="E829" s="70">
        <v>54.981340387403122</v>
      </c>
      <c r="F829" s="71">
        <v>96.98361823361823</v>
      </c>
      <c r="G829" s="72">
        <f t="shared" si="120"/>
        <v>68.98209966947482</v>
      </c>
      <c r="H829" s="73">
        <v>58.213999999999999</v>
      </c>
      <c r="I829" s="74">
        <f t="shared" si="121"/>
        <v>58.213999999999999</v>
      </c>
      <c r="J829" s="75">
        <f t="shared" si="122"/>
        <v>64.674859801684903</v>
      </c>
      <c r="K829" s="76">
        <v>23.411978221415609</v>
      </c>
      <c r="L829" s="77">
        <v>100</v>
      </c>
      <c r="M829" s="78">
        <f t="shared" si="123"/>
        <v>40.431538616656582</v>
      </c>
      <c r="N829" s="79">
        <v>100</v>
      </c>
      <c r="O829" s="80">
        <v>99.67</v>
      </c>
      <c r="P829" s="81">
        <v>99.596044017272604</v>
      </c>
      <c r="Q829" s="82" t="s">
        <v>37</v>
      </c>
      <c r="R829" s="72">
        <f t="shared" si="124"/>
        <v>99.69300091325394</v>
      </c>
      <c r="S829" s="76">
        <v>95.416666666666657</v>
      </c>
      <c r="T829" s="80">
        <v>0</v>
      </c>
      <c r="U829" s="80">
        <v>91.666666666666671</v>
      </c>
      <c r="V829" s="80">
        <v>0</v>
      </c>
      <c r="W829" s="80">
        <v>45</v>
      </c>
      <c r="X829" s="78">
        <f t="shared" si="125"/>
        <v>52.395833333333329</v>
      </c>
      <c r="Y829" s="83">
        <f t="shared" si="126"/>
        <v>63.223780860904299</v>
      </c>
      <c r="Z829" s="84">
        <v>66.551724137931032</v>
      </c>
      <c r="AA829" s="84">
        <v>22.222222222222225</v>
      </c>
      <c r="AB829" s="84">
        <v>100</v>
      </c>
      <c r="AC829" s="84">
        <v>88</v>
      </c>
      <c r="AD829" s="84">
        <v>4.4444444444444446</v>
      </c>
      <c r="AE829" s="72">
        <f t="shared" si="127"/>
        <v>56.887931034482762</v>
      </c>
      <c r="AF829" s="85">
        <v>78.94736842105263</v>
      </c>
      <c r="AG829" s="85">
        <v>81.25</v>
      </c>
      <c r="AH829" s="85">
        <v>47.058823529411761</v>
      </c>
      <c r="AI829" s="85">
        <v>71.962616822429908</v>
      </c>
      <c r="AJ829" s="86">
        <v>69.804702193223577</v>
      </c>
      <c r="AK829" s="87">
        <v>63.333333333333329</v>
      </c>
      <c r="AL829" s="72">
        <f t="shared" si="128"/>
        <v>63.333333333333329</v>
      </c>
      <c r="AM829" s="88">
        <v>61.62148380325042</v>
      </c>
      <c r="AN829" s="89">
        <f t="shared" si="129"/>
        <v>63.033307531764251</v>
      </c>
    </row>
    <row r="830" spans="1:40" ht="15" hidden="1" customHeight="1" x14ac:dyDescent="0.3">
      <c r="A830" s="90">
        <v>63548</v>
      </c>
      <c r="B830" s="91" t="s">
        <v>1109</v>
      </c>
      <c r="C830" s="91" t="s">
        <v>1119</v>
      </c>
      <c r="D830" s="92">
        <v>6</v>
      </c>
      <c r="E830" s="70">
        <v>88.423809856205509</v>
      </c>
      <c r="F830" s="71">
        <v>76.232193732193736</v>
      </c>
      <c r="G830" s="72">
        <f t="shared" si="120"/>
        <v>84.359937814868246</v>
      </c>
      <c r="H830" s="73">
        <v>72.628</v>
      </c>
      <c r="I830" s="74">
        <f t="shared" si="121"/>
        <v>72.628</v>
      </c>
      <c r="J830" s="75">
        <f t="shared" si="122"/>
        <v>79.667162688920939</v>
      </c>
      <c r="K830" s="76">
        <v>21.084337349397586</v>
      </c>
      <c r="L830" s="77">
        <v>100</v>
      </c>
      <c r="M830" s="78">
        <f t="shared" si="123"/>
        <v>38.621151271753675</v>
      </c>
      <c r="N830" s="79">
        <v>68.888888888888886</v>
      </c>
      <c r="O830" s="80">
        <v>99.539999999999992</v>
      </c>
      <c r="P830" s="81">
        <v>96.233292831105715</v>
      </c>
      <c r="Q830" s="82" t="s">
        <v>37</v>
      </c>
      <c r="R830" s="72">
        <f t="shared" si="124"/>
        <v>88.165589285473203</v>
      </c>
      <c r="S830" s="76">
        <v>94.722222222222229</v>
      </c>
      <c r="T830" s="77">
        <v>0</v>
      </c>
      <c r="U830" s="80">
        <v>100</v>
      </c>
      <c r="V830" s="80">
        <v>0</v>
      </c>
      <c r="W830" s="80">
        <v>0</v>
      </c>
      <c r="X830" s="78">
        <f t="shared" si="125"/>
        <v>48.680555555555557</v>
      </c>
      <c r="Y830" s="83">
        <f t="shared" si="126"/>
        <v>57.694380806960524</v>
      </c>
      <c r="Z830" s="84">
        <v>58.620689655172413</v>
      </c>
      <c r="AA830" s="84">
        <v>75</v>
      </c>
      <c r="AB830" s="84">
        <v>80</v>
      </c>
      <c r="AC830" s="84">
        <v>65.600000000000009</v>
      </c>
      <c r="AD830" s="84">
        <v>72.093023255813947</v>
      </c>
      <c r="AE830" s="72">
        <f t="shared" si="127"/>
        <v>69.53511427425822</v>
      </c>
      <c r="AF830" s="85">
        <v>84.210526315789465</v>
      </c>
      <c r="AG830" s="85">
        <v>75</v>
      </c>
      <c r="AH830" s="85">
        <v>70.588235294117652</v>
      </c>
      <c r="AI830" s="85">
        <v>34.579439252336449</v>
      </c>
      <c r="AJ830" s="86">
        <v>66.094550215560901</v>
      </c>
      <c r="AK830" s="87">
        <v>58.333333333333336</v>
      </c>
      <c r="AL830" s="72">
        <f t="shared" si="128"/>
        <v>58.333333333333336</v>
      </c>
      <c r="AM830" s="88">
        <v>66.3772743370873</v>
      </c>
      <c r="AN830" s="89">
        <f t="shared" si="129"/>
        <v>64.693805242390638</v>
      </c>
    </row>
    <row r="831" spans="1:40" ht="15" hidden="1" customHeight="1" x14ac:dyDescent="0.3">
      <c r="A831" s="90">
        <v>63594</v>
      </c>
      <c r="B831" s="91" t="s">
        <v>1109</v>
      </c>
      <c r="C831" s="91" t="s">
        <v>1120</v>
      </c>
      <c r="D831" s="92">
        <v>6</v>
      </c>
      <c r="E831" s="70">
        <v>50.247329198327385</v>
      </c>
      <c r="F831" s="71">
        <v>75.611518111518123</v>
      </c>
      <c r="G831" s="72">
        <f t="shared" si="120"/>
        <v>58.702058836057624</v>
      </c>
      <c r="H831" s="73">
        <v>28.919999999999998</v>
      </c>
      <c r="I831" s="74">
        <f t="shared" si="121"/>
        <v>28.919999999999998</v>
      </c>
      <c r="J831" s="75">
        <f t="shared" si="122"/>
        <v>46.789235301634569</v>
      </c>
      <c r="K831" s="76">
        <v>12.601626016260159</v>
      </c>
      <c r="L831" s="77">
        <v>100</v>
      </c>
      <c r="M831" s="78">
        <f t="shared" si="123"/>
        <v>32.023486901535676</v>
      </c>
      <c r="N831" s="79">
        <v>98.888888888888886</v>
      </c>
      <c r="O831" s="80">
        <v>99.83</v>
      </c>
      <c r="P831" s="81">
        <v>99.352199113535633</v>
      </c>
      <c r="Q831" s="82" t="s">
        <v>37</v>
      </c>
      <c r="R831" s="72">
        <f t="shared" si="124"/>
        <v>99.294931190807674</v>
      </c>
      <c r="S831" s="76">
        <v>97.777777777777786</v>
      </c>
      <c r="T831" s="80">
        <v>0</v>
      </c>
      <c r="U831" s="80">
        <v>100</v>
      </c>
      <c r="V831" s="80">
        <v>0</v>
      </c>
      <c r="W831" s="80">
        <v>15</v>
      </c>
      <c r="X831" s="78">
        <f t="shared" si="125"/>
        <v>51.319444444444443</v>
      </c>
      <c r="Y831" s="83">
        <f t="shared" si="126"/>
        <v>59.725055487833515</v>
      </c>
      <c r="Z831" s="84">
        <v>63.747126436781606</v>
      </c>
      <c r="AA831" s="84">
        <v>41.666666666666664</v>
      </c>
      <c r="AB831" s="84">
        <v>0</v>
      </c>
      <c r="AC831" s="84">
        <v>56.000000000000007</v>
      </c>
      <c r="AD831" s="84">
        <v>90.789473684210535</v>
      </c>
      <c r="AE831" s="72">
        <f t="shared" si="127"/>
        <v>51.272307924984872</v>
      </c>
      <c r="AF831" s="85">
        <v>68.421052631578945</v>
      </c>
      <c r="AG831" s="85">
        <v>75</v>
      </c>
      <c r="AH831" s="85">
        <v>52.941176470588239</v>
      </c>
      <c r="AI831" s="85">
        <v>45.794392523364486</v>
      </c>
      <c r="AJ831" s="86">
        <v>60.539155406382918</v>
      </c>
      <c r="AK831" s="87">
        <v>50</v>
      </c>
      <c r="AL831" s="72">
        <f t="shared" si="128"/>
        <v>50</v>
      </c>
      <c r="AM831" s="88">
        <v>53.489005668360711</v>
      </c>
      <c r="AN831" s="89">
        <f t="shared" si="129"/>
        <v>55.267076504751884</v>
      </c>
    </row>
    <row r="832" spans="1:40" ht="15" hidden="1" customHeight="1" x14ac:dyDescent="0.3">
      <c r="A832" s="90">
        <v>63690</v>
      </c>
      <c r="B832" s="91" t="s">
        <v>1109</v>
      </c>
      <c r="C832" s="91" t="s">
        <v>1121</v>
      </c>
      <c r="D832" s="92">
        <v>6</v>
      </c>
      <c r="E832" s="70">
        <v>59.813083500923803</v>
      </c>
      <c r="F832" s="71">
        <v>80.664428164428159</v>
      </c>
      <c r="G832" s="72">
        <f t="shared" si="120"/>
        <v>66.763531722091926</v>
      </c>
      <c r="H832" s="73">
        <v>63.315999999999995</v>
      </c>
      <c r="I832" s="74">
        <f t="shared" si="121"/>
        <v>63.315999999999995</v>
      </c>
      <c r="J832" s="75">
        <f t="shared" si="122"/>
        <v>65.384519033255145</v>
      </c>
      <c r="K832" s="76">
        <v>35.897435897435891</v>
      </c>
      <c r="L832" s="77">
        <v>100</v>
      </c>
      <c r="M832" s="78">
        <f t="shared" si="123"/>
        <v>50.142450142450137</v>
      </c>
      <c r="N832" s="79">
        <v>98.888888888888886</v>
      </c>
      <c r="O832" s="80">
        <v>99.28</v>
      </c>
      <c r="P832" s="81">
        <v>97.451146983857257</v>
      </c>
      <c r="Q832" s="82" t="s">
        <v>37</v>
      </c>
      <c r="R832" s="72">
        <f t="shared" si="124"/>
        <v>98.478424450108548</v>
      </c>
      <c r="S832" s="76">
        <v>100</v>
      </c>
      <c r="T832" s="80">
        <v>0</v>
      </c>
      <c r="U832" s="80">
        <v>100</v>
      </c>
      <c r="V832" s="80">
        <v>0</v>
      </c>
      <c r="W832" s="80">
        <v>0</v>
      </c>
      <c r="X832" s="78">
        <f t="shared" si="125"/>
        <v>50</v>
      </c>
      <c r="Y832" s="83">
        <f t="shared" si="126"/>
        <v>65.564377875316779</v>
      </c>
      <c r="Z832" s="84">
        <v>58.183908045977013</v>
      </c>
      <c r="AA832" s="84">
        <v>51.388888888888893</v>
      </c>
      <c r="AB832" s="84">
        <v>40</v>
      </c>
      <c r="AC832" s="84">
        <v>71.2</v>
      </c>
      <c r="AD832" s="84">
        <v>100</v>
      </c>
      <c r="AE832" s="72">
        <f t="shared" si="127"/>
        <v>63.781393678160924</v>
      </c>
      <c r="AF832" s="85">
        <v>78.94736842105263</v>
      </c>
      <c r="AG832" s="85">
        <v>81.25</v>
      </c>
      <c r="AH832" s="85">
        <v>52.941176470588239</v>
      </c>
      <c r="AI832" s="85">
        <v>49.532710280373834</v>
      </c>
      <c r="AJ832" s="86">
        <v>65.667813793003674</v>
      </c>
      <c r="AK832" s="87">
        <v>38.333333333333336</v>
      </c>
      <c r="AL832" s="72">
        <f t="shared" si="128"/>
        <v>38.333333333333336</v>
      </c>
      <c r="AM832" s="88">
        <v>59.194826973153482</v>
      </c>
      <c r="AN832" s="89">
        <f t="shared" si="129"/>
        <v>63.617540836255465</v>
      </c>
    </row>
    <row r="833" spans="1:40" ht="15" hidden="1" customHeight="1" x14ac:dyDescent="0.3">
      <c r="A833" s="90">
        <v>66001</v>
      </c>
      <c r="B833" s="91" t="s">
        <v>1122</v>
      </c>
      <c r="C833" s="91" t="s">
        <v>1123</v>
      </c>
      <c r="D833" s="92">
        <v>1</v>
      </c>
      <c r="E833" s="70">
        <v>85.11316029971951</v>
      </c>
      <c r="F833" s="71">
        <v>87.638380138380128</v>
      </c>
      <c r="G833" s="72">
        <f t="shared" si="120"/>
        <v>85.954900245939712</v>
      </c>
      <c r="H833" s="73">
        <v>79.918000000000006</v>
      </c>
      <c r="I833" s="74">
        <f t="shared" si="121"/>
        <v>79.918000000000006</v>
      </c>
      <c r="J833" s="75">
        <f t="shared" si="122"/>
        <v>83.540140147563832</v>
      </c>
      <c r="K833" s="76">
        <v>86.102719033232631</v>
      </c>
      <c r="L833" s="77">
        <v>100</v>
      </c>
      <c r="M833" s="78">
        <f t="shared" si="123"/>
        <v>89.191003692514272</v>
      </c>
      <c r="N833" s="79">
        <v>100</v>
      </c>
      <c r="O833" s="80">
        <v>97.29</v>
      </c>
      <c r="P833" s="81">
        <v>98.085628303365951</v>
      </c>
      <c r="Q833" s="82">
        <v>100</v>
      </c>
      <c r="R833" s="72">
        <f t="shared" si="124"/>
        <v>98.843907075841486</v>
      </c>
      <c r="S833" s="76">
        <v>100</v>
      </c>
      <c r="T833" s="80">
        <v>0</v>
      </c>
      <c r="U833" s="80">
        <v>98.14813333333332</v>
      </c>
      <c r="V833" s="80">
        <v>0</v>
      </c>
      <c r="W833" s="80">
        <v>45</v>
      </c>
      <c r="X833" s="78">
        <f t="shared" si="125"/>
        <v>55.162033333333326</v>
      </c>
      <c r="Y833" s="83">
        <f t="shared" si="126"/>
        <v>81.390662260241072</v>
      </c>
      <c r="Z833" s="84">
        <v>85.977011494252864</v>
      </c>
      <c r="AA833" s="84">
        <v>54.861111111111114</v>
      </c>
      <c r="AB833" s="84">
        <v>100</v>
      </c>
      <c r="AC833" s="84">
        <v>78.400000000000006</v>
      </c>
      <c r="AD833" s="84">
        <v>85.6</v>
      </c>
      <c r="AE833" s="72">
        <f t="shared" si="127"/>
        <v>81.280711206896541</v>
      </c>
      <c r="AF833" s="85">
        <v>68.421052631578945</v>
      </c>
      <c r="AG833" s="85">
        <v>81.25</v>
      </c>
      <c r="AH833" s="85">
        <v>64.705882352941174</v>
      </c>
      <c r="AI833" s="85">
        <v>86.915887850467286</v>
      </c>
      <c r="AJ833" s="86">
        <v>75.323205708746855</v>
      </c>
      <c r="AK833" s="87">
        <v>58.333333333333336</v>
      </c>
      <c r="AL833" s="72">
        <f t="shared" si="128"/>
        <v>58.333333333333336</v>
      </c>
      <c r="AM833" s="88">
        <v>75.102567499343976</v>
      </c>
      <c r="AN833" s="89">
        <f t="shared" si="129"/>
        <v>79.934129409436494</v>
      </c>
    </row>
    <row r="834" spans="1:40" ht="15" hidden="1" customHeight="1" x14ac:dyDescent="0.3">
      <c r="A834" s="90">
        <v>66045</v>
      </c>
      <c r="B834" s="91" t="s">
        <v>1122</v>
      </c>
      <c r="C834" s="91" t="s">
        <v>1124</v>
      </c>
      <c r="D834" s="92">
        <v>6</v>
      </c>
      <c r="E834" s="70">
        <v>72.302282829715807</v>
      </c>
      <c r="F834" s="71">
        <v>97.606837606837615</v>
      </c>
      <c r="G834" s="72">
        <f t="shared" ref="G834:G897" si="130">(E834*(8/12))+(F834*(4/12))</f>
        <v>80.737134422089738</v>
      </c>
      <c r="H834" s="73">
        <v>72.624000000000009</v>
      </c>
      <c r="I834" s="74">
        <f t="shared" ref="I834:I897" si="131">H834</f>
        <v>72.624000000000009</v>
      </c>
      <c r="J834" s="75">
        <f t="shared" ref="J834:J897" si="132">(G834*(12/20))+(I834*(8/20))</f>
        <v>77.491880653253844</v>
      </c>
      <c r="K834" s="76">
        <v>77.486910994764401</v>
      </c>
      <c r="L834" s="77">
        <v>0</v>
      </c>
      <c r="M834" s="78">
        <f t="shared" ref="M834:M897" si="133">(K834*(14/18))+(L834*(4/18))</f>
        <v>60.267597440372313</v>
      </c>
      <c r="N834" s="79">
        <v>54.126984126984127</v>
      </c>
      <c r="O834" s="80">
        <v>98.97</v>
      </c>
      <c r="P834" s="81">
        <v>96.692439862542955</v>
      </c>
      <c r="Q834" s="82">
        <v>100</v>
      </c>
      <c r="R834" s="72">
        <f t="shared" ref="R834:R897" si="134">IF((Q834=("N/A")),((N834*(5.33/16))+(O834*(5.33/16))+(P834*(5.33/16))),((N834*(4/16))+(O834*(4/16))+(P834*(4/16))+(Q834*(4/16))))</f>
        <v>87.447355997381777</v>
      </c>
      <c r="S834" s="76">
        <v>100</v>
      </c>
      <c r="T834" s="80">
        <v>85.370370370370381</v>
      </c>
      <c r="U834" s="80">
        <v>100</v>
      </c>
      <c r="V834" s="80">
        <v>0</v>
      </c>
      <c r="W834" s="80">
        <v>80</v>
      </c>
      <c r="X834" s="78">
        <f t="shared" ref="X834:X897" si="135">(S834*(4/16))+(T834*(4/16))+(U834*(4/16))+(V834*(2/16))+(W834*(2/16))</f>
        <v>81.342592592592595</v>
      </c>
      <c r="Y834" s="83">
        <f t="shared" ref="Y834:Y897" si="136">(M834*(18/50))+(R834*(16/50))+(X834*(16/50))</f>
        <v>75.709118627325836</v>
      </c>
      <c r="Z834" s="84">
        <v>45.609195402298859</v>
      </c>
      <c r="AA834" s="84">
        <v>22.222222222222225</v>
      </c>
      <c r="AB834" s="84">
        <v>0</v>
      </c>
      <c r="AC834" s="84">
        <v>49.6</v>
      </c>
      <c r="AD834" s="84">
        <v>22.891566265060241</v>
      </c>
      <c r="AE834" s="72">
        <f t="shared" ref="AE834:AE897" si="137">((Z834*(4/16))+(AA834*(3/16))+(AB834*(3/16))+(AC834*(3/16))+(AD834*(3/16)))</f>
        <v>29.161134191940178</v>
      </c>
      <c r="AF834" s="85">
        <v>84.210526315789465</v>
      </c>
      <c r="AG834" s="85">
        <v>80</v>
      </c>
      <c r="AH834" s="85">
        <v>58.82352941176471</v>
      </c>
      <c r="AI834" s="85">
        <v>59.813084112149525</v>
      </c>
      <c r="AJ834" s="86">
        <v>70.711784959925922</v>
      </c>
      <c r="AK834" s="87">
        <v>56.666666666666664</v>
      </c>
      <c r="AL834" s="72">
        <f t="shared" ref="AL834:AL897" si="138">AK834</f>
        <v>56.666666666666664</v>
      </c>
      <c r="AM834" s="88">
        <v>45.742414225015011</v>
      </c>
      <c r="AN834" s="89">
        <f t="shared" ref="AN834:AN897" si="139">(J834*(20/100))+(Y834*(50/100))+(AM834*(30/100))</f>
        <v>67.07565971181819</v>
      </c>
    </row>
    <row r="835" spans="1:40" ht="15" hidden="1" customHeight="1" x14ac:dyDescent="0.3">
      <c r="A835" s="90">
        <v>66075</v>
      </c>
      <c r="B835" s="91" t="s">
        <v>1122</v>
      </c>
      <c r="C835" s="91" t="s">
        <v>1125</v>
      </c>
      <c r="D835" s="92">
        <v>6</v>
      </c>
      <c r="E835" s="70">
        <v>47.443746810096158</v>
      </c>
      <c r="F835" s="71">
        <v>82.002950752950753</v>
      </c>
      <c r="G835" s="72">
        <f t="shared" si="130"/>
        <v>58.963481457714352</v>
      </c>
      <c r="H835" s="73">
        <v>65.122</v>
      </c>
      <c r="I835" s="74">
        <f t="shared" si="131"/>
        <v>65.122</v>
      </c>
      <c r="J835" s="75">
        <f t="shared" si="132"/>
        <v>61.426888874628609</v>
      </c>
      <c r="K835" s="76">
        <v>98.125</v>
      </c>
      <c r="L835" s="77">
        <v>100</v>
      </c>
      <c r="M835" s="78">
        <f t="shared" si="133"/>
        <v>98.541666666666657</v>
      </c>
      <c r="N835" s="79">
        <v>88.571428571428584</v>
      </c>
      <c r="O835" s="80">
        <v>98.149999999999991</v>
      </c>
      <c r="P835" s="81">
        <v>95.183486238532112</v>
      </c>
      <c r="Q835" s="82">
        <v>100</v>
      </c>
      <c r="R835" s="72">
        <f t="shared" si="134"/>
        <v>95.476228702490175</v>
      </c>
      <c r="S835" s="76">
        <v>100</v>
      </c>
      <c r="T835" s="80">
        <v>75.717592592592595</v>
      </c>
      <c r="U835" s="80">
        <v>33.333333333333336</v>
      </c>
      <c r="V835" s="80">
        <v>68.799472295514505</v>
      </c>
      <c r="W835" s="80">
        <v>0</v>
      </c>
      <c r="X835" s="78">
        <f t="shared" si="135"/>
        <v>60.862665518420798</v>
      </c>
      <c r="Y835" s="83">
        <f t="shared" si="136"/>
        <v>85.503446150691502</v>
      </c>
      <c r="Z835" s="84">
        <v>26.666666666666668</v>
      </c>
      <c r="AA835" s="84">
        <v>33.333333333333336</v>
      </c>
      <c r="AB835" s="84">
        <v>0</v>
      </c>
      <c r="AC835" s="84">
        <v>64</v>
      </c>
      <c r="AD835" s="84">
        <v>45.238095238095241</v>
      </c>
      <c r="AE835" s="72">
        <f t="shared" si="137"/>
        <v>33.398809523809526</v>
      </c>
      <c r="AF835" s="85">
        <v>68.421052631578945</v>
      </c>
      <c r="AG835" s="85">
        <v>31.25</v>
      </c>
      <c r="AH835" s="85">
        <v>41.17647058823529</v>
      </c>
      <c r="AI835" s="85">
        <v>49.532710280373834</v>
      </c>
      <c r="AJ835" s="86">
        <v>47.595058375047017</v>
      </c>
      <c r="AK835" s="87">
        <v>41.666666666666671</v>
      </c>
      <c r="AL835" s="72">
        <f t="shared" si="138"/>
        <v>41.666666666666671</v>
      </c>
      <c r="AM835" s="88">
        <v>38.838047312710955</v>
      </c>
      <c r="AN835" s="89">
        <f t="shared" si="139"/>
        <v>66.688515044084753</v>
      </c>
    </row>
    <row r="836" spans="1:40" ht="15" hidden="1" customHeight="1" x14ac:dyDescent="0.3">
      <c r="A836" s="90">
        <v>66088</v>
      </c>
      <c r="B836" s="91" t="s">
        <v>1122</v>
      </c>
      <c r="C836" s="91" t="s">
        <v>1126</v>
      </c>
      <c r="D836" s="92">
        <v>6</v>
      </c>
      <c r="E836" s="70">
        <v>54.687360479924592</v>
      </c>
      <c r="F836" s="71">
        <v>96.274928774928767</v>
      </c>
      <c r="G836" s="72">
        <f t="shared" si="130"/>
        <v>68.549883244925979</v>
      </c>
      <c r="H836" s="73">
        <v>36.403999999999996</v>
      </c>
      <c r="I836" s="74">
        <f t="shared" si="131"/>
        <v>36.403999999999996</v>
      </c>
      <c r="J836" s="75">
        <f t="shared" si="132"/>
        <v>55.691529946955583</v>
      </c>
      <c r="K836" s="76">
        <v>92.424242424242422</v>
      </c>
      <c r="L836" s="77">
        <v>100</v>
      </c>
      <c r="M836" s="78">
        <f t="shared" si="133"/>
        <v>94.107744107744111</v>
      </c>
      <c r="N836" s="79">
        <v>77.460317460317469</v>
      </c>
      <c r="O836" s="80">
        <v>98.51</v>
      </c>
      <c r="P836" s="81">
        <v>98.528842431281461</v>
      </c>
      <c r="Q836" s="82">
        <v>100</v>
      </c>
      <c r="R836" s="72">
        <f t="shared" si="134"/>
        <v>93.624789972899734</v>
      </c>
      <c r="S836" s="76">
        <v>91.666666666666657</v>
      </c>
      <c r="T836" s="80">
        <v>79.375</v>
      </c>
      <c r="U836" s="80">
        <v>83.333333333333329</v>
      </c>
      <c r="V836" s="80">
        <v>0</v>
      </c>
      <c r="W836" s="80">
        <v>0</v>
      </c>
      <c r="X836" s="78">
        <f t="shared" si="135"/>
        <v>63.59375</v>
      </c>
      <c r="Y836" s="83">
        <f t="shared" si="136"/>
        <v>84.188720670115799</v>
      </c>
      <c r="Z836" s="84">
        <v>48.758620689655174</v>
      </c>
      <c r="AA836" s="84">
        <v>36.111111111111114</v>
      </c>
      <c r="AB836" s="84">
        <v>0</v>
      </c>
      <c r="AC836" s="84">
        <v>42.4</v>
      </c>
      <c r="AD836" s="84">
        <v>5.4945054945054945</v>
      </c>
      <c r="AE836" s="72">
        <f t="shared" si="137"/>
        <v>27.94070828596691</v>
      </c>
      <c r="AF836" s="85">
        <v>73.68421052631578</v>
      </c>
      <c r="AG836" s="85">
        <v>87.5</v>
      </c>
      <c r="AH836" s="85">
        <v>76.470588235294116</v>
      </c>
      <c r="AI836" s="85">
        <v>35.514018691588781</v>
      </c>
      <c r="AJ836" s="86">
        <v>68.292204363299675</v>
      </c>
      <c r="AK836" s="87">
        <v>33.333333333333329</v>
      </c>
      <c r="AL836" s="72">
        <f t="shared" si="138"/>
        <v>33.333333333333329</v>
      </c>
      <c r="AM836" s="88">
        <v>39.779632249395597</v>
      </c>
      <c r="AN836" s="89">
        <f t="shared" si="139"/>
        <v>65.166555999267686</v>
      </c>
    </row>
    <row r="837" spans="1:40" ht="15" hidden="1" customHeight="1" x14ac:dyDescent="0.3">
      <c r="A837" s="90">
        <v>66170</v>
      </c>
      <c r="B837" s="91" t="s">
        <v>1122</v>
      </c>
      <c r="C837" s="91" t="s">
        <v>1127</v>
      </c>
      <c r="D837" s="92">
        <v>1</v>
      </c>
      <c r="E837" s="70">
        <v>11.049999999999999</v>
      </c>
      <c r="F837" s="71">
        <v>96.111111111111128</v>
      </c>
      <c r="G837" s="72">
        <f t="shared" si="130"/>
        <v>39.403703703703705</v>
      </c>
      <c r="H837" s="73">
        <v>86.061999999999998</v>
      </c>
      <c r="I837" s="74">
        <f t="shared" si="131"/>
        <v>86.061999999999998</v>
      </c>
      <c r="J837" s="75">
        <f t="shared" si="132"/>
        <v>58.067022222222221</v>
      </c>
      <c r="K837" s="76">
        <v>99.902248289345067</v>
      </c>
      <c r="L837" s="77">
        <v>100</v>
      </c>
      <c r="M837" s="78">
        <f t="shared" si="133"/>
        <v>99.923970891712827</v>
      </c>
      <c r="N837" s="79">
        <v>94.920634920634924</v>
      </c>
      <c r="O837" s="80">
        <v>98.080000000000013</v>
      </c>
      <c r="P837" s="81">
        <v>97.545710728094889</v>
      </c>
      <c r="Q837" s="82" t="s">
        <v>37</v>
      </c>
      <c r="R837" s="72">
        <f t="shared" si="134"/>
        <v>96.788251394233129</v>
      </c>
      <c r="S837" s="76">
        <v>96.527777777777786</v>
      </c>
      <c r="T837" s="80">
        <v>0</v>
      </c>
      <c r="U837" s="80">
        <v>98.14813333333332</v>
      </c>
      <c r="V837" s="80">
        <v>90.2773963196924</v>
      </c>
      <c r="W837" s="80">
        <v>50</v>
      </c>
      <c r="X837" s="78">
        <f t="shared" si="135"/>
        <v>66.203652317739326</v>
      </c>
      <c r="Y837" s="83">
        <f t="shared" si="136"/>
        <v>88.130038708847792</v>
      </c>
      <c r="Z837" s="84">
        <v>49.931034482758626</v>
      </c>
      <c r="AA837" s="84">
        <v>69.444444444444443</v>
      </c>
      <c r="AB837" s="84">
        <v>20</v>
      </c>
      <c r="AC837" s="84">
        <v>53.6</v>
      </c>
      <c r="AD837" s="84">
        <v>95.833333333333343</v>
      </c>
      <c r="AE837" s="72">
        <f t="shared" si="137"/>
        <v>57.272341954022991</v>
      </c>
      <c r="AF837" s="85">
        <v>73.68421052631578</v>
      </c>
      <c r="AG837" s="85">
        <v>75</v>
      </c>
      <c r="AH837" s="85">
        <v>76.470588235294116</v>
      </c>
      <c r="AI837" s="85">
        <v>46.728971962616825</v>
      </c>
      <c r="AJ837" s="86">
        <v>67.970942681056684</v>
      </c>
      <c r="AK837" s="87">
        <v>71.666666666666671</v>
      </c>
      <c r="AL837" s="72">
        <f t="shared" si="138"/>
        <v>71.666666666666671</v>
      </c>
      <c r="AM837" s="88">
        <v>63.00416709042738</v>
      </c>
      <c r="AN837" s="89">
        <f t="shared" si="139"/>
        <v>74.579673925996559</v>
      </c>
    </row>
    <row r="838" spans="1:40" ht="15" hidden="1" customHeight="1" x14ac:dyDescent="0.3">
      <c r="A838" s="90">
        <v>66318</v>
      </c>
      <c r="B838" s="91" t="s">
        <v>1122</v>
      </c>
      <c r="C838" s="91" t="s">
        <v>1128</v>
      </c>
      <c r="D838" s="92">
        <v>6</v>
      </c>
      <c r="E838" s="70">
        <v>48.947725746727556</v>
      </c>
      <c r="F838" s="71">
        <v>84.20787545787546</v>
      </c>
      <c r="G838" s="72">
        <f t="shared" si="130"/>
        <v>60.701108983776855</v>
      </c>
      <c r="H838" s="73">
        <v>69.311999999999998</v>
      </c>
      <c r="I838" s="74">
        <f t="shared" si="131"/>
        <v>69.311999999999998</v>
      </c>
      <c r="J838" s="75">
        <f t="shared" si="132"/>
        <v>64.145465390266111</v>
      </c>
      <c r="K838" s="76">
        <v>88.541666666666657</v>
      </c>
      <c r="L838" s="77">
        <v>100</v>
      </c>
      <c r="M838" s="78">
        <f t="shared" si="133"/>
        <v>91.087962962962962</v>
      </c>
      <c r="N838" s="79">
        <v>59.841269841269842</v>
      </c>
      <c r="O838" s="80">
        <v>99.68</v>
      </c>
      <c r="P838" s="81">
        <v>98.620417816318479</v>
      </c>
      <c r="Q838" s="82" t="s">
        <v>37</v>
      </c>
      <c r="R838" s="72">
        <f t="shared" si="134"/>
        <v>85.993449700934107</v>
      </c>
      <c r="S838" s="76">
        <v>100</v>
      </c>
      <c r="T838" s="80">
        <v>83.861111111111114</v>
      </c>
      <c r="U838" s="80">
        <v>100</v>
      </c>
      <c r="V838" s="80">
        <v>0</v>
      </c>
      <c r="W838" s="80">
        <v>25</v>
      </c>
      <c r="X838" s="78">
        <f t="shared" si="135"/>
        <v>74.090277777777771</v>
      </c>
      <c r="Y838" s="83">
        <f t="shared" si="136"/>
        <v>84.018459459854455</v>
      </c>
      <c r="Z838" s="84">
        <v>64.022988505747122</v>
      </c>
      <c r="AA838" s="84">
        <v>44.44444444444445</v>
      </c>
      <c r="AB838" s="84">
        <v>100</v>
      </c>
      <c r="AC838" s="84">
        <v>84</v>
      </c>
      <c r="AD838" s="84">
        <v>44.047619047619044</v>
      </c>
      <c r="AE838" s="72">
        <f t="shared" si="137"/>
        <v>67.098009031198686</v>
      </c>
      <c r="AF838" s="85">
        <v>63.157894736842103</v>
      </c>
      <c r="AG838" s="85">
        <v>75</v>
      </c>
      <c r="AH838" s="85">
        <v>70.588235294117652</v>
      </c>
      <c r="AI838" s="85">
        <v>58.878504672897193</v>
      </c>
      <c r="AJ838" s="86">
        <v>66.906158675964235</v>
      </c>
      <c r="AK838" s="87">
        <v>63.333333333333329</v>
      </c>
      <c r="AL838" s="72">
        <f t="shared" si="138"/>
        <v>63.333333333333329</v>
      </c>
      <c r="AM838" s="88">
        <v>66.293913796896433</v>
      </c>
      <c r="AN838" s="89">
        <f t="shared" si="139"/>
        <v>74.726496947049384</v>
      </c>
    </row>
    <row r="839" spans="1:40" ht="15" hidden="1" customHeight="1" x14ac:dyDescent="0.3">
      <c r="A839" s="90">
        <v>66383</v>
      </c>
      <c r="B839" s="91" t="s">
        <v>1122</v>
      </c>
      <c r="C839" s="91" t="s">
        <v>1129</v>
      </c>
      <c r="D839" s="92">
        <v>6</v>
      </c>
      <c r="E839" s="70">
        <v>58.359836362087833</v>
      </c>
      <c r="F839" s="71">
        <v>91.801994301994299</v>
      </c>
      <c r="G839" s="72">
        <f t="shared" si="130"/>
        <v>69.50722234205665</v>
      </c>
      <c r="H839" s="73">
        <v>59.31</v>
      </c>
      <c r="I839" s="74">
        <f t="shared" si="131"/>
        <v>59.31</v>
      </c>
      <c r="J839" s="75">
        <f t="shared" si="132"/>
        <v>65.428333405233985</v>
      </c>
      <c r="K839" s="76">
        <v>96.428571428571431</v>
      </c>
      <c r="L839" s="77">
        <v>0</v>
      </c>
      <c r="M839" s="78">
        <f t="shared" si="133"/>
        <v>75</v>
      </c>
      <c r="N839" s="79">
        <v>98.888888888888886</v>
      </c>
      <c r="O839" s="80">
        <v>99.69</v>
      </c>
      <c r="P839" s="81">
        <v>98.629148629148631</v>
      </c>
      <c r="Q839" s="82" t="s">
        <v>37</v>
      </c>
      <c r="R839" s="72">
        <f t="shared" si="134"/>
        <v>99.00742749819625</v>
      </c>
      <c r="S839" s="76">
        <v>97.222222222222214</v>
      </c>
      <c r="T839" s="80">
        <v>72.482638888888886</v>
      </c>
      <c r="U839" s="80">
        <v>100</v>
      </c>
      <c r="V839" s="80">
        <v>0</v>
      </c>
      <c r="W839" s="80">
        <v>15</v>
      </c>
      <c r="X839" s="78">
        <f t="shared" si="135"/>
        <v>69.301215277777771</v>
      </c>
      <c r="Y839" s="83">
        <f t="shared" si="136"/>
        <v>80.858765688311678</v>
      </c>
      <c r="Z839" s="84">
        <v>6.1379310344827589</v>
      </c>
      <c r="AA839" s="84">
        <v>28.472222222222225</v>
      </c>
      <c r="AB839" s="84">
        <v>0</v>
      </c>
      <c r="AC839" s="84">
        <v>72</v>
      </c>
      <c r="AD839" s="84">
        <v>8.791208791208792</v>
      </c>
      <c r="AE839" s="72">
        <f t="shared" si="137"/>
        <v>22.021376073639004</v>
      </c>
      <c r="AF839" s="85">
        <v>84.210526315789465</v>
      </c>
      <c r="AG839" s="85">
        <v>68.75</v>
      </c>
      <c r="AH839" s="85">
        <v>52.941176470588239</v>
      </c>
      <c r="AI839" s="85">
        <v>42.990654205607477</v>
      </c>
      <c r="AJ839" s="86">
        <v>62.223089247996299</v>
      </c>
      <c r="AK839" s="87">
        <v>60</v>
      </c>
      <c r="AL839" s="72">
        <f t="shared" si="138"/>
        <v>60</v>
      </c>
      <c r="AM839" s="88">
        <v>40.337557705406482</v>
      </c>
      <c r="AN839" s="89">
        <f t="shared" si="139"/>
        <v>65.616316836824581</v>
      </c>
    </row>
    <row r="840" spans="1:40" ht="15" hidden="1" customHeight="1" x14ac:dyDescent="0.3">
      <c r="A840" s="90">
        <v>66400</v>
      </c>
      <c r="B840" s="91" t="s">
        <v>1122</v>
      </c>
      <c r="C840" s="91" t="s">
        <v>1130</v>
      </c>
      <c r="D840" s="92">
        <v>4</v>
      </c>
      <c r="E840" s="70">
        <v>77.10692272320361</v>
      </c>
      <c r="F840" s="71">
        <v>93.329772079772084</v>
      </c>
      <c r="G840" s="72">
        <f t="shared" si="130"/>
        <v>82.514539175393097</v>
      </c>
      <c r="H840" s="73">
        <v>87.943999999999988</v>
      </c>
      <c r="I840" s="74">
        <f t="shared" si="131"/>
        <v>87.943999999999988</v>
      </c>
      <c r="J840" s="75">
        <f t="shared" si="132"/>
        <v>84.686323505235862</v>
      </c>
      <c r="K840" s="76">
        <v>95.785440613026822</v>
      </c>
      <c r="L840" s="77">
        <v>100</v>
      </c>
      <c r="M840" s="78">
        <f t="shared" si="133"/>
        <v>96.722009365687541</v>
      </c>
      <c r="N840" s="79">
        <v>96.031746031746039</v>
      </c>
      <c r="O840" s="80">
        <v>99.110000000000014</v>
      </c>
      <c r="P840" s="81">
        <v>96.490407112774918</v>
      </c>
      <c r="Q840" s="82" t="s">
        <v>37</v>
      </c>
      <c r="R840" s="72">
        <f t="shared" si="134"/>
        <v>97.149961016268549</v>
      </c>
      <c r="S840" s="76">
        <v>100</v>
      </c>
      <c r="T840" s="80">
        <v>81.091269841269849</v>
      </c>
      <c r="U840" s="80">
        <v>51.851849999999992</v>
      </c>
      <c r="V840" s="80">
        <v>0</v>
      </c>
      <c r="W840" s="80">
        <v>100</v>
      </c>
      <c r="X840" s="78">
        <f t="shared" si="135"/>
        <v>70.735779960317458</v>
      </c>
      <c r="Y840" s="83">
        <f t="shared" si="136"/>
        <v>88.543360484155045</v>
      </c>
      <c r="Z840" s="84">
        <v>100</v>
      </c>
      <c r="AA840" s="84">
        <v>83.333333333333329</v>
      </c>
      <c r="AB840" s="84">
        <v>100</v>
      </c>
      <c r="AC840" s="84">
        <v>91.2</v>
      </c>
      <c r="AD840" s="84">
        <v>68.817204301075279</v>
      </c>
      <c r="AE840" s="72">
        <f t="shared" si="137"/>
        <v>89.37822580645161</v>
      </c>
      <c r="AF840" s="85">
        <v>89.473684210526315</v>
      </c>
      <c r="AG840" s="85">
        <v>75</v>
      </c>
      <c r="AH840" s="85">
        <v>76.470588235294116</v>
      </c>
      <c r="AI840" s="85">
        <v>76.63551401869158</v>
      </c>
      <c r="AJ840" s="86">
        <v>79.394946616127996</v>
      </c>
      <c r="AK840" s="87">
        <v>61.666666666666671</v>
      </c>
      <c r="AL840" s="72">
        <f t="shared" si="138"/>
        <v>61.666666666666671</v>
      </c>
      <c r="AM840" s="88">
        <v>81.173706194408339</v>
      </c>
      <c r="AN840" s="89">
        <f t="shared" si="139"/>
        <v>85.561056801447194</v>
      </c>
    </row>
    <row r="841" spans="1:40" ht="15" hidden="1" customHeight="1" x14ac:dyDescent="0.3">
      <c r="A841" s="90">
        <v>66440</v>
      </c>
      <c r="B841" s="91" t="s">
        <v>1122</v>
      </c>
      <c r="C841" s="91" t="s">
        <v>1131</v>
      </c>
      <c r="D841" s="92">
        <v>6</v>
      </c>
      <c r="E841" s="70">
        <v>0</v>
      </c>
      <c r="F841" s="71">
        <v>0</v>
      </c>
      <c r="G841" s="72">
        <f t="shared" si="130"/>
        <v>0</v>
      </c>
      <c r="H841" s="73">
        <v>29.67</v>
      </c>
      <c r="I841" s="74">
        <f t="shared" si="131"/>
        <v>29.67</v>
      </c>
      <c r="J841" s="75">
        <f t="shared" si="132"/>
        <v>11.868000000000002</v>
      </c>
      <c r="K841" s="76">
        <v>54.54545454545454</v>
      </c>
      <c r="L841" s="77">
        <v>100</v>
      </c>
      <c r="M841" s="78">
        <f t="shared" si="133"/>
        <v>64.646464646464636</v>
      </c>
      <c r="N841" s="79">
        <v>83.015873015873026</v>
      </c>
      <c r="O841" s="80">
        <v>99.12</v>
      </c>
      <c r="P841" s="81">
        <v>98.35833569204641</v>
      </c>
      <c r="Q841" s="82" t="s">
        <v>37</v>
      </c>
      <c r="R841" s="72">
        <f t="shared" si="134"/>
        <v>93.43963327582567</v>
      </c>
      <c r="S841" s="76">
        <v>96.25</v>
      </c>
      <c r="T841" s="80">
        <v>85.793981481481481</v>
      </c>
      <c r="U841" s="80">
        <v>92.592583333333323</v>
      </c>
      <c r="V841" s="80">
        <v>0</v>
      </c>
      <c r="W841" s="80">
        <v>0</v>
      </c>
      <c r="X841" s="78">
        <f t="shared" si="135"/>
        <v>68.659141203703697</v>
      </c>
      <c r="Y841" s="83">
        <f t="shared" si="136"/>
        <v>75.144335106176669</v>
      </c>
      <c r="Z841" s="84">
        <v>46.597701149425291</v>
      </c>
      <c r="AA841" s="84">
        <v>44.44444444444445</v>
      </c>
      <c r="AB841" s="84">
        <v>0</v>
      </c>
      <c r="AC841" s="84">
        <v>57.599999999999994</v>
      </c>
      <c r="AD841" s="84">
        <v>7.6923076923076925</v>
      </c>
      <c r="AE841" s="72">
        <f t="shared" si="137"/>
        <v>32.225066312997349</v>
      </c>
      <c r="AF841" s="85">
        <v>47.368421052631575</v>
      </c>
      <c r="AG841" s="85">
        <v>75</v>
      </c>
      <c r="AH841" s="85">
        <v>58.82352941176471</v>
      </c>
      <c r="AI841" s="85">
        <v>39.252336448598129</v>
      </c>
      <c r="AJ841" s="86">
        <v>55.111071728248604</v>
      </c>
      <c r="AK841" s="87">
        <v>48.333333333333336</v>
      </c>
      <c r="AL841" s="72">
        <f t="shared" si="138"/>
        <v>48.333333333333336</v>
      </c>
      <c r="AM841" s="88">
        <v>41.549654494464875</v>
      </c>
      <c r="AN841" s="89">
        <f t="shared" si="139"/>
        <v>52.410663901427796</v>
      </c>
    </row>
    <row r="842" spans="1:40" ht="15" hidden="1" customHeight="1" x14ac:dyDescent="0.3">
      <c r="A842" s="90">
        <v>66456</v>
      </c>
      <c r="B842" s="91" t="s">
        <v>1122</v>
      </c>
      <c r="C842" s="91" t="s">
        <v>1132</v>
      </c>
      <c r="D842" s="92">
        <v>6</v>
      </c>
      <c r="E842" s="70">
        <v>68.184819971203197</v>
      </c>
      <c r="F842" s="71">
        <v>88.992165242165257</v>
      </c>
      <c r="G842" s="72">
        <f t="shared" si="130"/>
        <v>75.12060172819055</v>
      </c>
      <c r="H842" s="73">
        <v>47.78</v>
      </c>
      <c r="I842" s="74">
        <f t="shared" si="131"/>
        <v>47.78</v>
      </c>
      <c r="J842" s="75">
        <f t="shared" si="132"/>
        <v>64.184361036914339</v>
      </c>
      <c r="K842" s="76">
        <v>89.5</v>
      </c>
      <c r="L842" s="77">
        <v>100</v>
      </c>
      <c r="M842" s="78">
        <f t="shared" si="133"/>
        <v>91.833333333333343</v>
      </c>
      <c r="N842" s="79">
        <v>84.126984126984127</v>
      </c>
      <c r="O842" s="80">
        <v>99.67</v>
      </c>
      <c r="P842" s="81">
        <v>83.367003367003363</v>
      </c>
      <c r="Q842" s="82">
        <v>100</v>
      </c>
      <c r="R842" s="72">
        <f t="shared" si="134"/>
        <v>91.790996873496866</v>
      </c>
      <c r="S842" s="76">
        <v>95.277777777777786</v>
      </c>
      <c r="T842" s="80">
        <v>68.243055555555557</v>
      </c>
      <c r="U842" s="80">
        <v>100</v>
      </c>
      <c r="V842" s="80">
        <v>0</v>
      </c>
      <c r="W842" s="80">
        <v>25</v>
      </c>
      <c r="X842" s="78">
        <f t="shared" si="135"/>
        <v>69.005208333333343</v>
      </c>
      <c r="Y842" s="83">
        <f t="shared" si="136"/>
        <v>84.514785666185674</v>
      </c>
      <c r="Z842" s="84">
        <v>64.735632183908038</v>
      </c>
      <c r="AA842" s="84">
        <v>97.222222222222229</v>
      </c>
      <c r="AB842" s="84">
        <v>60</v>
      </c>
      <c r="AC842" s="84">
        <v>68</v>
      </c>
      <c r="AD842" s="84">
        <v>64.835164835164832</v>
      </c>
      <c r="AE842" s="72">
        <f t="shared" si="137"/>
        <v>70.569668119237079</v>
      </c>
      <c r="AF842" s="85">
        <v>68.421052631578945</v>
      </c>
      <c r="AG842" s="85">
        <v>75</v>
      </c>
      <c r="AH842" s="85">
        <v>64.705882352941174</v>
      </c>
      <c r="AI842" s="85">
        <v>66.355140186915889</v>
      </c>
      <c r="AJ842" s="86">
        <v>68.620518792859002</v>
      </c>
      <c r="AK842" s="87">
        <v>55.000000000000007</v>
      </c>
      <c r="AL842" s="72">
        <f t="shared" si="138"/>
        <v>55.000000000000007</v>
      </c>
      <c r="AM842" s="88">
        <v>66.935961341688852</v>
      </c>
      <c r="AN842" s="89">
        <f t="shared" si="139"/>
        <v>75.17505344298236</v>
      </c>
    </row>
    <row r="843" spans="1:40" ht="15" hidden="1" customHeight="1" x14ac:dyDescent="0.3">
      <c r="A843" s="90">
        <v>66572</v>
      </c>
      <c r="B843" s="91" t="s">
        <v>1122</v>
      </c>
      <c r="C843" s="91" t="s">
        <v>1133</v>
      </c>
      <c r="D843" s="92">
        <v>6</v>
      </c>
      <c r="E843" s="70">
        <v>70.403211120740153</v>
      </c>
      <c r="F843" s="71">
        <v>94.982193732193721</v>
      </c>
      <c r="G843" s="72">
        <f t="shared" si="130"/>
        <v>78.596205324558014</v>
      </c>
      <c r="H843" s="73">
        <v>37.949999999999996</v>
      </c>
      <c r="I843" s="74">
        <f t="shared" si="131"/>
        <v>37.949999999999996</v>
      </c>
      <c r="J843" s="75">
        <f t="shared" si="132"/>
        <v>62.337723194734806</v>
      </c>
      <c r="K843" s="76">
        <v>93.023255813953483</v>
      </c>
      <c r="L843" s="77">
        <v>100</v>
      </c>
      <c r="M843" s="78">
        <f t="shared" si="133"/>
        <v>94.573643410852696</v>
      </c>
      <c r="N843" s="79">
        <v>79.682539682539684</v>
      </c>
      <c r="O843" s="80">
        <v>98.43</v>
      </c>
      <c r="P843" s="81">
        <v>89.088527044731421</v>
      </c>
      <c r="Q843" s="82" t="s">
        <v>37</v>
      </c>
      <c r="R843" s="72">
        <f t="shared" si="134"/>
        <v>89.011355353522191</v>
      </c>
      <c r="S843" s="76">
        <v>97.638888888888886</v>
      </c>
      <c r="T843" s="80">
        <v>65.9375</v>
      </c>
      <c r="U843" s="80">
        <v>98.14813333333332</v>
      </c>
      <c r="V843" s="80">
        <v>92.503536067892497</v>
      </c>
      <c r="W843" s="80">
        <v>45</v>
      </c>
      <c r="X843" s="78">
        <f t="shared" si="135"/>
        <v>82.619072564042114</v>
      </c>
      <c r="Y843" s="83">
        <f t="shared" si="136"/>
        <v>88.968248561527545</v>
      </c>
      <c r="Z843" s="84">
        <v>99.080459770114942</v>
      </c>
      <c r="AA843" s="84">
        <v>66.666666666666671</v>
      </c>
      <c r="AB843" s="84">
        <v>0</v>
      </c>
      <c r="AC843" s="84">
        <v>63.2</v>
      </c>
      <c r="AD843" s="84">
        <v>57.142857142857139</v>
      </c>
      <c r="AE843" s="72">
        <f t="shared" si="137"/>
        <v>59.834400656814452</v>
      </c>
      <c r="AF843" s="85">
        <v>78.94736842105263</v>
      </c>
      <c r="AG843" s="85">
        <v>81.25</v>
      </c>
      <c r="AH843" s="85">
        <v>52.941176470588239</v>
      </c>
      <c r="AI843" s="85">
        <v>40.186915887850468</v>
      </c>
      <c r="AJ843" s="86">
        <v>63.331365194872831</v>
      </c>
      <c r="AK843" s="87">
        <v>56.666666666666664</v>
      </c>
      <c r="AL843" s="72">
        <f t="shared" si="138"/>
        <v>56.666666666666664</v>
      </c>
      <c r="AM843" s="88">
        <v>60.133377735600469</v>
      </c>
      <c r="AN843" s="89">
        <f t="shared" si="139"/>
        <v>74.991682240390872</v>
      </c>
    </row>
    <row r="844" spans="1:40" ht="15" hidden="1" customHeight="1" x14ac:dyDescent="0.3">
      <c r="A844" s="90">
        <v>66594</v>
      </c>
      <c r="B844" s="91" t="s">
        <v>1122</v>
      </c>
      <c r="C844" s="91" t="s">
        <v>1134</v>
      </c>
      <c r="D844" s="92">
        <v>6</v>
      </c>
      <c r="E844" s="70">
        <v>82.455128205128219</v>
      </c>
      <c r="F844" s="71">
        <v>94.362535612535609</v>
      </c>
      <c r="G844" s="72">
        <f t="shared" si="130"/>
        <v>86.424264007597344</v>
      </c>
      <c r="H844" s="73">
        <v>81.703999999999994</v>
      </c>
      <c r="I844" s="74">
        <f t="shared" si="131"/>
        <v>81.703999999999994</v>
      </c>
      <c r="J844" s="75">
        <f t="shared" si="132"/>
        <v>84.536158404558392</v>
      </c>
      <c r="K844" s="76">
        <v>97.6</v>
      </c>
      <c r="L844" s="77">
        <v>0</v>
      </c>
      <c r="M844" s="78">
        <f t="shared" si="133"/>
        <v>75.911111111111111</v>
      </c>
      <c r="N844" s="79">
        <v>98.888888888888886</v>
      </c>
      <c r="O844" s="80">
        <v>99.2</v>
      </c>
      <c r="P844" s="81">
        <v>98.837929965912608</v>
      </c>
      <c r="Q844" s="82">
        <v>100</v>
      </c>
      <c r="R844" s="72">
        <f t="shared" si="134"/>
        <v>99.231704713700381</v>
      </c>
      <c r="S844" s="76">
        <v>100</v>
      </c>
      <c r="T844" s="77">
        <v>66.5625</v>
      </c>
      <c r="U844" s="80">
        <v>100</v>
      </c>
      <c r="V844" s="80">
        <v>0</v>
      </c>
      <c r="W844" s="80">
        <v>0</v>
      </c>
      <c r="X844" s="78">
        <f t="shared" si="135"/>
        <v>66.640625</v>
      </c>
      <c r="Y844" s="83">
        <f t="shared" si="136"/>
        <v>80.407145508384119</v>
      </c>
      <c r="Z844" s="84">
        <v>100</v>
      </c>
      <c r="AA844" s="84">
        <v>100</v>
      </c>
      <c r="AB844" s="84">
        <v>100</v>
      </c>
      <c r="AC844" s="84">
        <v>86.4</v>
      </c>
      <c r="AD844" s="84">
        <v>100</v>
      </c>
      <c r="AE844" s="72">
        <f t="shared" si="137"/>
        <v>97.45</v>
      </c>
      <c r="AF844" s="85">
        <v>78.94736842105263</v>
      </c>
      <c r="AG844" s="85">
        <v>75</v>
      </c>
      <c r="AH844" s="85">
        <v>64.705882352941174</v>
      </c>
      <c r="AI844" s="85">
        <v>65.420560747663544</v>
      </c>
      <c r="AJ844" s="86">
        <v>71.018452880414344</v>
      </c>
      <c r="AK844" s="87">
        <v>66.666666666666657</v>
      </c>
      <c r="AL844" s="72">
        <f t="shared" si="138"/>
        <v>66.666666666666657</v>
      </c>
      <c r="AM844" s="88">
        <v>84.244920768110489</v>
      </c>
      <c r="AN844" s="89">
        <f t="shared" si="139"/>
        <v>82.384280665536892</v>
      </c>
    </row>
    <row r="845" spans="1:40" ht="15" hidden="1" customHeight="1" x14ac:dyDescent="0.3">
      <c r="A845" s="90">
        <v>66682</v>
      </c>
      <c r="B845" s="91" t="s">
        <v>1122</v>
      </c>
      <c r="C845" s="91" t="s">
        <v>1135</v>
      </c>
      <c r="D845" s="92">
        <v>5</v>
      </c>
      <c r="E845" s="70">
        <v>72.534047382607469</v>
      </c>
      <c r="F845" s="71">
        <v>98.703703703703709</v>
      </c>
      <c r="G845" s="72">
        <f t="shared" si="130"/>
        <v>81.257266156306201</v>
      </c>
      <c r="H845" s="73">
        <v>42.553999999999995</v>
      </c>
      <c r="I845" s="74">
        <f t="shared" si="131"/>
        <v>42.553999999999995</v>
      </c>
      <c r="J845" s="75">
        <f t="shared" si="132"/>
        <v>65.775959693783719</v>
      </c>
      <c r="K845" s="76">
        <v>90.37433155080214</v>
      </c>
      <c r="L845" s="77">
        <v>100</v>
      </c>
      <c r="M845" s="78">
        <f t="shared" si="133"/>
        <v>92.513368983957207</v>
      </c>
      <c r="N845" s="79">
        <v>85.238095238095241</v>
      </c>
      <c r="O845" s="80">
        <v>99.16</v>
      </c>
      <c r="P845" s="81">
        <v>94.756088641848905</v>
      </c>
      <c r="Q845" s="82">
        <v>100</v>
      </c>
      <c r="R845" s="72">
        <f t="shared" si="134"/>
        <v>94.788545969986032</v>
      </c>
      <c r="S845" s="76">
        <v>99.305555555555543</v>
      </c>
      <c r="T845" s="80">
        <v>87.152777777777771</v>
      </c>
      <c r="U845" s="80">
        <v>100</v>
      </c>
      <c r="V845" s="80">
        <v>0</v>
      </c>
      <c r="W845" s="80">
        <v>25</v>
      </c>
      <c r="X845" s="78">
        <f t="shared" si="135"/>
        <v>74.739583333333329</v>
      </c>
      <c r="Y845" s="83">
        <f t="shared" si="136"/>
        <v>87.553814211286777</v>
      </c>
      <c r="Z845" s="84">
        <v>99.310344827586206</v>
      </c>
      <c r="AA845" s="84">
        <v>80.555555555555557</v>
      </c>
      <c r="AB845" s="84">
        <v>0</v>
      </c>
      <c r="AC845" s="84">
        <v>64.8</v>
      </c>
      <c r="AD845" s="84">
        <v>22.448979591836736</v>
      </c>
      <c r="AE845" s="72">
        <f t="shared" si="137"/>
        <v>56.290936547032608</v>
      </c>
      <c r="AF845" s="85">
        <v>89.473684210526315</v>
      </c>
      <c r="AG845" s="85">
        <v>75</v>
      </c>
      <c r="AH845" s="85">
        <v>52.941176470588239</v>
      </c>
      <c r="AI845" s="85">
        <v>51.401869158878498</v>
      </c>
      <c r="AJ845" s="86">
        <v>67.204182459998265</v>
      </c>
      <c r="AK845" s="87">
        <v>40</v>
      </c>
      <c r="AL845" s="72">
        <f t="shared" si="138"/>
        <v>40</v>
      </c>
      <c r="AM845" s="88">
        <v>55.942948147750258</v>
      </c>
      <c r="AN845" s="89">
        <f t="shared" si="139"/>
        <v>73.71498348872521</v>
      </c>
    </row>
    <row r="846" spans="1:40" ht="15" hidden="1" customHeight="1" x14ac:dyDescent="0.3">
      <c r="A846" s="90">
        <v>66687</v>
      </c>
      <c r="B846" s="91" t="s">
        <v>1122</v>
      </c>
      <c r="C846" s="91" t="s">
        <v>1136</v>
      </c>
      <c r="D846" s="92">
        <v>6</v>
      </c>
      <c r="E846" s="70">
        <v>71.42028746231226</v>
      </c>
      <c r="F846" s="71">
        <v>89.19363044363044</v>
      </c>
      <c r="G846" s="72">
        <f t="shared" si="130"/>
        <v>77.344735122751644</v>
      </c>
      <c r="H846" s="73">
        <v>58.992000000000012</v>
      </c>
      <c r="I846" s="74">
        <f t="shared" si="131"/>
        <v>58.992000000000012</v>
      </c>
      <c r="J846" s="75">
        <f t="shared" si="132"/>
        <v>70.003641073650996</v>
      </c>
      <c r="K846" s="76">
        <v>90.909090909090907</v>
      </c>
      <c r="L846" s="77">
        <v>100</v>
      </c>
      <c r="M846" s="78">
        <f t="shared" si="133"/>
        <v>92.929292929292927</v>
      </c>
      <c r="N846" s="79">
        <v>98.888888888888886</v>
      </c>
      <c r="O846" s="80">
        <v>99.4</v>
      </c>
      <c r="P846" s="81">
        <v>97.221164826798628</v>
      </c>
      <c r="Q846" s="82" t="s">
        <v>37</v>
      </c>
      <c r="R846" s="72">
        <f t="shared" si="134"/>
        <v>98.441786644038402</v>
      </c>
      <c r="S846" s="76">
        <v>98.611111111111114</v>
      </c>
      <c r="T846" s="80">
        <v>86.777777777777771</v>
      </c>
      <c r="U846" s="80">
        <v>68.518516666666656</v>
      </c>
      <c r="V846" s="80">
        <v>0</v>
      </c>
      <c r="W846" s="80">
        <v>25</v>
      </c>
      <c r="X846" s="78">
        <f t="shared" si="135"/>
        <v>66.601851388888889</v>
      </c>
      <c r="Y846" s="83">
        <f t="shared" si="136"/>
        <v>86.268509625082189</v>
      </c>
      <c r="Z846" s="84">
        <v>52.298850574712645</v>
      </c>
      <c r="AA846" s="84">
        <v>66.666666666666671</v>
      </c>
      <c r="AB846" s="84">
        <v>0</v>
      </c>
      <c r="AC846" s="84">
        <v>73.599999999999994</v>
      </c>
      <c r="AD846" s="84">
        <v>9.8901098901098905</v>
      </c>
      <c r="AE846" s="72">
        <f t="shared" si="137"/>
        <v>41.229108248073764</v>
      </c>
      <c r="AF846" s="85">
        <v>73.68421052631578</v>
      </c>
      <c r="AG846" s="85">
        <v>75</v>
      </c>
      <c r="AH846" s="85">
        <v>52.941176470588239</v>
      </c>
      <c r="AI846" s="85">
        <v>50.467289719626166</v>
      </c>
      <c r="AJ846" s="86">
        <v>63.023169179132545</v>
      </c>
      <c r="AK846" s="87">
        <v>56.666666666666664</v>
      </c>
      <c r="AL846" s="72">
        <f t="shared" si="138"/>
        <v>56.666666666666664</v>
      </c>
      <c r="AM846" s="88">
        <v>50.128369513408025</v>
      </c>
      <c r="AN846" s="89">
        <f t="shared" si="139"/>
        <v>72.173493881293709</v>
      </c>
    </row>
    <row r="847" spans="1:40" ht="15" hidden="1" customHeight="1" x14ac:dyDescent="0.3">
      <c r="A847" s="90">
        <v>68001</v>
      </c>
      <c r="B847" s="91" t="s">
        <v>1137</v>
      </c>
      <c r="C847" s="91" t="s">
        <v>1138</v>
      </c>
      <c r="D847" s="92" t="s">
        <v>273</v>
      </c>
      <c r="E847" s="70">
        <v>74.817851990719504</v>
      </c>
      <c r="F847" s="71">
        <v>78.796296296296305</v>
      </c>
      <c r="G847" s="72">
        <f t="shared" si="130"/>
        <v>76.144000092578437</v>
      </c>
      <c r="H847" s="73">
        <v>60.970000000000006</v>
      </c>
      <c r="I847" s="74">
        <f t="shared" si="131"/>
        <v>60.970000000000006</v>
      </c>
      <c r="J847" s="75">
        <f t="shared" si="132"/>
        <v>70.074400055547073</v>
      </c>
      <c r="K847" s="76">
        <v>97.518159806295401</v>
      </c>
      <c r="L847" s="77">
        <v>100</v>
      </c>
      <c r="M847" s="78">
        <f t="shared" si="133"/>
        <v>98.069679849340872</v>
      </c>
      <c r="N847" s="79">
        <v>100</v>
      </c>
      <c r="O847" s="80">
        <v>99.12</v>
      </c>
      <c r="P847" s="81">
        <v>99.961176894706199</v>
      </c>
      <c r="Q847" s="82">
        <v>100</v>
      </c>
      <c r="R847" s="72">
        <f t="shared" si="134"/>
        <v>99.770294223676558</v>
      </c>
      <c r="S847" s="76">
        <v>95.138888888888886</v>
      </c>
      <c r="T847" s="80">
        <v>0</v>
      </c>
      <c r="U847" s="80">
        <v>84.722216666666668</v>
      </c>
      <c r="V847" s="80">
        <v>0</v>
      </c>
      <c r="W847" s="80">
        <v>100</v>
      </c>
      <c r="X847" s="78">
        <f t="shared" si="135"/>
        <v>57.465276388888888</v>
      </c>
      <c r="Y847" s="83">
        <f t="shared" si="136"/>
        <v>85.620467341783652</v>
      </c>
      <c r="Z847" s="84">
        <v>55.862068965517238</v>
      </c>
      <c r="AA847" s="84">
        <v>57.638888888888886</v>
      </c>
      <c r="AB847" s="84">
        <v>0</v>
      </c>
      <c r="AC847" s="84">
        <v>0</v>
      </c>
      <c r="AD847" s="84">
        <v>85.714285714285708</v>
      </c>
      <c r="AE847" s="72">
        <f t="shared" si="137"/>
        <v>40.844237479474543</v>
      </c>
      <c r="AF847" s="85">
        <v>0</v>
      </c>
      <c r="AG847" s="85">
        <v>6.25</v>
      </c>
      <c r="AH847" s="85">
        <v>5.8823529411764701</v>
      </c>
      <c r="AI847" s="85">
        <v>0.93457943925233633</v>
      </c>
      <c r="AJ847" s="86">
        <v>3.266733095107202</v>
      </c>
      <c r="AK847" s="87">
        <v>38.333333333333336</v>
      </c>
      <c r="AL847" s="72">
        <f t="shared" si="138"/>
        <v>38.333333333333336</v>
      </c>
      <c r="AM847" s="88">
        <v>30.321388814415013</v>
      </c>
      <c r="AN847" s="89">
        <f t="shared" si="139"/>
        <v>65.921530326325751</v>
      </c>
    </row>
    <row r="848" spans="1:40" ht="15" hidden="1" customHeight="1" x14ac:dyDescent="0.3">
      <c r="A848" s="90">
        <v>68013</v>
      </c>
      <c r="B848" s="91" t="s">
        <v>1137</v>
      </c>
      <c r="C848" s="91" t="s">
        <v>1139</v>
      </c>
      <c r="D848" s="92">
        <v>6</v>
      </c>
      <c r="E848" s="70">
        <v>41.7680289696264</v>
      </c>
      <c r="F848" s="71">
        <v>87.891737891737904</v>
      </c>
      <c r="G848" s="72">
        <f t="shared" si="130"/>
        <v>57.142598610330232</v>
      </c>
      <c r="H848" s="73">
        <v>0</v>
      </c>
      <c r="I848" s="74">
        <f t="shared" si="131"/>
        <v>0</v>
      </c>
      <c r="J848" s="75">
        <f t="shared" si="132"/>
        <v>34.285559166198141</v>
      </c>
      <c r="K848" s="76">
        <v>28.467153284671532</v>
      </c>
      <c r="L848" s="77">
        <v>100</v>
      </c>
      <c r="M848" s="78">
        <f t="shared" si="133"/>
        <v>44.363341443633416</v>
      </c>
      <c r="N848" s="79">
        <v>83.571428571428569</v>
      </c>
      <c r="O848" s="80">
        <v>99.45</v>
      </c>
      <c r="P848" s="81">
        <v>97.966101694915253</v>
      </c>
      <c r="Q848" s="82">
        <v>100</v>
      </c>
      <c r="R848" s="72">
        <f t="shared" si="134"/>
        <v>95.246882566585953</v>
      </c>
      <c r="S848" s="76">
        <v>96.527777777777786</v>
      </c>
      <c r="T848" s="80">
        <v>74.137731481481481</v>
      </c>
      <c r="U848" s="80">
        <v>0</v>
      </c>
      <c r="V848" s="80">
        <v>0</v>
      </c>
      <c r="W848" s="80">
        <v>0</v>
      </c>
      <c r="X848" s="78">
        <f t="shared" si="135"/>
        <v>42.666377314814817</v>
      </c>
      <c r="Y848" s="83">
        <f t="shared" si="136"/>
        <v>60.103046081756275</v>
      </c>
      <c r="Z848" s="84">
        <v>47.586206896551722</v>
      </c>
      <c r="AA848" s="84">
        <v>66.666666666666671</v>
      </c>
      <c r="AB848" s="84">
        <v>0</v>
      </c>
      <c r="AC848" s="84">
        <v>0</v>
      </c>
      <c r="AD848" s="84">
        <v>5.5555555555555554</v>
      </c>
      <c r="AE848" s="72">
        <f t="shared" si="137"/>
        <v>25.438218390804597</v>
      </c>
      <c r="AF848" s="85">
        <v>0</v>
      </c>
      <c r="AG848" s="85">
        <v>6.25</v>
      </c>
      <c r="AH848" s="85">
        <v>5.8823529411764701</v>
      </c>
      <c r="AI848" s="85">
        <v>0.93457943925233633</v>
      </c>
      <c r="AJ848" s="86">
        <v>3.266733095107202</v>
      </c>
      <c r="AK848" s="87">
        <v>0</v>
      </c>
      <c r="AL848" s="72">
        <f t="shared" si="138"/>
        <v>0</v>
      </c>
      <c r="AM848" s="88">
        <v>14.438178633791038</v>
      </c>
      <c r="AN848" s="89">
        <f t="shared" si="139"/>
        <v>41.240088464255081</v>
      </c>
    </row>
    <row r="849" spans="1:40" ht="15" hidden="1" customHeight="1" x14ac:dyDescent="0.3">
      <c r="A849" s="90">
        <v>68020</v>
      </c>
      <c r="B849" s="91" t="s">
        <v>1137</v>
      </c>
      <c r="C849" s="91" t="s">
        <v>1140</v>
      </c>
      <c r="D849" s="92">
        <v>6</v>
      </c>
      <c r="E849" s="70">
        <v>70.651164753132022</v>
      </c>
      <c r="F849" s="71">
        <v>82.055860805860803</v>
      </c>
      <c r="G849" s="72">
        <f t="shared" si="130"/>
        <v>74.452730104041606</v>
      </c>
      <c r="H849" s="73">
        <v>4.5880000000000001</v>
      </c>
      <c r="I849" s="74">
        <f t="shared" si="131"/>
        <v>4.5880000000000001</v>
      </c>
      <c r="J849" s="75">
        <f t="shared" si="132"/>
        <v>46.506838062424961</v>
      </c>
      <c r="K849" s="76">
        <v>70.25316455696202</v>
      </c>
      <c r="L849" s="77">
        <v>100</v>
      </c>
      <c r="M849" s="78">
        <f t="shared" si="133"/>
        <v>76.863572433192672</v>
      </c>
      <c r="N849" s="79">
        <v>91.428571428571431</v>
      </c>
      <c r="O849" s="80">
        <v>98.710000000000008</v>
      </c>
      <c r="P849" s="81">
        <v>98.275862068965509</v>
      </c>
      <c r="Q849" s="82">
        <v>100</v>
      </c>
      <c r="R849" s="72">
        <f t="shared" si="134"/>
        <v>97.103608374384237</v>
      </c>
      <c r="S849" s="76">
        <v>95.833333333333343</v>
      </c>
      <c r="T849" s="80">
        <v>79.7222222222222</v>
      </c>
      <c r="U849" s="80">
        <v>100</v>
      </c>
      <c r="V849" s="80">
        <v>0</v>
      </c>
      <c r="W849" s="80">
        <v>0</v>
      </c>
      <c r="X849" s="78">
        <f t="shared" si="135"/>
        <v>68.888888888888886</v>
      </c>
      <c r="Y849" s="83">
        <f t="shared" si="136"/>
        <v>80.78848520019676</v>
      </c>
      <c r="Z849" s="84">
        <v>91.425287356321846</v>
      </c>
      <c r="AA849" s="84">
        <v>69.444444444444443</v>
      </c>
      <c r="AB849" s="84">
        <v>0</v>
      </c>
      <c r="AC849" s="84">
        <v>44</v>
      </c>
      <c r="AD849" s="84">
        <v>36.666666666666664</v>
      </c>
      <c r="AE849" s="72">
        <f t="shared" si="137"/>
        <v>51.002155172413794</v>
      </c>
      <c r="AF849" s="85">
        <v>63.157894736842103</v>
      </c>
      <c r="AG849" s="85">
        <v>81.25</v>
      </c>
      <c r="AH849" s="85">
        <v>52.941176470588239</v>
      </c>
      <c r="AI849" s="85">
        <v>48.598130841121495</v>
      </c>
      <c r="AJ849" s="86">
        <v>61.486800512137961</v>
      </c>
      <c r="AK849" s="87">
        <v>40</v>
      </c>
      <c r="AL849" s="72">
        <f t="shared" si="138"/>
        <v>40</v>
      </c>
      <c r="AM849" s="88">
        <v>51.597629561857474</v>
      </c>
      <c r="AN849" s="89">
        <f t="shared" si="139"/>
        <v>65.174899081140609</v>
      </c>
    </row>
    <row r="850" spans="1:40" ht="15" hidden="1" customHeight="1" x14ac:dyDescent="0.3">
      <c r="A850" s="90">
        <v>68051</v>
      </c>
      <c r="B850" s="91" t="s">
        <v>1137</v>
      </c>
      <c r="C850" s="91" t="s">
        <v>1141</v>
      </c>
      <c r="D850" s="92">
        <v>6</v>
      </c>
      <c r="E850" s="70">
        <v>60.503659679703212</v>
      </c>
      <c r="F850" s="71">
        <v>93.329772079772084</v>
      </c>
      <c r="G850" s="72">
        <f t="shared" si="130"/>
        <v>71.445697146392831</v>
      </c>
      <c r="H850" s="73">
        <v>35.940000000000005</v>
      </c>
      <c r="I850" s="74">
        <f t="shared" si="131"/>
        <v>35.940000000000005</v>
      </c>
      <c r="J850" s="75">
        <f t="shared" si="132"/>
        <v>57.243418287835702</v>
      </c>
      <c r="K850" s="76">
        <v>4.1666666666666625</v>
      </c>
      <c r="L850" s="77">
        <v>100</v>
      </c>
      <c r="M850" s="78">
        <f t="shared" si="133"/>
        <v>25.462962962962958</v>
      </c>
      <c r="N850" s="79">
        <v>99.259259259259252</v>
      </c>
      <c r="O850" s="80">
        <v>99.22</v>
      </c>
      <c r="P850" s="81">
        <v>99.02386117136659</v>
      </c>
      <c r="Q850" s="82">
        <v>100</v>
      </c>
      <c r="R850" s="72">
        <f t="shared" si="134"/>
        <v>99.375780107656468</v>
      </c>
      <c r="S850" s="76">
        <v>96.527777777777786</v>
      </c>
      <c r="T850" s="80">
        <v>73.912037037037038</v>
      </c>
      <c r="U850" s="80">
        <v>96.296283333333335</v>
      </c>
      <c r="V850" s="80">
        <v>0</v>
      </c>
      <c r="W850" s="80">
        <v>35</v>
      </c>
      <c r="X850" s="78">
        <f t="shared" si="135"/>
        <v>71.059024537037047</v>
      </c>
      <c r="Y850" s="83">
        <f t="shared" si="136"/>
        <v>63.705804152968597</v>
      </c>
      <c r="Z850" s="84">
        <v>96</v>
      </c>
      <c r="AA850" s="84">
        <v>76.3888888888889</v>
      </c>
      <c r="AB850" s="84">
        <v>60</v>
      </c>
      <c r="AC850" s="84">
        <v>25.6</v>
      </c>
      <c r="AD850" s="84">
        <v>5.5555555555555554</v>
      </c>
      <c r="AE850" s="72">
        <f t="shared" si="137"/>
        <v>55.414583333333333</v>
      </c>
      <c r="AF850" s="85">
        <v>42.105263157894733</v>
      </c>
      <c r="AG850" s="85">
        <v>43.75</v>
      </c>
      <c r="AH850" s="85">
        <v>35.294117647058826</v>
      </c>
      <c r="AI850" s="85">
        <v>20.5607476635514</v>
      </c>
      <c r="AJ850" s="86">
        <v>35.427532117126241</v>
      </c>
      <c r="AK850" s="87">
        <v>30</v>
      </c>
      <c r="AL850" s="72">
        <f t="shared" si="138"/>
        <v>30</v>
      </c>
      <c r="AM850" s="88">
        <v>45.001786342344772</v>
      </c>
      <c r="AN850" s="89">
        <f t="shared" si="139"/>
        <v>56.802121636754876</v>
      </c>
    </row>
    <row r="851" spans="1:40" ht="15" hidden="1" customHeight="1" x14ac:dyDescent="0.3">
      <c r="A851" s="90">
        <v>68077</v>
      </c>
      <c r="B851" s="91" t="s">
        <v>1137</v>
      </c>
      <c r="C851" s="91" t="s">
        <v>1142</v>
      </c>
      <c r="D851" s="92">
        <v>6</v>
      </c>
      <c r="E851" s="70">
        <v>63.713458048303785</v>
      </c>
      <c r="F851" s="71">
        <v>91.061253561253551</v>
      </c>
      <c r="G851" s="72">
        <f t="shared" si="130"/>
        <v>72.829389885953702</v>
      </c>
      <c r="H851" s="73">
        <v>45.292000000000002</v>
      </c>
      <c r="I851" s="74">
        <f t="shared" si="131"/>
        <v>45.292000000000002</v>
      </c>
      <c r="J851" s="75">
        <f t="shared" si="132"/>
        <v>61.814433931572225</v>
      </c>
      <c r="K851" s="76">
        <v>75</v>
      </c>
      <c r="L851" s="77">
        <v>100</v>
      </c>
      <c r="M851" s="78">
        <f t="shared" si="133"/>
        <v>80.555555555555557</v>
      </c>
      <c r="N851" s="79">
        <v>97.142857142857139</v>
      </c>
      <c r="O851" s="80">
        <v>99.390000000000015</v>
      </c>
      <c r="P851" s="81">
        <v>98.592807683716771</v>
      </c>
      <c r="Q851" s="82">
        <v>100</v>
      </c>
      <c r="R851" s="72">
        <f t="shared" si="134"/>
        <v>98.781416206643485</v>
      </c>
      <c r="S851" s="76">
        <v>97.222222222222214</v>
      </c>
      <c r="T851" s="80">
        <v>72.03125</v>
      </c>
      <c r="U851" s="80">
        <v>20.833333333333332</v>
      </c>
      <c r="V851" s="80">
        <v>98.148782996229002</v>
      </c>
      <c r="W851" s="80">
        <v>15</v>
      </c>
      <c r="X851" s="78">
        <f t="shared" si="135"/>
        <v>61.665299263417516</v>
      </c>
      <c r="Y851" s="83">
        <f t="shared" si="136"/>
        <v>80.342948950419526</v>
      </c>
      <c r="Z851" s="84">
        <v>51.632183908045981</v>
      </c>
      <c r="AA851" s="84">
        <v>22.222222222222225</v>
      </c>
      <c r="AB851" s="84">
        <v>0</v>
      </c>
      <c r="AC851" s="84">
        <v>0</v>
      </c>
      <c r="AD851" s="84">
        <v>42.857142857142854</v>
      </c>
      <c r="AE851" s="72">
        <f t="shared" si="137"/>
        <v>25.110426929392446</v>
      </c>
      <c r="AF851" s="85">
        <v>0</v>
      </c>
      <c r="AG851" s="85">
        <v>6.25</v>
      </c>
      <c r="AH851" s="85">
        <v>5.8823529411764701</v>
      </c>
      <c r="AI851" s="85">
        <v>0.93457943925233633</v>
      </c>
      <c r="AJ851" s="86">
        <v>3.266733095107202</v>
      </c>
      <c r="AK851" s="87">
        <v>53.333333333333336</v>
      </c>
      <c r="AL851" s="72">
        <f t="shared" si="138"/>
        <v>53.333333333333336</v>
      </c>
      <c r="AM851" s="88">
        <v>24.930023187704556</v>
      </c>
      <c r="AN851" s="89">
        <f t="shared" si="139"/>
        <v>60.013368217835577</v>
      </c>
    </row>
    <row r="852" spans="1:40" ht="15" hidden="1" customHeight="1" x14ac:dyDescent="0.3">
      <c r="A852" s="90">
        <v>68079</v>
      </c>
      <c r="B852" s="91" t="s">
        <v>1137</v>
      </c>
      <c r="C852" s="91" t="s">
        <v>1143</v>
      </c>
      <c r="D852" s="92">
        <v>6</v>
      </c>
      <c r="E852" s="70">
        <v>0</v>
      </c>
      <c r="F852" s="71">
        <v>94.750712250712255</v>
      </c>
      <c r="G852" s="72">
        <f t="shared" si="130"/>
        <v>31.583570750237417</v>
      </c>
      <c r="H852" s="73">
        <v>68.114000000000004</v>
      </c>
      <c r="I852" s="74">
        <f t="shared" si="131"/>
        <v>68.114000000000004</v>
      </c>
      <c r="J852" s="75">
        <f t="shared" si="132"/>
        <v>46.195742450142454</v>
      </c>
      <c r="K852" s="76">
        <v>22.680412371134018</v>
      </c>
      <c r="L852" s="77">
        <v>100</v>
      </c>
      <c r="M852" s="78">
        <f t="shared" si="133"/>
        <v>39.862542955326461</v>
      </c>
      <c r="N852" s="79">
        <v>66.666666666666671</v>
      </c>
      <c r="O852" s="80">
        <v>99.33</v>
      </c>
      <c r="P852" s="81">
        <v>100</v>
      </c>
      <c r="Q852" s="82">
        <v>100</v>
      </c>
      <c r="R852" s="72">
        <f t="shared" si="134"/>
        <v>91.499166666666667</v>
      </c>
      <c r="S852" s="76">
        <v>94.027777777777771</v>
      </c>
      <c r="T852" s="80">
        <v>79.550925925925924</v>
      </c>
      <c r="U852" s="80">
        <v>100</v>
      </c>
      <c r="V852" s="80">
        <v>0</v>
      </c>
      <c r="W852" s="80">
        <v>25</v>
      </c>
      <c r="X852" s="78">
        <f t="shared" si="135"/>
        <v>71.519675925925924</v>
      </c>
      <c r="Y852" s="83">
        <f t="shared" si="136"/>
        <v>66.516545093547151</v>
      </c>
      <c r="Z852" s="84">
        <v>50.574712643678161</v>
      </c>
      <c r="AA852" s="84">
        <v>78.472222222222214</v>
      </c>
      <c r="AB852" s="84">
        <v>100</v>
      </c>
      <c r="AC852" s="84">
        <v>86.4</v>
      </c>
      <c r="AD852" s="84">
        <v>13.333333333333334</v>
      </c>
      <c r="AE852" s="72">
        <f t="shared" si="137"/>
        <v>64.807219827586209</v>
      </c>
      <c r="AF852" s="85">
        <v>52.631578947368418</v>
      </c>
      <c r="AG852" s="85">
        <v>75</v>
      </c>
      <c r="AH852" s="85">
        <v>76.470588235294116</v>
      </c>
      <c r="AI852" s="85">
        <v>68.224299065420553</v>
      </c>
      <c r="AJ852" s="86">
        <v>68.08161656202077</v>
      </c>
      <c r="AK852" s="87">
        <v>70</v>
      </c>
      <c r="AL852" s="72">
        <f t="shared" si="138"/>
        <v>70</v>
      </c>
      <c r="AM852" s="88">
        <v>66.718948324584858</v>
      </c>
      <c r="AN852" s="89">
        <f t="shared" si="139"/>
        <v>62.513105534177527</v>
      </c>
    </row>
    <row r="853" spans="1:40" ht="15" hidden="1" customHeight="1" x14ac:dyDescent="0.3">
      <c r="A853" s="90">
        <v>68081</v>
      </c>
      <c r="B853" s="91" t="s">
        <v>1137</v>
      </c>
      <c r="C853" s="91" t="s">
        <v>1144</v>
      </c>
      <c r="D853" s="92">
        <v>1</v>
      </c>
      <c r="E853" s="70">
        <v>67.695751314626094</v>
      </c>
      <c r="F853" s="71">
        <v>78.874643874643866</v>
      </c>
      <c r="G853" s="72">
        <f t="shared" si="130"/>
        <v>71.422048834632022</v>
      </c>
      <c r="H853" s="73">
        <v>60.024000000000001</v>
      </c>
      <c r="I853" s="74">
        <f t="shared" si="131"/>
        <v>60.024000000000001</v>
      </c>
      <c r="J853" s="75">
        <f t="shared" si="132"/>
        <v>66.862829300779211</v>
      </c>
      <c r="K853" s="76">
        <v>99.705263157894734</v>
      </c>
      <c r="L853" s="77">
        <v>100</v>
      </c>
      <c r="M853" s="78">
        <f t="shared" si="133"/>
        <v>99.770760233918139</v>
      </c>
      <c r="N853" s="79">
        <v>70</v>
      </c>
      <c r="O853" s="80">
        <v>98.929999999999993</v>
      </c>
      <c r="P853" s="81">
        <v>97.101008565201965</v>
      </c>
      <c r="Q853" s="82">
        <v>100</v>
      </c>
      <c r="R853" s="72">
        <f t="shared" si="134"/>
        <v>91.5077521413005</v>
      </c>
      <c r="S853" s="76">
        <v>96.388888888888886</v>
      </c>
      <c r="T853" s="80">
        <v>82.684225496725503</v>
      </c>
      <c r="U853" s="80">
        <v>100</v>
      </c>
      <c r="V853" s="80">
        <v>95.066413662239086</v>
      </c>
      <c r="W853" s="80">
        <v>50</v>
      </c>
      <c r="X853" s="78">
        <f t="shared" si="135"/>
        <v>87.901580304183483</v>
      </c>
      <c r="Y853" s="83">
        <f t="shared" si="136"/>
        <v>93.328460066765402</v>
      </c>
      <c r="Z853" s="84">
        <v>99.310344827586206</v>
      </c>
      <c r="AA853" s="84">
        <v>94.444444444444443</v>
      </c>
      <c r="AB853" s="84">
        <v>100</v>
      </c>
      <c r="AC853" s="84">
        <v>76.8</v>
      </c>
      <c r="AD853" s="84">
        <v>74.380165289256198</v>
      </c>
      <c r="AE853" s="72">
        <f t="shared" si="137"/>
        <v>89.632200531965424</v>
      </c>
      <c r="AF853" s="85">
        <v>57.894736842105267</v>
      </c>
      <c r="AG853" s="85">
        <v>81.25</v>
      </c>
      <c r="AH853" s="85">
        <v>64.705882352941174</v>
      </c>
      <c r="AI853" s="85">
        <v>68.224299065420553</v>
      </c>
      <c r="AJ853" s="86">
        <v>68.018729565116743</v>
      </c>
      <c r="AK853" s="87">
        <v>43.333333333333336</v>
      </c>
      <c r="AL853" s="72">
        <f t="shared" si="138"/>
        <v>43.333333333333336</v>
      </c>
      <c r="AM853" s="88">
        <v>74.60883483441269</v>
      </c>
      <c r="AN853" s="89">
        <f t="shared" si="139"/>
        <v>82.419446343862347</v>
      </c>
    </row>
    <row r="854" spans="1:40" ht="15" hidden="1" customHeight="1" x14ac:dyDescent="0.3">
      <c r="A854" s="90">
        <v>68092</v>
      </c>
      <c r="B854" s="91" t="s">
        <v>1137</v>
      </c>
      <c r="C854" s="91" t="s">
        <v>1145</v>
      </c>
      <c r="D854" s="92">
        <v>6</v>
      </c>
      <c r="E854" s="70">
        <v>69.330007680228547</v>
      </c>
      <c r="F854" s="71">
        <v>86.763838013838011</v>
      </c>
      <c r="G854" s="72">
        <f t="shared" si="130"/>
        <v>75.141284458098369</v>
      </c>
      <c r="H854" s="73">
        <v>61.579999999999991</v>
      </c>
      <c r="I854" s="74">
        <f t="shared" si="131"/>
        <v>61.579999999999991</v>
      </c>
      <c r="J854" s="75">
        <f t="shared" si="132"/>
        <v>69.716770674859021</v>
      </c>
      <c r="K854" s="76">
        <v>59.259259259259252</v>
      </c>
      <c r="L854" s="77">
        <v>100</v>
      </c>
      <c r="M854" s="78">
        <f t="shared" si="133"/>
        <v>68.312757201646093</v>
      </c>
      <c r="N854" s="79">
        <v>80.714285714285708</v>
      </c>
      <c r="O854" s="80">
        <v>98.080000000000013</v>
      </c>
      <c r="P854" s="81">
        <v>98.574821852731588</v>
      </c>
      <c r="Q854" s="82">
        <v>100</v>
      </c>
      <c r="R854" s="72">
        <f t="shared" si="134"/>
        <v>94.342276891754324</v>
      </c>
      <c r="S854" s="76">
        <v>88.888888888888886</v>
      </c>
      <c r="T854" s="80">
        <v>88.072916666666671</v>
      </c>
      <c r="U854" s="80">
        <v>100</v>
      </c>
      <c r="V854" s="80">
        <v>76.164970540974821</v>
      </c>
      <c r="W854" s="80">
        <v>25</v>
      </c>
      <c r="X854" s="78">
        <f t="shared" si="135"/>
        <v>81.886072706510731</v>
      </c>
      <c r="Y854" s="83">
        <f t="shared" si="136"/>
        <v>80.985664464037413</v>
      </c>
      <c r="Z854" s="84">
        <v>81.218390804597703</v>
      </c>
      <c r="AA854" s="84">
        <v>44.44444444444445</v>
      </c>
      <c r="AB854" s="84">
        <v>0</v>
      </c>
      <c r="AC854" s="84">
        <v>72.8</v>
      </c>
      <c r="AD854" s="84">
        <v>41.304347826086953</v>
      </c>
      <c r="AE854" s="72">
        <f t="shared" si="137"/>
        <v>50.032496251874065</v>
      </c>
      <c r="AF854" s="85">
        <v>63.157894736842103</v>
      </c>
      <c r="AG854" s="85">
        <v>75</v>
      </c>
      <c r="AH854" s="85">
        <v>64.705882352941174</v>
      </c>
      <c r="AI854" s="85">
        <v>58.878504672897193</v>
      </c>
      <c r="AJ854" s="86">
        <v>65.435570440670119</v>
      </c>
      <c r="AK854" s="87">
        <v>55.000000000000007</v>
      </c>
      <c r="AL854" s="72">
        <f t="shared" si="138"/>
        <v>55.000000000000007</v>
      </c>
      <c r="AM854" s="88">
        <v>55.133483451844867</v>
      </c>
      <c r="AN854" s="89">
        <f t="shared" si="139"/>
        <v>70.976231402543974</v>
      </c>
    </row>
    <row r="855" spans="1:40" ht="15" hidden="1" customHeight="1" x14ac:dyDescent="0.3">
      <c r="A855" s="90">
        <v>68101</v>
      </c>
      <c r="B855" s="91" t="s">
        <v>1137</v>
      </c>
      <c r="C855" s="91" t="s">
        <v>1146</v>
      </c>
      <c r="D855" s="92">
        <v>6</v>
      </c>
      <c r="E855" s="70">
        <v>58.397934491400925</v>
      </c>
      <c r="F855" s="71">
        <v>80.035612535612529</v>
      </c>
      <c r="G855" s="72">
        <f t="shared" si="130"/>
        <v>65.610493839471459</v>
      </c>
      <c r="H855" s="73">
        <v>0</v>
      </c>
      <c r="I855" s="74">
        <f t="shared" si="131"/>
        <v>0</v>
      </c>
      <c r="J855" s="75">
        <f t="shared" si="132"/>
        <v>39.366296303682873</v>
      </c>
      <c r="K855" s="76">
        <v>79.166666666666657</v>
      </c>
      <c r="L855" s="77">
        <v>100</v>
      </c>
      <c r="M855" s="78">
        <f t="shared" si="133"/>
        <v>83.796296296296291</v>
      </c>
      <c r="N855" s="79">
        <v>96.428571428571431</v>
      </c>
      <c r="O855" s="80">
        <v>98.92</v>
      </c>
      <c r="P855" s="81">
        <v>99.615055603079554</v>
      </c>
      <c r="Q855" s="82" t="s">
        <v>37</v>
      </c>
      <c r="R855" s="72">
        <f t="shared" si="134"/>
        <v>98.259758254918736</v>
      </c>
      <c r="S855" s="76">
        <v>100</v>
      </c>
      <c r="T855" s="80">
        <v>91.631944444444429</v>
      </c>
      <c r="U855" s="80">
        <v>100</v>
      </c>
      <c r="V855" s="80">
        <v>0</v>
      </c>
      <c r="W855" s="80">
        <v>0</v>
      </c>
      <c r="X855" s="78">
        <f t="shared" si="135"/>
        <v>72.907986111111114</v>
      </c>
      <c r="Y855" s="83">
        <f t="shared" si="136"/>
        <v>84.940344863796213</v>
      </c>
      <c r="Z855" s="84">
        <v>65.287356321839084</v>
      </c>
      <c r="AA855" s="84">
        <v>44.44444444444445</v>
      </c>
      <c r="AB855" s="84">
        <v>80</v>
      </c>
      <c r="AC855" s="84">
        <v>64</v>
      </c>
      <c r="AD855" s="84">
        <v>5.5555555555555554</v>
      </c>
      <c r="AE855" s="72">
        <f t="shared" si="137"/>
        <v>52.696839080459768</v>
      </c>
      <c r="AF855" s="85">
        <v>89.473684210526315</v>
      </c>
      <c r="AG855" s="85">
        <v>75</v>
      </c>
      <c r="AH855" s="85">
        <v>70.588235294117652</v>
      </c>
      <c r="AI855" s="85">
        <v>45.794392523364486</v>
      </c>
      <c r="AJ855" s="86">
        <v>70.214078007002115</v>
      </c>
      <c r="AK855" s="87">
        <v>51.666666666666671</v>
      </c>
      <c r="AL855" s="72">
        <f t="shared" si="138"/>
        <v>51.666666666666671</v>
      </c>
      <c r="AM855" s="88">
        <v>57.162068311445772</v>
      </c>
      <c r="AN855" s="89">
        <f t="shared" si="139"/>
        <v>67.492052186068406</v>
      </c>
    </row>
    <row r="856" spans="1:40" ht="15" hidden="1" customHeight="1" x14ac:dyDescent="0.3">
      <c r="A856" s="90">
        <v>68121</v>
      </c>
      <c r="B856" s="91" t="s">
        <v>1137</v>
      </c>
      <c r="C856" s="91" t="s">
        <v>1147</v>
      </c>
      <c r="D856" s="92">
        <v>6</v>
      </c>
      <c r="E856" s="70">
        <v>67.785512496269959</v>
      </c>
      <c r="F856" s="71">
        <v>93.333333333333329</v>
      </c>
      <c r="G856" s="72">
        <f t="shared" si="130"/>
        <v>76.301452775291068</v>
      </c>
      <c r="H856" s="73">
        <v>49.808</v>
      </c>
      <c r="I856" s="74">
        <f t="shared" si="131"/>
        <v>49.808</v>
      </c>
      <c r="J856" s="75">
        <f t="shared" si="132"/>
        <v>65.704071665174638</v>
      </c>
      <c r="K856" s="76">
        <v>90.225563909774436</v>
      </c>
      <c r="L856" s="77">
        <v>100</v>
      </c>
      <c r="M856" s="78">
        <f t="shared" si="133"/>
        <v>92.397660818713462</v>
      </c>
      <c r="N856" s="79">
        <v>100</v>
      </c>
      <c r="O856" s="80">
        <v>99.7</v>
      </c>
      <c r="P856" s="81">
        <v>99.703264094955486</v>
      </c>
      <c r="Q856" s="82">
        <v>100</v>
      </c>
      <c r="R856" s="72">
        <f t="shared" si="134"/>
        <v>99.850816023738872</v>
      </c>
      <c r="S856" s="76">
        <v>95.833333333333343</v>
      </c>
      <c r="T856" s="80">
        <v>86.810185185185176</v>
      </c>
      <c r="U856" s="80">
        <v>95.370349999999988</v>
      </c>
      <c r="V856" s="80">
        <v>87.040133779264224</v>
      </c>
      <c r="W856" s="80">
        <v>25</v>
      </c>
      <c r="X856" s="78">
        <f t="shared" si="135"/>
        <v>83.508483852037656</v>
      </c>
      <c r="Y856" s="83">
        <f t="shared" si="136"/>
        <v>91.938133854985324</v>
      </c>
      <c r="Z856" s="84">
        <v>54.643678160919542</v>
      </c>
      <c r="AA856" s="84">
        <v>57.638888888888893</v>
      </c>
      <c r="AB856" s="84">
        <v>80</v>
      </c>
      <c r="AC856" s="84">
        <v>48</v>
      </c>
      <c r="AD856" s="84">
        <v>23.333333333333332</v>
      </c>
      <c r="AE856" s="72">
        <f t="shared" si="137"/>
        <v>52.843211206896555</v>
      </c>
      <c r="AF856" s="85">
        <v>63.157894736842103</v>
      </c>
      <c r="AG856" s="85">
        <v>81.25</v>
      </c>
      <c r="AH856" s="85">
        <v>58.82352941176471</v>
      </c>
      <c r="AI856" s="85">
        <v>50.467289719626166</v>
      </c>
      <c r="AJ856" s="86">
        <v>63.42467846705825</v>
      </c>
      <c r="AK856" s="87">
        <v>43.333333333333336</v>
      </c>
      <c r="AL856" s="72">
        <f t="shared" si="138"/>
        <v>43.333333333333336</v>
      </c>
      <c r="AM856" s="88">
        <v>53.762960234893697</v>
      </c>
      <c r="AN856" s="89">
        <f t="shared" si="139"/>
        <v>75.238769330995694</v>
      </c>
    </row>
    <row r="857" spans="1:40" ht="15" hidden="1" customHeight="1" x14ac:dyDescent="0.3">
      <c r="A857" s="90">
        <v>68132</v>
      </c>
      <c r="B857" s="91" t="s">
        <v>1137</v>
      </c>
      <c r="C857" s="91" t="s">
        <v>1148</v>
      </c>
      <c r="D857" s="92">
        <v>6</v>
      </c>
      <c r="E857" s="70">
        <v>77.172559106589844</v>
      </c>
      <c r="F857" s="71">
        <v>77.282763532763539</v>
      </c>
      <c r="G857" s="72">
        <f t="shared" si="130"/>
        <v>77.209293915314404</v>
      </c>
      <c r="H857" s="73">
        <v>69.908000000000001</v>
      </c>
      <c r="I857" s="74">
        <f t="shared" si="131"/>
        <v>69.908000000000001</v>
      </c>
      <c r="J857" s="75">
        <f t="shared" si="132"/>
        <v>74.288776349188652</v>
      </c>
      <c r="K857" s="76">
        <v>59.890109890109891</v>
      </c>
      <c r="L857" s="77">
        <v>100</v>
      </c>
      <c r="M857" s="78">
        <f t="shared" si="133"/>
        <v>68.803418803418793</v>
      </c>
      <c r="N857" s="79">
        <v>100</v>
      </c>
      <c r="O857" s="80">
        <v>99.47999999999999</v>
      </c>
      <c r="P857" s="81">
        <v>99.700598802395206</v>
      </c>
      <c r="Q857" s="82">
        <v>100</v>
      </c>
      <c r="R857" s="72">
        <f t="shared" si="134"/>
        <v>99.795149700598799</v>
      </c>
      <c r="S857" s="76">
        <v>92.5</v>
      </c>
      <c r="T857" s="80">
        <v>82.986111111111114</v>
      </c>
      <c r="U857" s="80">
        <v>100</v>
      </c>
      <c r="V857" s="80">
        <v>0</v>
      </c>
      <c r="W857" s="80">
        <v>15</v>
      </c>
      <c r="X857" s="78">
        <f t="shared" si="135"/>
        <v>70.746527777777771</v>
      </c>
      <c r="Y857" s="83">
        <f t="shared" si="136"/>
        <v>79.342567562311274</v>
      </c>
      <c r="Z857" s="84">
        <v>92.873563218390814</v>
      </c>
      <c r="AA857" s="84">
        <v>61.111111111111114</v>
      </c>
      <c r="AB857" s="84">
        <v>0</v>
      </c>
      <c r="AC857" s="84">
        <v>51.2</v>
      </c>
      <c r="AD857" s="84">
        <v>5.5555555555555554</v>
      </c>
      <c r="AE857" s="72">
        <f t="shared" si="137"/>
        <v>45.318390804597705</v>
      </c>
      <c r="AF857" s="85">
        <v>26.315789473684209</v>
      </c>
      <c r="AG857" s="85">
        <v>18.75</v>
      </c>
      <c r="AH857" s="85">
        <v>5.8823529411764701</v>
      </c>
      <c r="AI857" s="85">
        <v>44.859813084112147</v>
      </c>
      <c r="AJ857" s="86">
        <v>23.951988874743208</v>
      </c>
      <c r="AK857" s="87">
        <v>46.666666666666664</v>
      </c>
      <c r="AL857" s="72">
        <f t="shared" si="138"/>
        <v>46.666666666666664</v>
      </c>
      <c r="AM857" s="88">
        <v>39.890338795716964</v>
      </c>
      <c r="AN857" s="89">
        <f t="shared" si="139"/>
        <v>66.496140689708454</v>
      </c>
    </row>
    <row r="858" spans="1:40" ht="15" hidden="1" customHeight="1" x14ac:dyDescent="0.3">
      <c r="A858" s="90">
        <v>68147</v>
      </c>
      <c r="B858" s="91" t="s">
        <v>1137</v>
      </c>
      <c r="C858" s="91" t="s">
        <v>1149</v>
      </c>
      <c r="D858" s="92">
        <v>6</v>
      </c>
      <c r="E858" s="70">
        <v>58.76234217619519</v>
      </c>
      <c r="F858" s="71">
        <v>88.009259259259252</v>
      </c>
      <c r="G858" s="72">
        <f t="shared" si="130"/>
        <v>68.511314537216549</v>
      </c>
      <c r="H858" s="73">
        <v>41.228000000000009</v>
      </c>
      <c r="I858" s="74">
        <f t="shared" si="131"/>
        <v>41.228000000000009</v>
      </c>
      <c r="J858" s="75">
        <f t="shared" si="132"/>
        <v>57.59798872232993</v>
      </c>
      <c r="K858" s="76">
        <v>58.74125874125874</v>
      </c>
      <c r="L858" s="77">
        <v>100</v>
      </c>
      <c r="M858" s="78">
        <f t="shared" si="133"/>
        <v>67.909867909867899</v>
      </c>
      <c r="N858" s="79">
        <v>85.714285714285708</v>
      </c>
      <c r="O858" s="80">
        <v>99.920000000000016</v>
      </c>
      <c r="P858" s="81">
        <v>98.483412322274873</v>
      </c>
      <c r="Q858" s="82" t="s">
        <v>37</v>
      </c>
      <c r="R858" s="72">
        <f t="shared" si="134"/>
        <v>94.646708158429249</v>
      </c>
      <c r="S858" s="76">
        <v>98.611111111111114</v>
      </c>
      <c r="T858" s="80">
        <v>72.291666666666657</v>
      </c>
      <c r="U858" s="80">
        <v>100</v>
      </c>
      <c r="V858" s="80">
        <v>0</v>
      </c>
      <c r="W858" s="80">
        <v>0</v>
      </c>
      <c r="X858" s="78">
        <f t="shared" si="135"/>
        <v>67.725694444444443</v>
      </c>
      <c r="Y858" s="83">
        <f t="shared" si="136"/>
        <v>76.406721280472027</v>
      </c>
      <c r="Z858" s="84">
        <v>41.011494252873568</v>
      </c>
      <c r="AA858" s="84">
        <v>22.222222222222225</v>
      </c>
      <c r="AB858" s="84">
        <v>60</v>
      </c>
      <c r="AC858" s="84">
        <v>63.2</v>
      </c>
      <c r="AD858" s="84">
        <v>40.909090909090914</v>
      </c>
      <c r="AE858" s="72">
        <f t="shared" si="137"/>
        <v>45.189994775339606</v>
      </c>
      <c r="AF858" s="85">
        <v>31.578947368421051</v>
      </c>
      <c r="AG858" s="85">
        <v>81.25</v>
      </c>
      <c r="AH858" s="85">
        <v>35.294117647058826</v>
      </c>
      <c r="AI858" s="85">
        <v>52.336448598130836</v>
      </c>
      <c r="AJ858" s="86">
        <v>50.114878403402678</v>
      </c>
      <c r="AK858" s="87">
        <v>58.333333333333336</v>
      </c>
      <c r="AL858" s="72">
        <f t="shared" si="138"/>
        <v>58.333333333333336</v>
      </c>
      <c r="AM858" s="88">
        <v>49.13196478775518</v>
      </c>
      <c r="AN858" s="89">
        <f t="shared" si="139"/>
        <v>64.462547821028551</v>
      </c>
    </row>
    <row r="859" spans="1:40" ht="15" hidden="1" customHeight="1" x14ac:dyDescent="0.3">
      <c r="A859" s="90">
        <v>68152</v>
      </c>
      <c r="B859" s="91" t="s">
        <v>1137</v>
      </c>
      <c r="C859" s="91" t="s">
        <v>1150</v>
      </c>
      <c r="D859" s="92">
        <v>6</v>
      </c>
      <c r="E859" s="70">
        <v>0</v>
      </c>
      <c r="F859" s="71">
        <v>80</v>
      </c>
      <c r="G859" s="72">
        <f t="shared" si="130"/>
        <v>26.666666666666664</v>
      </c>
      <c r="H859" s="73">
        <v>0</v>
      </c>
      <c r="I859" s="74">
        <f t="shared" si="131"/>
        <v>0</v>
      </c>
      <c r="J859" s="75">
        <f t="shared" si="132"/>
        <v>15.999999999999998</v>
      </c>
      <c r="K859" s="76">
        <v>40.322580645161288</v>
      </c>
      <c r="L859" s="77">
        <v>100</v>
      </c>
      <c r="M859" s="78">
        <f t="shared" si="133"/>
        <v>53.584229390681003</v>
      </c>
      <c r="N859" s="79">
        <v>89.206349206349216</v>
      </c>
      <c r="O859" s="80">
        <v>99.559999999999988</v>
      </c>
      <c r="P859" s="81">
        <v>97.306397306397301</v>
      </c>
      <c r="Q859" s="82" t="s">
        <v>37</v>
      </c>
      <c r="R859" s="72">
        <f t="shared" si="134"/>
        <v>95.297983682058685</v>
      </c>
      <c r="S859" s="76">
        <v>79.583333333333343</v>
      </c>
      <c r="T859" s="80">
        <v>73.495370370370381</v>
      </c>
      <c r="U859" s="80">
        <v>100</v>
      </c>
      <c r="V859" s="80">
        <v>0</v>
      </c>
      <c r="W859" s="80">
        <v>0</v>
      </c>
      <c r="X859" s="78">
        <f t="shared" si="135"/>
        <v>63.269675925925931</v>
      </c>
      <c r="Y859" s="83">
        <f t="shared" si="136"/>
        <v>70.031973655200233</v>
      </c>
      <c r="Z859" s="84">
        <v>46.620689655172413</v>
      </c>
      <c r="AA859" s="84">
        <v>16.666666666666668</v>
      </c>
      <c r="AB859" s="84">
        <v>0</v>
      </c>
      <c r="AC859" s="84">
        <v>52</v>
      </c>
      <c r="AD859" s="84">
        <v>5.5555555555555554</v>
      </c>
      <c r="AE859" s="72">
        <f t="shared" si="137"/>
        <v>25.571839080459771</v>
      </c>
      <c r="AF859" s="85">
        <v>47.368421052631575</v>
      </c>
      <c r="AG859" s="85">
        <v>68.75</v>
      </c>
      <c r="AH859" s="85">
        <v>29.411764705882355</v>
      </c>
      <c r="AI859" s="85">
        <v>28.037383177570092</v>
      </c>
      <c r="AJ859" s="86">
        <v>43.391892234021007</v>
      </c>
      <c r="AK859" s="87">
        <v>33.333333333333329</v>
      </c>
      <c r="AL859" s="72">
        <f t="shared" si="138"/>
        <v>33.333333333333329</v>
      </c>
      <c r="AM859" s="88">
        <v>31.87615210531748</v>
      </c>
      <c r="AN859" s="89">
        <f t="shared" si="139"/>
        <v>47.778832459195364</v>
      </c>
    </row>
    <row r="860" spans="1:40" ht="15" hidden="1" customHeight="1" x14ac:dyDescent="0.3">
      <c r="A860" s="90">
        <v>68160</v>
      </c>
      <c r="B860" s="91" t="s">
        <v>1137</v>
      </c>
      <c r="C860" s="91" t="s">
        <v>1151</v>
      </c>
      <c r="D860" s="92">
        <v>6</v>
      </c>
      <c r="E860" s="70">
        <v>73.675886609823195</v>
      </c>
      <c r="F860" s="71">
        <v>73.023504273504287</v>
      </c>
      <c r="G860" s="72">
        <f t="shared" si="130"/>
        <v>73.458425831050221</v>
      </c>
      <c r="H860" s="73">
        <v>0</v>
      </c>
      <c r="I860" s="74">
        <f t="shared" si="131"/>
        <v>0</v>
      </c>
      <c r="J860" s="75">
        <f t="shared" si="132"/>
        <v>44.075055498630128</v>
      </c>
      <c r="K860" s="76">
        <v>18.75</v>
      </c>
      <c r="L860" s="77">
        <v>100</v>
      </c>
      <c r="M860" s="78">
        <f t="shared" si="133"/>
        <v>36.805555555555557</v>
      </c>
      <c r="N860" s="79">
        <v>82.142857142857153</v>
      </c>
      <c r="O860" s="80">
        <v>99.67</v>
      </c>
      <c r="P860" s="81">
        <v>98.574821852731588</v>
      </c>
      <c r="Q860" s="82">
        <v>100</v>
      </c>
      <c r="R860" s="72">
        <f t="shared" si="134"/>
        <v>95.096919748897193</v>
      </c>
      <c r="S860" s="76">
        <v>77.361111111111114</v>
      </c>
      <c r="T860" s="80">
        <v>73.680555555555557</v>
      </c>
      <c r="U860" s="80">
        <v>0</v>
      </c>
      <c r="V860" s="80">
        <v>0</v>
      </c>
      <c r="W860" s="80">
        <v>25</v>
      </c>
      <c r="X860" s="78">
        <f t="shared" si="135"/>
        <v>40.885416666666671</v>
      </c>
      <c r="Y860" s="83">
        <f t="shared" si="136"/>
        <v>56.76434765298044</v>
      </c>
      <c r="Z860" s="84">
        <v>51.862068965517238</v>
      </c>
      <c r="AA860" s="84">
        <v>33.333333333333336</v>
      </c>
      <c r="AB860" s="84">
        <v>0</v>
      </c>
      <c r="AC860" s="84">
        <v>0</v>
      </c>
      <c r="AD860" s="84">
        <v>6.666666666666667</v>
      </c>
      <c r="AE860" s="72">
        <f t="shared" si="137"/>
        <v>20.46551724137931</v>
      </c>
      <c r="AF860" s="85">
        <v>0</v>
      </c>
      <c r="AG860" s="85">
        <v>6.25</v>
      </c>
      <c r="AH860" s="85">
        <v>5.8823529411764701</v>
      </c>
      <c r="AI860" s="85">
        <v>0.93457943925233633</v>
      </c>
      <c r="AJ860" s="86">
        <v>3.266733095107202</v>
      </c>
      <c r="AK860" s="87">
        <v>0</v>
      </c>
      <c r="AL860" s="72">
        <f t="shared" si="138"/>
        <v>0</v>
      </c>
      <c r="AM860" s="88">
        <v>11.786071354097551</v>
      </c>
      <c r="AN860" s="89">
        <f t="shared" si="139"/>
        <v>40.733006332445512</v>
      </c>
    </row>
    <row r="861" spans="1:40" ht="15" hidden="1" customHeight="1" x14ac:dyDescent="0.3">
      <c r="A861" s="90">
        <v>68162</v>
      </c>
      <c r="B861" s="91" t="s">
        <v>1137</v>
      </c>
      <c r="C861" s="91" t="s">
        <v>1152</v>
      </c>
      <c r="D861" s="92">
        <v>6</v>
      </c>
      <c r="E861" s="70">
        <v>0</v>
      </c>
      <c r="F861" s="71">
        <v>90.227920227920237</v>
      </c>
      <c r="G861" s="72">
        <f t="shared" si="130"/>
        <v>30.075973409306744</v>
      </c>
      <c r="H861" s="73">
        <v>19.998000000000001</v>
      </c>
      <c r="I861" s="74">
        <f t="shared" si="131"/>
        <v>19.998000000000001</v>
      </c>
      <c r="J861" s="75">
        <f t="shared" si="132"/>
        <v>26.044784045584048</v>
      </c>
      <c r="K861" s="76">
        <v>41.739130434782609</v>
      </c>
      <c r="L861" s="77">
        <v>100</v>
      </c>
      <c r="M861" s="78">
        <f t="shared" si="133"/>
        <v>54.685990338164252</v>
      </c>
      <c r="N861" s="79">
        <v>70</v>
      </c>
      <c r="O861" s="80">
        <v>99.69</v>
      </c>
      <c r="P861" s="81">
        <v>99.074074074074076</v>
      </c>
      <c r="Q861" s="82">
        <v>100</v>
      </c>
      <c r="R861" s="72">
        <f t="shared" si="134"/>
        <v>92.191018518518518</v>
      </c>
      <c r="S861" s="76">
        <v>94.861111111111114</v>
      </c>
      <c r="T861" s="80">
        <v>72.569444444444457</v>
      </c>
      <c r="U861" s="80">
        <v>98.14813333333332</v>
      </c>
      <c r="V861" s="80">
        <v>0</v>
      </c>
      <c r="W861" s="80">
        <v>15</v>
      </c>
      <c r="X861" s="78">
        <f t="shared" si="135"/>
        <v>68.269672222222226</v>
      </c>
      <c r="Y861" s="83">
        <f t="shared" si="136"/>
        <v>71.034377558776171</v>
      </c>
      <c r="Z861" s="84">
        <v>86.988505747126439</v>
      </c>
      <c r="AA861" s="84">
        <v>22.222222222222225</v>
      </c>
      <c r="AB861" s="84">
        <v>20</v>
      </c>
      <c r="AC861" s="84">
        <v>52</v>
      </c>
      <c r="AD861" s="84">
        <v>19.101123595505616</v>
      </c>
      <c r="AE861" s="72">
        <f t="shared" si="137"/>
        <v>42.995253777605583</v>
      </c>
      <c r="AF861" s="85">
        <v>57.894736842105267</v>
      </c>
      <c r="AG861" s="85">
        <v>62.5</v>
      </c>
      <c r="AH861" s="85">
        <v>64.705882352941174</v>
      </c>
      <c r="AI861" s="85">
        <v>56.074766355140184</v>
      </c>
      <c r="AJ861" s="86">
        <v>60.293846387546651</v>
      </c>
      <c r="AK861" s="87">
        <v>48.333333333333336</v>
      </c>
      <c r="AL861" s="72">
        <f t="shared" si="138"/>
        <v>48.333333333333336</v>
      </c>
      <c r="AM861" s="88">
        <v>48.67582771806876</v>
      </c>
      <c r="AN861" s="89">
        <f t="shared" si="139"/>
        <v>55.328893903925518</v>
      </c>
    </row>
    <row r="862" spans="1:40" ht="15" hidden="1" customHeight="1" x14ac:dyDescent="0.3">
      <c r="A862" s="90">
        <v>68167</v>
      </c>
      <c r="B862" s="91" t="s">
        <v>1137</v>
      </c>
      <c r="C862" s="91" t="s">
        <v>1153</v>
      </c>
      <c r="D862" s="92">
        <v>6</v>
      </c>
      <c r="E862" s="70">
        <v>68.732988946015013</v>
      </c>
      <c r="F862" s="71">
        <v>90.555555555555557</v>
      </c>
      <c r="G862" s="72">
        <f t="shared" si="130"/>
        <v>76.007177815861866</v>
      </c>
      <c r="H862" s="73">
        <v>50.16</v>
      </c>
      <c r="I862" s="74">
        <f t="shared" si="131"/>
        <v>50.16</v>
      </c>
      <c r="J862" s="75">
        <f t="shared" si="132"/>
        <v>65.668306689517124</v>
      </c>
      <c r="K862" s="76">
        <v>80.487804878048792</v>
      </c>
      <c r="L862" s="77">
        <v>0</v>
      </c>
      <c r="M862" s="78">
        <f t="shared" si="133"/>
        <v>62.60162601626017</v>
      </c>
      <c r="N862" s="79">
        <v>78.201058201058189</v>
      </c>
      <c r="O862" s="80">
        <v>99.06</v>
      </c>
      <c r="P862" s="81">
        <v>97.893972403776331</v>
      </c>
      <c r="Q862" s="82" t="s">
        <v>37</v>
      </c>
      <c r="R862" s="72">
        <f t="shared" si="134"/>
        <v>91.66101957023551</v>
      </c>
      <c r="S862" s="76">
        <v>93.472222222222229</v>
      </c>
      <c r="T862" s="80">
        <v>69.699074074074076</v>
      </c>
      <c r="U862" s="80">
        <v>98.611100000000008</v>
      </c>
      <c r="V862" s="80">
        <v>0</v>
      </c>
      <c r="W862" s="80">
        <v>25</v>
      </c>
      <c r="X862" s="78">
        <f t="shared" si="135"/>
        <v>68.570599074074082</v>
      </c>
      <c r="Y862" s="83">
        <f t="shared" si="136"/>
        <v>73.81070333203273</v>
      </c>
      <c r="Z862" s="84">
        <v>63.839080459770116</v>
      </c>
      <c r="AA862" s="84">
        <v>84.722222222222229</v>
      </c>
      <c r="AB862" s="84">
        <v>0</v>
      </c>
      <c r="AC862" s="84">
        <v>53.6</v>
      </c>
      <c r="AD862" s="84">
        <v>8.8888888888888893</v>
      </c>
      <c r="AE862" s="72">
        <f t="shared" si="137"/>
        <v>43.561853448275862</v>
      </c>
      <c r="AF862" s="85">
        <v>52.631578947368418</v>
      </c>
      <c r="AG862" s="85">
        <v>81.25</v>
      </c>
      <c r="AH862" s="85">
        <v>47.058823529411761</v>
      </c>
      <c r="AI862" s="85">
        <v>38.31775700934579</v>
      </c>
      <c r="AJ862" s="86">
        <v>54.814539871531494</v>
      </c>
      <c r="AK862" s="87">
        <v>35</v>
      </c>
      <c r="AL862" s="72">
        <f t="shared" si="138"/>
        <v>35</v>
      </c>
      <c r="AM862" s="88">
        <v>44.850199138155524</v>
      </c>
      <c r="AN862" s="89">
        <f t="shared" si="139"/>
        <v>63.494072745366452</v>
      </c>
    </row>
    <row r="863" spans="1:40" ht="15" hidden="1" customHeight="1" x14ac:dyDescent="0.3">
      <c r="A863" s="90">
        <v>68169</v>
      </c>
      <c r="B863" s="91" t="s">
        <v>1137</v>
      </c>
      <c r="C863" s="91" t="s">
        <v>1154</v>
      </c>
      <c r="D863" s="92">
        <v>6</v>
      </c>
      <c r="E863" s="70">
        <v>60.740700773368651</v>
      </c>
      <c r="F863" s="71">
        <v>76.126373626373621</v>
      </c>
      <c r="G863" s="72">
        <f t="shared" si="130"/>
        <v>65.869258391036965</v>
      </c>
      <c r="H863" s="73">
        <v>52.488</v>
      </c>
      <c r="I863" s="74">
        <f t="shared" si="131"/>
        <v>52.488</v>
      </c>
      <c r="J863" s="75">
        <f t="shared" si="132"/>
        <v>60.516755034622179</v>
      </c>
      <c r="K863" s="76">
        <v>76.63551401869158</v>
      </c>
      <c r="L863" s="77">
        <v>100</v>
      </c>
      <c r="M863" s="78">
        <f t="shared" si="133"/>
        <v>81.827622014537894</v>
      </c>
      <c r="N863" s="79">
        <v>90.714285714285708</v>
      </c>
      <c r="O863" s="80">
        <v>99.41</v>
      </c>
      <c r="P863" s="81">
        <v>97.362637362637358</v>
      </c>
      <c r="Q863" s="82" t="s">
        <v>37</v>
      </c>
      <c r="R863" s="72">
        <f t="shared" si="134"/>
        <v>95.769081249999999</v>
      </c>
      <c r="S863" s="76">
        <v>95.277777777777786</v>
      </c>
      <c r="T863" s="80">
        <v>82.62731481481481</v>
      </c>
      <c r="U863" s="80">
        <v>100</v>
      </c>
      <c r="V863" s="80">
        <v>0</v>
      </c>
      <c r="W863" s="80">
        <v>0</v>
      </c>
      <c r="X863" s="78">
        <f t="shared" si="135"/>
        <v>69.476273148148152</v>
      </c>
      <c r="Y863" s="83">
        <f t="shared" si="136"/>
        <v>82.336457332641046</v>
      </c>
      <c r="Z863" s="84">
        <v>52.045977011494251</v>
      </c>
      <c r="AA863" s="84">
        <v>11.111111111111112</v>
      </c>
      <c r="AB863" s="84">
        <v>0</v>
      </c>
      <c r="AC863" s="84">
        <v>57.599999999999994</v>
      </c>
      <c r="AD863" s="84">
        <v>5.5555555555555554</v>
      </c>
      <c r="AE863" s="72">
        <f t="shared" si="137"/>
        <v>26.936494252873562</v>
      </c>
      <c r="AF863" s="85">
        <v>78.94736842105263</v>
      </c>
      <c r="AG863" s="85">
        <v>75</v>
      </c>
      <c r="AH863" s="85">
        <v>58.82352941176471</v>
      </c>
      <c r="AI863" s="85">
        <v>49.532710280373834</v>
      </c>
      <c r="AJ863" s="86">
        <v>65.575902028297804</v>
      </c>
      <c r="AK863" s="87">
        <v>46.666666666666664</v>
      </c>
      <c r="AL863" s="72">
        <f t="shared" si="138"/>
        <v>46.666666666666664</v>
      </c>
      <c r="AM863" s="88">
        <v>41.186370809078653</v>
      </c>
      <c r="AN863" s="89">
        <f t="shared" si="139"/>
        <v>65.627490915968551</v>
      </c>
    </row>
    <row r="864" spans="1:40" ht="15" hidden="1" customHeight="1" x14ac:dyDescent="0.3">
      <c r="A864" s="90">
        <v>68176</v>
      </c>
      <c r="B864" s="91" t="s">
        <v>1137</v>
      </c>
      <c r="C864" s="91" t="s">
        <v>1155</v>
      </c>
      <c r="D864" s="92">
        <v>6</v>
      </c>
      <c r="E864" s="70">
        <v>63.143258683468595</v>
      </c>
      <c r="F864" s="71">
        <v>79.989824989824982</v>
      </c>
      <c r="G864" s="72">
        <f t="shared" si="130"/>
        <v>68.75878078558739</v>
      </c>
      <c r="H864" s="73">
        <v>32.142000000000003</v>
      </c>
      <c r="I864" s="74">
        <f t="shared" si="131"/>
        <v>32.142000000000003</v>
      </c>
      <c r="J864" s="75">
        <f t="shared" si="132"/>
        <v>54.11206847135243</v>
      </c>
      <c r="K864" s="76">
        <v>88.505747126436788</v>
      </c>
      <c r="L864" s="77">
        <v>100</v>
      </c>
      <c r="M864" s="78">
        <f t="shared" si="133"/>
        <v>91.06002554278416</v>
      </c>
      <c r="N864" s="79">
        <v>95.714285714285722</v>
      </c>
      <c r="O864" s="80">
        <v>99.89</v>
      </c>
      <c r="P864" s="81">
        <v>99.591836734693871</v>
      </c>
      <c r="Q864" s="82" t="s">
        <v>37</v>
      </c>
      <c r="R864" s="72">
        <f t="shared" si="134"/>
        <v>98.337208290816335</v>
      </c>
      <c r="S864" s="76">
        <v>96.944444444444443</v>
      </c>
      <c r="T864" s="80">
        <v>74.913194444444443</v>
      </c>
      <c r="U864" s="80">
        <v>94.444433333333336</v>
      </c>
      <c r="V864" s="80">
        <v>0</v>
      </c>
      <c r="W864" s="80">
        <v>0</v>
      </c>
      <c r="X864" s="78">
        <f t="shared" si="135"/>
        <v>66.575518055555563</v>
      </c>
      <c r="Y864" s="83">
        <f t="shared" si="136"/>
        <v>85.5536816262413</v>
      </c>
      <c r="Z864" s="84">
        <v>44.620689655172413</v>
      </c>
      <c r="AA864" s="84">
        <v>33.333333333333336</v>
      </c>
      <c r="AB864" s="84">
        <v>0</v>
      </c>
      <c r="AC864" s="84">
        <v>57.599999999999994</v>
      </c>
      <c r="AD864" s="84">
        <v>100</v>
      </c>
      <c r="AE864" s="72">
        <f t="shared" si="137"/>
        <v>46.9551724137931</v>
      </c>
      <c r="AF864" s="85">
        <v>78.94736842105263</v>
      </c>
      <c r="AG864" s="85">
        <v>75</v>
      </c>
      <c r="AH864" s="85">
        <v>64.705882352941174</v>
      </c>
      <c r="AI864" s="85">
        <v>35.514018691588781</v>
      </c>
      <c r="AJ864" s="86">
        <v>63.541817366395648</v>
      </c>
      <c r="AK864" s="87">
        <v>53.333333333333336</v>
      </c>
      <c r="AL864" s="72">
        <f t="shared" si="138"/>
        <v>53.333333333333336</v>
      </c>
      <c r="AM864" s="88">
        <v>52.653909918395158</v>
      </c>
      <c r="AN864" s="89">
        <f t="shared" si="139"/>
        <v>69.395427482909682</v>
      </c>
    </row>
    <row r="865" spans="1:40" ht="15" hidden="1" customHeight="1" x14ac:dyDescent="0.3">
      <c r="A865" s="90">
        <v>68179</v>
      </c>
      <c r="B865" s="91" t="s">
        <v>1137</v>
      </c>
      <c r="C865" s="91" t="s">
        <v>1156</v>
      </c>
      <c r="D865" s="92">
        <v>6</v>
      </c>
      <c r="E865" s="70">
        <v>61.152629051483629</v>
      </c>
      <c r="F865" s="71">
        <v>90.227920227920237</v>
      </c>
      <c r="G865" s="72">
        <f t="shared" si="130"/>
        <v>70.844392776962493</v>
      </c>
      <c r="H865" s="73">
        <v>45.719999999999992</v>
      </c>
      <c r="I865" s="74">
        <f t="shared" si="131"/>
        <v>45.719999999999992</v>
      </c>
      <c r="J865" s="75">
        <f t="shared" si="132"/>
        <v>60.794635666177491</v>
      </c>
      <c r="K865" s="76">
        <v>79.285714285714278</v>
      </c>
      <c r="L865" s="77">
        <v>100</v>
      </c>
      <c r="M865" s="78">
        <f t="shared" si="133"/>
        <v>83.888888888888886</v>
      </c>
      <c r="N865" s="79">
        <v>99.285714285714306</v>
      </c>
      <c r="O865" s="80">
        <v>99.329999999999984</v>
      </c>
      <c r="P865" s="81">
        <v>97.592067988668546</v>
      </c>
      <c r="Q865" s="82">
        <v>100</v>
      </c>
      <c r="R865" s="72">
        <f t="shared" si="134"/>
        <v>99.051945568595713</v>
      </c>
      <c r="S865" s="76">
        <v>100</v>
      </c>
      <c r="T865" s="80">
        <v>75.717592592592595</v>
      </c>
      <c r="U865" s="80">
        <v>70.833316666666676</v>
      </c>
      <c r="V865" s="80">
        <v>0</v>
      </c>
      <c r="W865" s="80">
        <v>0</v>
      </c>
      <c r="X865" s="78">
        <f t="shared" si="135"/>
        <v>61.637727314814825</v>
      </c>
      <c r="Y865" s="83">
        <f t="shared" si="136"/>
        <v>81.620695322691375</v>
      </c>
      <c r="Z865" s="84">
        <v>40.666666666666664</v>
      </c>
      <c r="AA865" s="84">
        <v>45.833333333333336</v>
      </c>
      <c r="AB865" s="84">
        <v>0</v>
      </c>
      <c r="AC865" s="84">
        <v>16.8</v>
      </c>
      <c r="AD865" s="84">
        <v>5.5555555555555554</v>
      </c>
      <c r="AE865" s="72">
        <f t="shared" si="137"/>
        <v>22.952083333333331</v>
      </c>
      <c r="AF865" s="85">
        <v>57.894736842105267</v>
      </c>
      <c r="AG865" s="85">
        <v>75</v>
      </c>
      <c r="AH865" s="85">
        <v>52.941176470588239</v>
      </c>
      <c r="AI865" s="85">
        <v>0.93457943925233633</v>
      </c>
      <c r="AJ865" s="86">
        <v>46.692623187986456</v>
      </c>
      <c r="AK865" s="87">
        <v>20</v>
      </c>
      <c r="AL865" s="72">
        <f t="shared" si="138"/>
        <v>20</v>
      </c>
      <c r="AM865" s="88">
        <v>28.692477294574164</v>
      </c>
      <c r="AN865" s="89">
        <f t="shared" si="139"/>
        <v>61.577017982953436</v>
      </c>
    </row>
    <row r="866" spans="1:40" ht="15" hidden="1" customHeight="1" x14ac:dyDescent="0.3">
      <c r="A866" s="90">
        <v>68190</v>
      </c>
      <c r="B866" s="91" t="s">
        <v>1137</v>
      </c>
      <c r="C866" s="91" t="s">
        <v>1157</v>
      </c>
      <c r="D866" s="92">
        <v>6</v>
      </c>
      <c r="E866" s="70">
        <v>40.359612433817141</v>
      </c>
      <c r="F866" s="71">
        <v>87.09961334961335</v>
      </c>
      <c r="G866" s="72">
        <f t="shared" si="130"/>
        <v>55.939612739082541</v>
      </c>
      <c r="H866" s="73">
        <v>36.171999999999997</v>
      </c>
      <c r="I866" s="74">
        <f t="shared" si="131"/>
        <v>36.171999999999997</v>
      </c>
      <c r="J866" s="75">
        <f t="shared" si="132"/>
        <v>48.032567643449525</v>
      </c>
      <c r="K866" s="76">
        <v>35.697399527186761</v>
      </c>
      <c r="L866" s="77">
        <v>100</v>
      </c>
      <c r="M866" s="78">
        <f t="shared" si="133"/>
        <v>49.986866298923033</v>
      </c>
      <c r="N866" s="79">
        <v>70</v>
      </c>
      <c r="O866" s="80">
        <v>98.87</v>
      </c>
      <c r="P866" s="81">
        <v>99.795918367346943</v>
      </c>
      <c r="Q866" s="82" t="s">
        <v>37</v>
      </c>
      <c r="R866" s="72">
        <f t="shared" si="134"/>
        <v>89.49933405612245</v>
      </c>
      <c r="S866" s="76">
        <v>100</v>
      </c>
      <c r="T866" s="80">
        <v>77.886416245791253</v>
      </c>
      <c r="U866" s="80">
        <v>100</v>
      </c>
      <c r="V866" s="80">
        <v>0</v>
      </c>
      <c r="W866" s="80">
        <v>25</v>
      </c>
      <c r="X866" s="78">
        <f t="shared" si="135"/>
        <v>72.596604061447806</v>
      </c>
      <c r="Y866" s="83">
        <f t="shared" si="136"/>
        <v>69.865972065234772</v>
      </c>
      <c r="Z866" s="84">
        <v>13.333333333333334</v>
      </c>
      <c r="AA866" s="84">
        <v>33.333333333333336</v>
      </c>
      <c r="AB866" s="84">
        <v>0</v>
      </c>
      <c r="AC866" s="84">
        <v>36</v>
      </c>
      <c r="AD866" s="84">
        <v>17.582417582417584</v>
      </c>
      <c r="AE866" s="72">
        <f t="shared" si="137"/>
        <v>19.630036630036631</v>
      </c>
      <c r="AF866" s="85">
        <v>78.94736842105263</v>
      </c>
      <c r="AG866" s="85">
        <v>68.75</v>
      </c>
      <c r="AH866" s="85">
        <v>47.058823529411761</v>
      </c>
      <c r="AI866" s="85">
        <v>42.990654205607477</v>
      </c>
      <c r="AJ866" s="86">
        <v>59.436711539017971</v>
      </c>
      <c r="AK866" s="87">
        <v>25</v>
      </c>
      <c r="AL866" s="72">
        <f t="shared" si="138"/>
        <v>25</v>
      </c>
      <c r="AM866" s="88">
        <v>31.319142613090996</v>
      </c>
      <c r="AN866" s="89">
        <f t="shared" si="139"/>
        <v>53.935242345234592</v>
      </c>
    </row>
    <row r="867" spans="1:40" ht="15" hidden="1" customHeight="1" x14ac:dyDescent="0.3">
      <c r="A867" s="90">
        <v>68207</v>
      </c>
      <c r="B867" s="91" t="s">
        <v>1137</v>
      </c>
      <c r="C867" s="91" t="s">
        <v>1158</v>
      </c>
      <c r="D867" s="92">
        <v>6</v>
      </c>
      <c r="E867" s="70">
        <v>77.943808460142392</v>
      </c>
      <c r="F867" s="71">
        <v>95.242165242165257</v>
      </c>
      <c r="G867" s="72">
        <f t="shared" si="130"/>
        <v>83.709927387483347</v>
      </c>
      <c r="H867" s="73">
        <v>50.891999999999996</v>
      </c>
      <c r="I867" s="74">
        <f t="shared" si="131"/>
        <v>50.891999999999996</v>
      </c>
      <c r="J867" s="75">
        <f t="shared" si="132"/>
        <v>70.582756432490015</v>
      </c>
      <c r="K867" s="76">
        <v>50.704225352112672</v>
      </c>
      <c r="L867" s="77">
        <v>100</v>
      </c>
      <c r="M867" s="78">
        <f t="shared" si="133"/>
        <v>61.658841940532078</v>
      </c>
      <c r="N867" s="79">
        <v>100</v>
      </c>
      <c r="O867" s="80">
        <v>99.300000000000011</v>
      </c>
      <c r="P867" s="81">
        <v>97.211895910780669</v>
      </c>
      <c r="Q867" s="82">
        <v>100</v>
      </c>
      <c r="R867" s="72">
        <f t="shared" si="134"/>
        <v>99.127973977695177</v>
      </c>
      <c r="S867" s="76">
        <v>98.611111111111114</v>
      </c>
      <c r="T867" s="80">
        <v>71.587962962962962</v>
      </c>
      <c r="U867" s="80">
        <v>100</v>
      </c>
      <c r="V867" s="80">
        <v>0</v>
      </c>
      <c r="W867" s="80">
        <v>25</v>
      </c>
      <c r="X867" s="78">
        <f t="shared" si="135"/>
        <v>70.674768518518519</v>
      </c>
      <c r="Y867" s="83">
        <f t="shared" si="136"/>
        <v>76.534060697379928</v>
      </c>
      <c r="Z867" s="84">
        <v>52.321839080459768</v>
      </c>
      <c r="AA867" s="84">
        <v>11.111111111111112</v>
      </c>
      <c r="AB867" s="84">
        <v>0</v>
      </c>
      <c r="AC867" s="84">
        <v>70.399999999999991</v>
      </c>
      <c r="AD867" s="84">
        <v>76.13636363636364</v>
      </c>
      <c r="AE867" s="72">
        <f t="shared" si="137"/>
        <v>42.63936128526646</v>
      </c>
      <c r="AF867" s="85">
        <v>68.421052631578945</v>
      </c>
      <c r="AG867" s="85">
        <v>68.75</v>
      </c>
      <c r="AH867" s="85">
        <v>52.941176470588239</v>
      </c>
      <c r="AI867" s="85">
        <v>36.44859813084112</v>
      </c>
      <c r="AJ867" s="86">
        <v>56.640206808252074</v>
      </c>
      <c r="AK867" s="87">
        <v>41.666666666666671</v>
      </c>
      <c r="AL867" s="72">
        <f t="shared" si="138"/>
        <v>41.666666666666671</v>
      </c>
      <c r="AM867" s="88">
        <v>46.178381167676001</v>
      </c>
      <c r="AN867" s="89">
        <f t="shared" si="139"/>
        <v>66.237095985490768</v>
      </c>
    </row>
    <row r="868" spans="1:40" ht="15" hidden="1" customHeight="1" x14ac:dyDescent="0.3">
      <c r="A868" s="90">
        <v>68209</v>
      </c>
      <c r="B868" s="91" t="s">
        <v>1137</v>
      </c>
      <c r="C868" s="91" t="s">
        <v>1159</v>
      </c>
      <c r="D868" s="92">
        <v>6</v>
      </c>
      <c r="E868" s="70">
        <v>60.053190066904406</v>
      </c>
      <c r="F868" s="71">
        <v>97.453703703703724</v>
      </c>
      <c r="G868" s="72">
        <f t="shared" si="130"/>
        <v>72.520027945837512</v>
      </c>
      <c r="H868" s="73">
        <v>47.775999999999996</v>
      </c>
      <c r="I868" s="74">
        <f t="shared" si="131"/>
        <v>47.775999999999996</v>
      </c>
      <c r="J868" s="75">
        <f t="shared" si="132"/>
        <v>62.622416767502507</v>
      </c>
      <c r="K868" s="76">
        <v>70.27027027027026</v>
      </c>
      <c r="L868" s="77">
        <v>100</v>
      </c>
      <c r="M868" s="78">
        <f t="shared" si="133"/>
        <v>76.876876876876878</v>
      </c>
      <c r="N868" s="79">
        <v>98.888888888888886</v>
      </c>
      <c r="O868" s="80">
        <v>98.69</v>
      </c>
      <c r="P868" s="81">
        <v>99.212598425196859</v>
      </c>
      <c r="Q868" s="82">
        <v>100</v>
      </c>
      <c r="R868" s="72">
        <f t="shared" si="134"/>
        <v>99.197871828521443</v>
      </c>
      <c r="S868" s="76">
        <v>95.833333333333343</v>
      </c>
      <c r="T868" s="80">
        <v>89.768518518518505</v>
      </c>
      <c r="U868" s="80">
        <v>98.611100000000008</v>
      </c>
      <c r="V868" s="80">
        <v>0</v>
      </c>
      <c r="W868" s="80">
        <v>0</v>
      </c>
      <c r="X868" s="78">
        <f t="shared" si="135"/>
        <v>71.053237962962967</v>
      </c>
      <c r="Y868" s="83">
        <f t="shared" si="136"/>
        <v>82.156030808950689</v>
      </c>
      <c r="Z868" s="84">
        <v>50.96551724137931</v>
      </c>
      <c r="AA868" s="84">
        <v>33.333333333333336</v>
      </c>
      <c r="AB868" s="84">
        <v>80</v>
      </c>
      <c r="AC868" s="84">
        <v>60.8</v>
      </c>
      <c r="AD868" s="84">
        <v>5.5555555555555554</v>
      </c>
      <c r="AE868" s="72">
        <f t="shared" si="137"/>
        <v>46.433045977011489</v>
      </c>
      <c r="AF868" s="85">
        <v>73.68421052631578</v>
      </c>
      <c r="AG868" s="85">
        <v>75</v>
      </c>
      <c r="AH868" s="85">
        <v>52.941176470588239</v>
      </c>
      <c r="AI868" s="85">
        <v>54.205607476635507</v>
      </c>
      <c r="AJ868" s="86">
        <v>63.957748618384883</v>
      </c>
      <c r="AK868" s="87">
        <v>48.333333333333336</v>
      </c>
      <c r="AL868" s="72">
        <f t="shared" si="138"/>
        <v>48.333333333333336</v>
      </c>
      <c r="AM868" s="88">
        <v>51.486357485975432</v>
      </c>
      <c r="AN868" s="89">
        <f t="shared" si="139"/>
        <v>69.048406003768477</v>
      </c>
    </row>
    <row r="869" spans="1:40" ht="15" hidden="1" customHeight="1" x14ac:dyDescent="0.3">
      <c r="A869" s="90">
        <v>68211</v>
      </c>
      <c r="B869" s="91" t="s">
        <v>1137</v>
      </c>
      <c r="C869" s="91" t="s">
        <v>1160</v>
      </c>
      <c r="D869" s="92">
        <v>6</v>
      </c>
      <c r="E869" s="70">
        <v>39.420532463233549</v>
      </c>
      <c r="F869" s="71">
        <v>83.172568172568177</v>
      </c>
      <c r="G869" s="72">
        <f t="shared" si="130"/>
        <v>54.004544366345087</v>
      </c>
      <c r="H869" s="73">
        <v>53.558000000000007</v>
      </c>
      <c r="I869" s="74">
        <f t="shared" si="131"/>
        <v>53.558000000000007</v>
      </c>
      <c r="J869" s="75">
        <f t="shared" si="132"/>
        <v>53.825926619807049</v>
      </c>
      <c r="K869" s="76">
        <v>0</v>
      </c>
      <c r="L869" s="77">
        <v>100</v>
      </c>
      <c r="M869" s="78">
        <f t="shared" si="133"/>
        <v>22.222222222222221</v>
      </c>
      <c r="N869" s="79">
        <v>96.296296296296291</v>
      </c>
      <c r="O869" s="80">
        <v>99.03</v>
      </c>
      <c r="P869" s="81">
        <v>99.062918340026769</v>
      </c>
      <c r="Q869" s="82" t="s">
        <v>37</v>
      </c>
      <c r="R869" s="72">
        <f t="shared" si="134"/>
        <v>98.068407125725116</v>
      </c>
      <c r="S869" s="76">
        <v>99.305555555555543</v>
      </c>
      <c r="T869" s="80">
        <v>68.858506944444443</v>
      </c>
      <c r="U869" s="80">
        <v>100</v>
      </c>
      <c r="V869" s="80">
        <v>0</v>
      </c>
      <c r="W869" s="80">
        <v>15</v>
      </c>
      <c r="X869" s="78">
        <f t="shared" si="135"/>
        <v>68.916015625</v>
      </c>
      <c r="Y869" s="83">
        <f t="shared" si="136"/>
        <v>61.435015280232037</v>
      </c>
      <c r="Z869" s="84">
        <v>56.804597701149426</v>
      </c>
      <c r="AA869" s="84">
        <v>77.777777777777786</v>
      </c>
      <c r="AB869" s="84">
        <v>100</v>
      </c>
      <c r="AC869" s="84">
        <v>75.2</v>
      </c>
      <c r="AD869" s="84">
        <v>5.5555555555555554</v>
      </c>
      <c r="AE869" s="72">
        <f t="shared" si="137"/>
        <v>62.676149425287356</v>
      </c>
      <c r="AF869" s="85">
        <v>26.315789473684209</v>
      </c>
      <c r="AG869" s="85">
        <v>62.5</v>
      </c>
      <c r="AH869" s="85">
        <v>47.058823529411761</v>
      </c>
      <c r="AI869" s="85">
        <v>43.925233644859816</v>
      </c>
      <c r="AJ869" s="86">
        <v>44.949961661988944</v>
      </c>
      <c r="AK869" s="87">
        <v>53.333333333333336</v>
      </c>
      <c r="AL869" s="72">
        <f t="shared" si="138"/>
        <v>53.333333333333336</v>
      </c>
      <c r="AM869" s="88">
        <v>56.080602803350317</v>
      </c>
      <c r="AN869" s="89">
        <f t="shared" si="139"/>
        <v>58.306873805082525</v>
      </c>
    </row>
    <row r="870" spans="1:40" ht="15" hidden="1" customHeight="1" x14ac:dyDescent="0.3">
      <c r="A870" s="90">
        <v>68217</v>
      </c>
      <c r="B870" s="91" t="s">
        <v>1137</v>
      </c>
      <c r="C870" s="91" t="s">
        <v>1161</v>
      </c>
      <c r="D870" s="92">
        <v>6</v>
      </c>
      <c r="E870" s="70">
        <v>62.89554788828837</v>
      </c>
      <c r="F870" s="71">
        <v>86.902726902726911</v>
      </c>
      <c r="G870" s="72">
        <f t="shared" si="130"/>
        <v>70.897940893101207</v>
      </c>
      <c r="H870" s="73">
        <v>38.336000000000006</v>
      </c>
      <c r="I870" s="74">
        <f t="shared" si="131"/>
        <v>38.336000000000006</v>
      </c>
      <c r="J870" s="75">
        <f t="shared" si="132"/>
        <v>57.873164535860724</v>
      </c>
      <c r="K870" s="76">
        <v>24.489795918367353</v>
      </c>
      <c r="L870" s="77">
        <v>100</v>
      </c>
      <c r="M870" s="78">
        <f t="shared" si="133"/>
        <v>41.269841269841272</v>
      </c>
      <c r="N870" s="79">
        <v>83.333333333333343</v>
      </c>
      <c r="O870" s="80">
        <v>99.56</v>
      </c>
      <c r="P870" s="81">
        <v>99.815157116451019</v>
      </c>
      <c r="Q870" s="82">
        <v>100</v>
      </c>
      <c r="R870" s="72">
        <f t="shared" si="134"/>
        <v>95.677122612446084</v>
      </c>
      <c r="S870" s="76">
        <v>96.527777777777786</v>
      </c>
      <c r="T870" s="80">
        <v>88.163194444444443</v>
      </c>
      <c r="U870" s="80">
        <v>100</v>
      </c>
      <c r="V870" s="80">
        <v>0</v>
      </c>
      <c r="W870" s="80">
        <v>15</v>
      </c>
      <c r="X870" s="78">
        <f t="shared" si="135"/>
        <v>73.047743055555557</v>
      </c>
      <c r="Y870" s="83">
        <f t="shared" si="136"/>
        <v>68.849099870903387</v>
      </c>
      <c r="Z870" s="84">
        <v>45.862068965517238</v>
      </c>
      <c r="AA870" s="84">
        <v>33.333333333333336</v>
      </c>
      <c r="AB870" s="84">
        <v>0</v>
      </c>
      <c r="AC870" s="84">
        <v>57.599999999999994</v>
      </c>
      <c r="AD870" s="84">
        <v>43.333333333333336</v>
      </c>
      <c r="AE870" s="72">
        <f t="shared" si="137"/>
        <v>36.640517241379307</v>
      </c>
      <c r="AF870" s="85">
        <v>89.473684210526315</v>
      </c>
      <c r="AG870" s="85">
        <v>81.25</v>
      </c>
      <c r="AH870" s="85">
        <v>52.941176470588239</v>
      </c>
      <c r="AI870" s="85">
        <v>43.925233644859816</v>
      </c>
      <c r="AJ870" s="86">
        <v>66.897523581493587</v>
      </c>
      <c r="AK870" s="87">
        <v>46.666666666666664</v>
      </c>
      <c r="AL870" s="72">
        <f t="shared" si="138"/>
        <v>46.666666666666664</v>
      </c>
      <c r="AM870" s="88">
        <v>46.714282150467255</v>
      </c>
      <c r="AN870" s="89">
        <f t="shared" si="139"/>
        <v>60.013467487764018</v>
      </c>
    </row>
    <row r="871" spans="1:40" ht="15" hidden="1" customHeight="1" x14ac:dyDescent="0.3">
      <c r="A871" s="90">
        <v>68229</v>
      </c>
      <c r="B871" s="91" t="s">
        <v>1137</v>
      </c>
      <c r="C871" s="91" t="s">
        <v>1162</v>
      </c>
      <c r="D871" s="92">
        <v>6</v>
      </c>
      <c r="E871" s="70">
        <v>72.056400949322907</v>
      </c>
      <c r="F871" s="71">
        <v>90.97527472527473</v>
      </c>
      <c r="G871" s="72">
        <f t="shared" si="130"/>
        <v>78.36269220797351</v>
      </c>
      <c r="H871" s="73">
        <v>12.22</v>
      </c>
      <c r="I871" s="74">
        <f t="shared" si="131"/>
        <v>12.22</v>
      </c>
      <c r="J871" s="75">
        <f t="shared" si="132"/>
        <v>51.905615324784101</v>
      </c>
      <c r="K871" s="76">
        <v>44.666666666666664</v>
      </c>
      <c r="L871" s="77">
        <v>100</v>
      </c>
      <c r="M871" s="78">
        <f t="shared" si="133"/>
        <v>56.962962962962962</v>
      </c>
      <c r="N871" s="79">
        <v>96.273291925465841</v>
      </c>
      <c r="O871" s="80">
        <v>99.75</v>
      </c>
      <c r="P871" s="81">
        <v>98.850085178875631</v>
      </c>
      <c r="Q871" s="82" t="s">
        <v>37</v>
      </c>
      <c r="R871" s="72">
        <f t="shared" si="134"/>
        <v>98.229693747883744</v>
      </c>
      <c r="S871" s="76">
        <v>97.916666666666657</v>
      </c>
      <c r="T871" s="80">
        <v>89.791666666666671</v>
      </c>
      <c r="U871" s="80">
        <v>83.333333333333329</v>
      </c>
      <c r="V871" s="80">
        <v>0</v>
      </c>
      <c r="W871" s="80">
        <v>15</v>
      </c>
      <c r="X871" s="78">
        <f t="shared" si="135"/>
        <v>69.635416666666657</v>
      </c>
      <c r="Y871" s="83">
        <f t="shared" si="136"/>
        <v>74.223501999322792</v>
      </c>
      <c r="Z871" s="84">
        <v>43.333333333333336</v>
      </c>
      <c r="AA871" s="84">
        <v>36.111111111111107</v>
      </c>
      <c r="AB871" s="84">
        <v>0</v>
      </c>
      <c r="AC871" s="84">
        <v>45.6</v>
      </c>
      <c r="AD871" s="84">
        <v>5.5555555555555554</v>
      </c>
      <c r="AE871" s="72">
        <f t="shared" si="137"/>
        <v>27.195833333333333</v>
      </c>
      <c r="AF871" s="85">
        <v>57.894736842105267</v>
      </c>
      <c r="AG871" s="85">
        <v>75</v>
      </c>
      <c r="AH871" s="85">
        <v>47.058823529411761</v>
      </c>
      <c r="AI871" s="85">
        <v>38.31775700934579</v>
      </c>
      <c r="AJ871" s="86">
        <v>54.567829345215706</v>
      </c>
      <c r="AK871" s="87">
        <v>43.333333333333336</v>
      </c>
      <c r="AL871" s="72">
        <f t="shared" si="138"/>
        <v>43.333333333333336</v>
      </c>
      <c r="AM871" s="88">
        <v>37.722532269835298</v>
      </c>
      <c r="AN871" s="89">
        <f t="shared" si="139"/>
        <v>58.80963374556881</v>
      </c>
    </row>
    <row r="872" spans="1:40" ht="15" hidden="1" customHeight="1" x14ac:dyDescent="0.3">
      <c r="A872" s="90">
        <v>68235</v>
      </c>
      <c r="B872" s="91" t="s">
        <v>1137</v>
      </c>
      <c r="C872" s="91" t="s">
        <v>1163</v>
      </c>
      <c r="D872" s="92">
        <v>6</v>
      </c>
      <c r="E872" s="70">
        <v>91.964056776556774</v>
      </c>
      <c r="F872" s="71">
        <v>79.109686609686605</v>
      </c>
      <c r="G872" s="72">
        <f t="shared" si="130"/>
        <v>87.679266720933384</v>
      </c>
      <c r="H872" s="73">
        <v>42.1</v>
      </c>
      <c r="I872" s="74">
        <f t="shared" si="131"/>
        <v>42.1</v>
      </c>
      <c r="J872" s="75">
        <f t="shared" si="132"/>
        <v>69.447560032560034</v>
      </c>
      <c r="K872" s="76">
        <v>48.186528497409334</v>
      </c>
      <c r="L872" s="77">
        <v>100</v>
      </c>
      <c r="M872" s="78">
        <f t="shared" si="133"/>
        <v>59.700633275762819</v>
      </c>
      <c r="N872" s="79">
        <v>92.222222222222214</v>
      </c>
      <c r="O872" s="80">
        <v>98.94</v>
      </c>
      <c r="P872" s="81">
        <v>97.062898309781104</v>
      </c>
      <c r="Q872" s="82">
        <v>100</v>
      </c>
      <c r="R872" s="72">
        <f t="shared" si="134"/>
        <v>97.056280133000826</v>
      </c>
      <c r="S872" s="76">
        <v>100</v>
      </c>
      <c r="T872" s="80">
        <v>89.479166666666657</v>
      </c>
      <c r="U872" s="80">
        <v>16.666666666666668</v>
      </c>
      <c r="V872" s="80">
        <v>0</v>
      </c>
      <c r="W872" s="80">
        <v>15</v>
      </c>
      <c r="X872" s="78">
        <f t="shared" si="135"/>
        <v>53.411458333333329</v>
      </c>
      <c r="Y872" s="83">
        <f t="shared" si="136"/>
        <v>69.64190428850155</v>
      </c>
      <c r="Z872" s="84">
        <v>11.17241379310345</v>
      </c>
      <c r="AA872" s="84">
        <v>38.888888888888893</v>
      </c>
      <c r="AB872" s="84">
        <v>0</v>
      </c>
      <c r="AC872" s="84">
        <v>0</v>
      </c>
      <c r="AD872" s="84">
        <v>40.909090909090914</v>
      </c>
      <c r="AE872" s="72">
        <f t="shared" si="137"/>
        <v>17.755224660397076</v>
      </c>
      <c r="AF872" s="85">
        <v>0</v>
      </c>
      <c r="AG872" s="85">
        <v>6.25</v>
      </c>
      <c r="AH872" s="85">
        <v>5.8823529411764701</v>
      </c>
      <c r="AI872" s="85">
        <v>0.93457943925233633</v>
      </c>
      <c r="AJ872" s="86">
        <v>3.266733095107202</v>
      </c>
      <c r="AK872" s="87">
        <v>0</v>
      </c>
      <c r="AL872" s="72">
        <f t="shared" si="138"/>
        <v>0</v>
      </c>
      <c r="AM872" s="88">
        <v>10.340581977573693</v>
      </c>
      <c r="AN872" s="89">
        <f t="shared" si="139"/>
        <v>51.812638744034892</v>
      </c>
    </row>
    <row r="873" spans="1:40" ht="15" hidden="1" customHeight="1" x14ac:dyDescent="0.3">
      <c r="A873" s="90">
        <v>68245</v>
      </c>
      <c r="B873" s="91" t="s">
        <v>1137</v>
      </c>
      <c r="C873" s="91" t="s">
        <v>1164</v>
      </c>
      <c r="D873" s="92">
        <v>6</v>
      </c>
      <c r="E873" s="70">
        <v>60.082269352626838</v>
      </c>
      <c r="F873" s="71">
        <v>90.97527472527473</v>
      </c>
      <c r="G873" s="72">
        <f t="shared" si="130"/>
        <v>70.379937810176131</v>
      </c>
      <c r="H873" s="73">
        <v>26.438000000000002</v>
      </c>
      <c r="I873" s="74">
        <f t="shared" si="131"/>
        <v>26.438000000000002</v>
      </c>
      <c r="J873" s="75">
        <f t="shared" si="132"/>
        <v>52.803162686105679</v>
      </c>
      <c r="K873" s="76">
        <v>50.526315789473685</v>
      </c>
      <c r="L873" s="77">
        <v>100</v>
      </c>
      <c r="M873" s="78">
        <f t="shared" si="133"/>
        <v>61.520467836257311</v>
      </c>
      <c r="N873" s="79">
        <v>74.047619047619037</v>
      </c>
      <c r="O873" s="80">
        <v>99.58</v>
      </c>
      <c r="P873" s="81">
        <v>100</v>
      </c>
      <c r="Q873" s="82">
        <v>100</v>
      </c>
      <c r="R873" s="72">
        <f t="shared" si="134"/>
        <v>93.406904761904755</v>
      </c>
      <c r="S873" s="76">
        <v>100</v>
      </c>
      <c r="T873" s="77">
        <v>84.317129629629648</v>
      </c>
      <c r="U873" s="80">
        <v>100</v>
      </c>
      <c r="V873" s="80">
        <v>67.622950819672127</v>
      </c>
      <c r="W873" s="80">
        <v>25</v>
      </c>
      <c r="X873" s="78">
        <f t="shared" si="135"/>
        <v>82.657151259866438</v>
      </c>
      <c r="Y873" s="83">
        <f t="shared" si="136"/>
        <v>78.487866348019409</v>
      </c>
      <c r="Z873" s="84">
        <v>48.321839080459768</v>
      </c>
      <c r="AA873" s="84">
        <v>11.111111111111112</v>
      </c>
      <c r="AB873" s="84">
        <v>60</v>
      </c>
      <c r="AC873" s="84">
        <v>68</v>
      </c>
      <c r="AD873" s="84">
        <v>97.590361445783131</v>
      </c>
      <c r="AE873" s="72">
        <f t="shared" si="137"/>
        <v>56.461985874532616</v>
      </c>
      <c r="AF873" s="85">
        <v>73.68421052631578</v>
      </c>
      <c r="AG873" s="85">
        <v>50</v>
      </c>
      <c r="AH873" s="85">
        <v>58.82352941176471</v>
      </c>
      <c r="AI873" s="85">
        <v>39.252336448598129</v>
      </c>
      <c r="AJ873" s="86">
        <v>55.440019096669651</v>
      </c>
      <c r="AK873" s="87">
        <v>53.333333333333336</v>
      </c>
      <c r="AL873" s="72">
        <f t="shared" si="138"/>
        <v>53.333333333333336</v>
      </c>
      <c r="AM873" s="88">
        <v>55.563730892195963</v>
      </c>
      <c r="AN873" s="89">
        <f t="shared" si="139"/>
        <v>66.473684978889636</v>
      </c>
    </row>
    <row r="874" spans="1:40" ht="15" hidden="1" customHeight="1" x14ac:dyDescent="0.3">
      <c r="A874" s="90">
        <v>68250</v>
      </c>
      <c r="B874" s="91" t="s">
        <v>1137</v>
      </c>
      <c r="C874" s="91" t="s">
        <v>1165</v>
      </c>
      <c r="D874" s="92">
        <v>6</v>
      </c>
      <c r="E874" s="70">
        <v>36.005054080825417</v>
      </c>
      <c r="F874" s="71">
        <v>89.734940984940991</v>
      </c>
      <c r="G874" s="72">
        <f t="shared" si="130"/>
        <v>53.915016382197273</v>
      </c>
      <c r="H874" s="73">
        <v>11.11</v>
      </c>
      <c r="I874" s="74">
        <f t="shared" si="131"/>
        <v>11.11</v>
      </c>
      <c r="J874" s="75">
        <f t="shared" si="132"/>
        <v>36.793009829318365</v>
      </c>
      <c r="K874" s="76">
        <v>47.058823529411761</v>
      </c>
      <c r="L874" s="77">
        <v>100</v>
      </c>
      <c r="M874" s="78">
        <f t="shared" si="133"/>
        <v>58.823529411764703</v>
      </c>
      <c r="N874" s="79">
        <v>74.761904761904759</v>
      </c>
      <c r="O874" s="80">
        <v>99.789999999999992</v>
      </c>
      <c r="P874" s="81">
        <v>98.028169014084511</v>
      </c>
      <c r="Q874" s="82">
        <v>100</v>
      </c>
      <c r="R874" s="72">
        <f t="shared" si="134"/>
        <v>93.145018443997316</v>
      </c>
      <c r="S874" s="76">
        <v>98.611111111111114</v>
      </c>
      <c r="T874" s="80">
        <v>75.277777777777771</v>
      </c>
      <c r="U874" s="80">
        <v>66.666666666666671</v>
      </c>
      <c r="V874" s="80">
        <v>0</v>
      </c>
      <c r="W874" s="80">
        <v>0</v>
      </c>
      <c r="X874" s="78">
        <f t="shared" si="135"/>
        <v>60.138888888888886</v>
      </c>
      <c r="Y874" s="83">
        <f t="shared" si="136"/>
        <v>70.227320934758879</v>
      </c>
      <c r="Z874" s="84">
        <v>9.2413793103448274</v>
      </c>
      <c r="AA874" s="84">
        <v>44.44444444444445</v>
      </c>
      <c r="AB874" s="84">
        <v>100</v>
      </c>
      <c r="AC874" s="84">
        <v>36.799999999999997</v>
      </c>
      <c r="AD874" s="84">
        <v>5.5555555555555554</v>
      </c>
      <c r="AE874" s="72">
        <f t="shared" si="137"/>
        <v>37.335344827586205</v>
      </c>
      <c r="AF874" s="85">
        <v>68.421052631578945</v>
      </c>
      <c r="AG874" s="85">
        <v>75</v>
      </c>
      <c r="AH874" s="85">
        <v>64.705882352941174</v>
      </c>
      <c r="AI874" s="85">
        <v>41.121495327102799</v>
      </c>
      <c r="AJ874" s="86">
        <v>62.312107577905728</v>
      </c>
      <c r="AK874" s="87">
        <v>35</v>
      </c>
      <c r="AL874" s="72">
        <f t="shared" si="138"/>
        <v>35</v>
      </c>
      <c r="AM874" s="88">
        <v>43.52874592882084</v>
      </c>
      <c r="AN874" s="89">
        <f t="shared" si="139"/>
        <v>55.530886211889367</v>
      </c>
    </row>
    <row r="875" spans="1:40" ht="15" hidden="1" customHeight="1" x14ac:dyDescent="0.3">
      <c r="A875" s="90">
        <v>68255</v>
      </c>
      <c r="B875" s="91" t="s">
        <v>1137</v>
      </c>
      <c r="C875" s="91" t="s">
        <v>1166</v>
      </c>
      <c r="D875" s="92">
        <v>6</v>
      </c>
      <c r="E875" s="70">
        <v>51.563696162983909</v>
      </c>
      <c r="F875" s="71">
        <v>69.057285307285312</v>
      </c>
      <c r="G875" s="72">
        <f t="shared" si="130"/>
        <v>57.394892544417708</v>
      </c>
      <c r="H875" s="73">
        <v>59.9</v>
      </c>
      <c r="I875" s="74">
        <f t="shared" si="131"/>
        <v>59.9</v>
      </c>
      <c r="J875" s="75">
        <f t="shared" si="132"/>
        <v>58.396935526650623</v>
      </c>
      <c r="K875" s="76">
        <v>0</v>
      </c>
      <c r="L875" s="77">
        <v>0</v>
      </c>
      <c r="M875" s="78">
        <f t="shared" si="133"/>
        <v>0</v>
      </c>
      <c r="N875" s="79">
        <v>84.285714285714292</v>
      </c>
      <c r="O875" s="80">
        <v>99.83</v>
      </c>
      <c r="P875" s="81">
        <v>97.720612178443503</v>
      </c>
      <c r="Q875" s="82">
        <v>100</v>
      </c>
      <c r="R875" s="72">
        <f t="shared" si="134"/>
        <v>95.459081616039441</v>
      </c>
      <c r="S875" s="76">
        <v>73.75</v>
      </c>
      <c r="T875" s="80">
        <v>38.055555555555557</v>
      </c>
      <c r="U875" s="80">
        <v>92.592583333333323</v>
      </c>
      <c r="V875" s="80">
        <v>0</v>
      </c>
      <c r="W875" s="80">
        <v>25</v>
      </c>
      <c r="X875" s="78">
        <f t="shared" si="135"/>
        <v>54.224534722222216</v>
      </c>
      <c r="Y875" s="83">
        <f t="shared" si="136"/>
        <v>47.898757228243731</v>
      </c>
      <c r="Z875" s="84">
        <v>63.793103448275865</v>
      </c>
      <c r="AA875" s="84">
        <v>72.916666666666671</v>
      </c>
      <c r="AB875" s="84">
        <v>0</v>
      </c>
      <c r="AC875" s="84">
        <v>60.8</v>
      </c>
      <c r="AD875" s="84">
        <v>5.5555555555555554</v>
      </c>
      <c r="AE875" s="72">
        <f t="shared" si="137"/>
        <v>42.061817528735631</v>
      </c>
      <c r="AF875" s="85">
        <v>84.210526315789465</v>
      </c>
      <c r="AG875" s="85">
        <v>75</v>
      </c>
      <c r="AH875" s="85">
        <v>70.588235294117652</v>
      </c>
      <c r="AI875" s="85">
        <v>43.925233644859816</v>
      </c>
      <c r="AJ875" s="86">
        <v>68.43099881369173</v>
      </c>
      <c r="AK875" s="87">
        <v>50</v>
      </c>
      <c r="AL875" s="72">
        <f t="shared" si="138"/>
        <v>50</v>
      </c>
      <c r="AM875" s="88">
        <v>50.681235698976799</v>
      </c>
      <c r="AN875" s="89">
        <f t="shared" si="139"/>
        <v>50.833136429145029</v>
      </c>
    </row>
    <row r="876" spans="1:40" ht="15" hidden="1" customHeight="1" x14ac:dyDescent="0.3">
      <c r="A876" s="90">
        <v>68264</v>
      </c>
      <c r="B876" s="91" t="s">
        <v>1137</v>
      </c>
      <c r="C876" s="91" t="s">
        <v>1167</v>
      </c>
      <c r="D876" s="92">
        <v>6</v>
      </c>
      <c r="E876" s="70">
        <v>91.7161071464744</v>
      </c>
      <c r="F876" s="71">
        <v>85.906593406593416</v>
      </c>
      <c r="G876" s="72">
        <f t="shared" si="130"/>
        <v>89.779602566514072</v>
      </c>
      <c r="H876" s="73">
        <v>28.466000000000001</v>
      </c>
      <c r="I876" s="74">
        <f t="shared" si="131"/>
        <v>28.466000000000001</v>
      </c>
      <c r="J876" s="75">
        <f t="shared" si="132"/>
        <v>65.254161539908438</v>
      </c>
      <c r="K876" s="76">
        <v>28.301886792452834</v>
      </c>
      <c r="L876" s="77">
        <v>100</v>
      </c>
      <c r="M876" s="78">
        <f t="shared" si="133"/>
        <v>44.234800838574429</v>
      </c>
      <c r="N876" s="79">
        <v>100</v>
      </c>
      <c r="O876" s="80">
        <v>99.78</v>
      </c>
      <c r="P876" s="81">
        <v>96.506550218340621</v>
      </c>
      <c r="Q876" s="82">
        <v>100</v>
      </c>
      <c r="R876" s="72">
        <f t="shared" si="134"/>
        <v>99.071637554585152</v>
      </c>
      <c r="S876" s="76">
        <v>95.138888888888886</v>
      </c>
      <c r="T876" s="80">
        <v>89.953703703703695</v>
      </c>
      <c r="U876" s="80">
        <v>100</v>
      </c>
      <c r="V876" s="80">
        <v>95.1993490642799</v>
      </c>
      <c r="W876" s="80">
        <v>25</v>
      </c>
      <c r="X876" s="78">
        <f t="shared" si="135"/>
        <v>86.298066781183138</v>
      </c>
      <c r="Y876" s="83">
        <f t="shared" si="136"/>
        <v>75.242833689332642</v>
      </c>
      <c r="Z876" s="84">
        <v>50</v>
      </c>
      <c r="AA876" s="84">
        <v>11.111111111111112</v>
      </c>
      <c r="AB876" s="84">
        <v>20</v>
      </c>
      <c r="AC876" s="84">
        <v>65.600000000000009</v>
      </c>
      <c r="AD876" s="84">
        <v>23.076923076923077</v>
      </c>
      <c r="AE876" s="72">
        <f t="shared" si="137"/>
        <v>34.960256410256413</v>
      </c>
      <c r="AF876" s="85">
        <v>63.157894736842103</v>
      </c>
      <c r="AG876" s="85">
        <v>68.75</v>
      </c>
      <c r="AH876" s="85">
        <v>47.058823529411761</v>
      </c>
      <c r="AI876" s="85">
        <v>41.121495327102799</v>
      </c>
      <c r="AJ876" s="86">
        <v>55.022053398339168</v>
      </c>
      <c r="AK876" s="87">
        <v>23.333333333333332</v>
      </c>
      <c r="AL876" s="72">
        <f t="shared" si="138"/>
        <v>23.333333333333332</v>
      </c>
      <c r="AM876" s="88">
        <v>37.984684325027196</v>
      </c>
      <c r="AN876" s="89">
        <f t="shared" si="139"/>
        <v>62.067654450156169</v>
      </c>
    </row>
    <row r="877" spans="1:40" ht="15" hidden="1" customHeight="1" x14ac:dyDescent="0.3">
      <c r="A877" s="90">
        <v>68266</v>
      </c>
      <c r="B877" s="91" t="s">
        <v>1137</v>
      </c>
      <c r="C877" s="91" t="s">
        <v>1168</v>
      </c>
      <c r="D877" s="92">
        <v>6</v>
      </c>
      <c r="E877" s="70">
        <v>56.213780221536283</v>
      </c>
      <c r="F877" s="71">
        <v>93.955026455026456</v>
      </c>
      <c r="G877" s="72">
        <f t="shared" si="130"/>
        <v>68.794195632699669</v>
      </c>
      <c r="H877" s="73">
        <v>-1.7000000000000002</v>
      </c>
      <c r="I877" s="74">
        <f t="shared" si="131"/>
        <v>-1.7000000000000002</v>
      </c>
      <c r="J877" s="75">
        <f t="shared" si="132"/>
        <v>40.596517379619797</v>
      </c>
      <c r="K877" s="76">
        <v>26.041666666666664</v>
      </c>
      <c r="L877" s="77">
        <v>100</v>
      </c>
      <c r="M877" s="78">
        <f t="shared" si="133"/>
        <v>42.476851851851848</v>
      </c>
      <c r="N877" s="79">
        <v>89.206349206349216</v>
      </c>
      <c r="O877" s="80">
        <v>99.420000000000016</v>
      </c>
      <c r="P877" s="81">
        <v>99.606815203145487</v>
      </c>
      <c r="Q877" s="82">
        <v>100</v>
      </c>
      <c r="R877" s="72">
        <f t="shared" si="134"/>
        <v>97.058291102373687</v>
      </c>
      <c r="S877" s="76">
        <v>91.666666666666657</v>
      </c>
      <c r="T877" s="80">
        <v>75.740740740740733</v>
      </c>
      <c r="U877" s="80">
        <v>98.14813333333332</v>
      </c>
      <c r="V877" s="80">
        <v>0</v>
      </c>
      <c r="W877" s="80">
        <v>0</v>
      </c>
      <c r="X877" s="78">
        <f t="shared" si="135"/>
        <v>66.388885185185174</v>
      </c>
      <c r="Y877" s="83">
        <f t="shared" si="136"/>
        <v>67.594763078685503</v>
      </c>
      <c r="Z877" s="84">
        <v>94.344827586206904</v>
      </c>
      <c r="AA877" s="84">
        <v>31.944444444444446</v>
      </c>
      <c r="AB877" s="84">
        <v>80</v>
      </c>
      <c r="AC877" s="84">
        <v>24.8</v>
      </c>
      <c r="AD877" s="84">
        <v>52.272727272727273</v>
      </c>
      <c r="AE877" s="72">
        <f t="shared" si="137"/>
        <v>59.026926593521424</v>
      </c>
      <c r="AF877" s="85">
        <v>42.105263157894733</v>
      </c>
      <c r="AG877" s="85">
        <v>37.5</v>
      </c>
      <c r="AH877" s="85">
        <v>35.294117647058826</v>
      </c>
      <c r="AI877" s="85">
        <v>19.626168224299064</v>
      </c>
      <c r="AJ877" s="86">
        <v>33.631387257313158</v>
      </c>
      <c r="AK877" s="87">
        <v>23.333333333333332</v>
      </c>
      <c r="AL877" s="72">
        <f t="shared" si="138"/>
        <v>23.333333333333332</v>
      </c>
      <c r="AM877" s="88">
        <v>45.116064118494933</v>
      </c>
      <c r="AN877" s="89">
        <f t="shared" si="139"/>
        <v>55.451504250815191</v>
      </c>
    </row>
    <row r="878" spans="1:40" ht="15" hidden="1" customHeight="1" x14ac:dyDescent="0.3">
      <c r="A878" s="90">
        <v>68271</v>
      </c>
      <c r="B878" s="91" t="s">
        <v>1137</v>
      </c>
      <c r="C878" s="91" t="s">
        <v>1169</v>
      </c>
      <c r="D878" s="92">
        <v>6</v>
      </c>
      <c r="E878" s="70">
        <v>84.337508631065816</v>
      </c>
      <c r="F878" s="71">
        <v>89.066951566951559</v>
      </c>
      <c r="G878" s="72">
        <f t="shared" si="130"/>
        <v>85.913989609694397</v>
      </c>
      <c r="H878" s="73">
        <v>50.167999999999999</v>
      </c>
      <c r="I878" s="74">
        <f t="shared" si="131"/>
        <v>50.167999999999999</v>
      </c>
      <c r="J878" s="75">
        <f t="shared" si="132"/>
        <v>71.615593765816641</v>
      </c>
      <c r="K878" s="76">
        <v>30.76923076923077</v>
      </c>
      <c r="L878" s="77">
        <v>100</v>
      </c>
      <c r="M878" s="78">
        <f t="shared" si="133"/>
        <v>46.153846153846153</v>
      </c>
      <c r="N878" s="79">
        <v>100</v>
      </c>
      <c r="O878" s="80">
        <v>98.94</v>
      </c>
      <c r="P878" s="81">
        <v>99.397590361445793</v>
      </c>
      <c r="Q878" s="82">
        <v>100</v>
      </c>
      <c r="R878" s="72">
        <f t="shared" si="134"/>
        <v>99.584397590361448</v>
      </c>
      <c r="S878" s="76">
        <v>94.166666666666671</v>
      </c>
      <c r="T878" s="80">
        <v>73.541666666666657</v>
      </c>
      <c r="U878" s="80">
        <v>100</v>
      </c>
      <c r="V878" s="80">
        <v>0</v>
      </c>
      <c r="W878" s="80">
        <v>0</v>
      </c>
      <c r="X878" s="78">
        <f t="shared" si="135"/>
        <v>66.927083333333329</v>
      </c>
      <c r="Y878" s="83">
        <f t="shared" si="136"/>
        <v>69.899058510966938</v>
      </c>
      <c r="Z878" s="84">
        <v>10.919540229885058</v>
      </c>
      <c r="AA878" s="84">
        <v>52.777777777777779</v>
      </c>
      <c r="AB878" s="84">
        <v>0</v>
      </c>
      <c r="AC878" s="84">
        <v>55.2</v>
      </c>
      <c r="AD878" s="84">
        <v>5.5555555555555554</v>
      </c>
      <c r="AE878" s="72">
        <f t="shared" si="137"/>
        <v>24.01738505747127</v>
      </c>
      <c r="AF878" s="85">
        <v>68.421052631578945</v>
      </c>
      <c r="AG878" s="85">
        <v>75</v>
      </c>
      <c r="AH878" s="85">
        <v>58.82352941176471</v>
      </c>
      <c r="AI878" s="85">
        <v>40.186915887850468</v>
      </c>
      <c r="AJ878" s="86">
        <v>60.607874482798529</v>
      </c>
      <c r="AK878" s="87">
        <v>45</v>
      </c>
      <c r="AL878" s="72">
        <f t="shared" si="138"/>
        <v>45</v>
      </c>
      <c r="AM878" s="88">
        <v>37.97137189273095</v>
      </c>
      <c r="AN878" s="89">
        <f t="shared" si="139"/>
        <v>60.66405957646608</v>
      </c>
    </row>
    <row r="879" spans="1:40" ht="15" hidden="1" customHeight="1" x14ac:dyDescent="0.3">
      <c r="A879" s="90">
        <v>68276</v>
      </c>
      <c r="B879" s="91" t="s">
        <v>1137</v>
      </c>
      <c r="C879" s="91" t="s">
        <v>1170</v>
      </c>
      <c r="D879" s="92">
        <v>1</v>
      </c>
      <c r="E879" s="70">
        <v>67.520952266808848</v>
      </c>
      <c r="F879" s="71">
        <v>89.640313390313381</v>
      </c>
      <c r="G879" s="72">
        <f t="shared" si="130"/>
        <v>74.894072641310359</v>
      </c>
      <c r="H879" s="73">
        <v>68.888000000000005</v>
      </c>
      <c r="I879" s="74">
        <f t="shared" si="131"/>
        <v>68.888000000000005</v>
      </c>
      <c r="J879" s="75">
        <f t="shared" si="132"/>
        <v>72.491643584786218</v>
      </c>
      <c r="K879" s="76">
        <v>98.367537313432834</v>
      </c>
      <c r="L879" s="77">
        <v>100</v>
      </c>
      <c r="M879" s="78">
        <f t="shared" si="133"/>
        <v>98.73030679933666</v>
      </c>
      <c r="N879" s="79">
        <v>91.428571428571431</v>
      </c>
      <c r="O879" s="80">
        <v>99.61</v>
      </c>
      <c r="P879" s="81">
        <v>99.76383714741884</v>
      </c>
      <c r="Q879" s="82" t="s">
        <v>37</v>
      </c>
      <c r="R879" s="72">
        <f t="shared" si="134"/>
        <v>96.873552356876758</v>
      </c>
      <c r="S879" s="76">
        <v>95.694444444444443</v>
      </c>
      <c r="T879" s="80">
        <v>0</v>
      </c>
      <c r="U879" s="80">
        <v>100</v>
      </c>
      <c r="V879" s="80">
        <v>0</v>
      </c>
      <c r="W879" s="80">
        <v>50</v>
      </c>
      <c r="X879" s="78">
        <f t="shared" si="135"/>
        <v>55.173611111111114</v>
      </c>
      <c r="Y879" s="83">
        <f t="shared" si="136"/>
        <v>84.198002757517315</v>
      </c>
      <c r="Z879" s="84">
        <v>99.333333333333329</v>
      </c>
      <c r="AA879" s="84">
        <v>83.333333333333329</v>
      </c>
      <c r="AB879" s="84">
        <v>60</v>
      </c>
      <c r="AC879" s="84">
        <v>84</v>
      </c>
      <c r="AD879" s="84">
        <v>47.058823529411761</v>
      </c>
      <c r="AE879" s="72">
        <f t="shared" si="137"/>
        <v>76.281862745098039</v>
      </c>
      <c r="AF879" s="85">
        <v>84.210526315789465</v>
      </c>
      <c r="AG879" s="85">
        <v>81.25</v>
      </c>
      <c r="AH879" s="85">
        <v>70.588235294117652</v>
      </c>
      <c r="AI879" s="85">
        <v>69.158878504672899</v>
      </c>
      <c r="AJ879" s="86">
        <v>76.301910028645011</v>
      </c>
      <c r="AK879" s="87">
        <v>70</v>
      </c>
      <c r="AL879" s="72">
        <f t="shared" si="138"/>
        <v>70</v>
      </c>
      <c r="AM879" s="88">
        <v>75.030836138357628</v>
      </c>
      <c r="AN879" s="89">
        <f t="shared" si="139"/>
        <v>79.106580937223185</v>
      </c>
    </row>
    <row r="880" spans="1:40" ht="15" hidden="1" customHeight="1" x14ac:dyDescent="0.3">
      <c r="A880" s="90">
        <v>68296</v>
      </c>
      <c r="B880" s="91" t="s">
        <v>1137</v>
      </c>
      <c r="C880" s="91" t="s">
        <v>1171</v>
      </c>
      <c r="D880" s="92">
        <v>6</v>
      </c>
      <c r="E880" s="70">
        <v>58.749052671466458</v>
      </c>
      <c r="F880" s="71">
        <v>85.468559218559221</v>
      </c>
      <c r="G880" s="72">
        <f t="shared" si="130"/>
        <v>67.655554853830708</v>
      </c>
      <c r="H880" s="73">
        <v>35.67</v>
      </c>
      <c r="I880" s="74">
        <f t="shared" si="131"/>
        <v>35.67</v>
      </c>
      <c r="J880" s="75">
        <f t="shared" si="132"/>
        <v>54.861332912298423</v>
      </c>
      <c r="K880" s="76">
        <v>44.444444444444443</v>
      </c>
      <c r="L880" s="77">
        <v>100</v>
      </c>
      <c r="M880" s="78">
        <f t="shared" si="133"/>
        <v>56.79012345679012</v>
      </c>
      <c r="N880" s="79">
        <v>100</v>
      </c>
      <c r="O880" s="80">
        <v>99.950000000000017</v>
      </c>
      <c r="P880" s="81">
        <v>98.160535117056853</v>
      </c>
      <c r="Q880" s="82" t="s">
        <v>37</v>
      </c>
      <c r="R880" s="72">
        <f t="shared" si="134"/>
        <v>99.308072010869566</v>
      </c>
      <c r="S880" s="76">
        <v>99.305555555555543</v>
      </c>
      <c r="T880" s="80">
        <v>78.229166666666671</v>
      </c>
      <c r="U880" s="80">
        <v>100</v>
      </c>
      <c r="V880" s="80">
        <v>0</v>
      </c>
      <c r="W880" s="80">
        <v>15</v>
      </c>
      <c r="X880" s="78">
        <f t="shared" si="135"/>
        <v>71.258680555555557</v>
      </c>
      <c r="Y880" s="83">
        <f t="shared" si="136"/>
        <v>75.025805265700484</v>
      </c>
      <c r="Z880" s="84">
        <v>11.218390804597702</v>
      </c>
      <c r="AA880" s="84">
        <v>13.888888888888891</v>
      </c>
      <c r="AB880" s="84">
        <v>20</v>
      </c>
      <c r="AC880" s="84">
        <v>48.8</v>
      </c>
      <c r="AD880" s="84">
        <v>17.777777777777779</v>
      </c>
      <c r="AE880" s="72">
        <f t="shared" si="137"/>
        <v>21.642097701149421</v>
      </c>
      <c r="AF880" s="85">
        <v>63.157894736842103</v>
      </c>
      <c r="AG880" s="85">
        <v>81.25</v>
      </c>
      <c r="AH880" s="85">
        <v>35.294117647058826</v>
      </c>
      <c r="AI880" s="85">
        <v>29.906542056074763</v>
      </c>
      <c r="AJ880" s="86">
        <v>52.402138609993919</v>
      </c>
      <c r="AK880" s="87">
        <v>43.333333333333336</v>
      </c>
      <c r="AL880" s="72">
        <f t="shared" si="138"/>
        <v>43.333333333333336</v>
      </c>
      <c r="AM880" s="88">
        <v>34.183022403278073</v>
      </c>
      <c r="AN880" s="89">
        <f t="shared" si="139"/>
        <v>58.740075936293344</v>
      </c>
    </row>
    <row r="881" spans="1:40" ht="15" hidden="1" customHeight="1" x14ac:dyDescent="0.3">
      <c r="A881" s="90">
        <v>68298</v>
      </c>
      <c r="B881" s="91" t="s">
        <v>1137</v>
      </c>
      <c r="C881" s="91" t="s">
        <v>1172</v>
      </c>
      <c r="D881" s="92">
        <v>6</v>
      </c>
      <c r="E881" s="70">
        <v>56.349113675535612</v>
      </c>
      <c r="F881" s="71">
        <v>95.947293447293447</v>
      </c>
      <c r="G881" s="72">
        <f t="shared" si="130"/>
        <v>69.548506932788229</v>
      </c>
      <c r="H881" s="73">
        <v>40.299999999999997</v>
      </c>
      <c r="I881" s="74">
        <f t="shared" si="131"/>
        <v>40.299999999999997</v>
      </c>
      <c r="J881" s="75">
        <f t="shared" si="132"/>
        <v>57.849104159672933</v>
      </c>
      <c r="K881" s="76">
        <v>36.486486486486491</v>
      </c>
      <c r="L881" s="77">
        <v>100</v>
      </c>
      <c r="M881" s="78">
        <f t="shared" si="133"/>
        <v>50.6006006006006</v>
      </c>
      <c r="N881" s="79">
        <v>79.761904761904759</v>
      </c>
      <c r="O881" s="80">
        <v>99.000000000000014</v>
      </c>
      <c r="P881" s="81">
        <v>98.554216867469876</v>
      </c>
      <c r="Q881" s="82" t="s">
        <v>37</v>
      </c>
      <c r="R881" s="72">
        <f t="shared" si="134"/>
        <v>92.380933017785424</v>
      </c>
      <c r="S881" s="76">
        <v>98.611111111111114</v>
      </c>
      <c r="T881" s="80">
        <v>77.291666666666671</v>
      </c>
      <c r="U881" s="80">
        <v>100</v>
      </c>
      <c r="V881" s="80">
        <v>0</v>
      </c>
      <c r="W881" s="80">
        <v>15</v>
      </c>
      <c r="X881" s="78">
        <f t="shared" si="135"/>
        <v>70.850694444444443</v>
      </c>
      <c r="Y881" s="83">
        <f t="shared" si="136"/>
        <v>70.450337004129764</v>
      </c>
      <c r="Z881" s="84">
        <v>12.551724137931034</v>
      </c>
      <c r="AA881" s="84">
        <v>22.222222222222225</v>
      </c>
      <c r="AB881" s="84">
        <v>0</v>
      </c>
      <c r="AC881" s="84">
        <v>68.8</v>
      </c>
      <c r="AD881" s="84">
        <v>31.632653061224492</v>
      </c>
      <c r="AE881" s="72">
        <f t="shared" si="137"/>
        <v>26.135720150129018</v>
      </c>
      <c r="AF881" s="85">
        <v>89.473684210526315</v>
      </c>
      <c r="AG881" s="85">
        <v>75</v>
      </c>
      <c r="AH881" s="85">
        <v>82.35294117647058</v>
      </c>
      <c r="AI881" s="85">
        <v>28.971962616822427</v>
      </c>
      <c r="AJ881" s="86">
        <v>68.949647000954826</v>
      </c>
      <c r="AK881" s="87">
        <v>26.666666666666668</v>
      </c>
      <c r="AL881" s="72">
        <f t="shared" si="138"/>
        <v>26.666666666666668</v>
      </c>
      <c r="AM881" s="88">
        <v>37.658956613656763</v>
      </c>
      <c r="AN881" s="89">
        <f t="shared" si="139"/>
        <v>58.092676318096494</v>
      </c>
    </row>
    <row r="882" spans="1:40" ht="15" hidden="1" customHeight="1" x14ac:dyDescent="0.3">
      <c r="A882" s="90">
        <v>68307</v>
      </c>
      <c r="B882" s="91" t="s">
        <v>1137</v>
      </c>
      <c r="C882" s="91" t="s">
        <v>1173</v>
      </c>
      <c r="D882" s="92">
        <v>3</v>
      </c>
      <c r="E882" s="70">
        <v>79.292510121457482</v>
      </c>
      <c r="F882" s="71">
        <v>95.922364672364679</v>
      </c>
      <c r="G882" s="72">
        <f t="shared" si="130"/>
        <v>84.835794971759881</v>
      </c>
      <c r="H882" s="73">
        <v>47.997999999999998</v>
      </c>
      <c r="I882" s="74">
        <f t="shared" si="131"/>
        <v>47.997999999999998</v>
      </c>
      <c r="J882" s="75">
        <f t="shared" si="132"/>
        <v>70.100676983055934</v>
      </c>
      <c r="K882" s="76">
        <v>65.620736698499314</v>
      </c>
      <c r="L882" s="77">
        <v>100</v>
      </c>
      <c r="M882" s="78">
        <f t="shared" si="133"/>
        <v>73.260572987721687</v>
      </c>
      <c r="N882" s="79">
        <v>68.888888888888886</v>
      </c>
      <c r="O882" s="80">
        <v>99.26</v>
      </c>
      <c r="P882" s="81">
        <v>99.540286500020528</v>
      </c>
      <c r="Q882" s="82">
        <v>100</v>
      </c>
      <c r="R882" s="72">
        <f t="shared" si="134"/>
        <v>91.922293847227365</v>
      </c>
      <c r="S882" s="76">
        <v>95.138888888888886</v>
      </c>
      <c r="T882" s="80">
        <v>0</v>
      </c>
      <c r="U882" s="80">
        <v>96.759233333333327</v>
      </c>
      <c r="V882" s="80">
        <v>0</v>
      </c>
      <c r="W882" s="80">
        <v>50</v>
      </c>
      <c r="X882" s="78">
        <f t="shared" si="135"/>
        <v>54.224530555555553</v>
      </c>
      <c r="Y882" s="83">
        <f t="shared" si="136"/>
        <v>73.140790084470339</v>
      </c>
      <c r="Z882" s="84">
        <v>100</v>
      </c>
      <c r="AA882" s="84">
        <v>77.777777777777786</v>
      </c>
      <c r="AB882" s="84">
        <v>20</v>
      </c>
      <c r="AC882" s="84">
        <v>83.2</v>
      </c>
      <c r="AD882" s="84">
        <v>34.645669291338585</v>
      </c>
      <c r="AE882" s="72">
        <f t="shared" si="137"/>
        <v>65.429396325459322</v>
      </c>
      <c r="AF882" s="85">
        <v>89.473684210526315</v>
      </c>
      <c r="AG882" s="85">
        <v>75</v>
      </c>
      <c r="AH882" s="85">
        <v>52.941176470588239</v>
      </c>
      <c r="AI882" s="85">
        <v>57.009345794392516</v>
      </c>
      <c r="AJ882" s="86">
        <v>68.606051618876762</v>
      </c>
      <c r="AK882" s="87">
        <v>53.333333333333336</v>
      </c>
      <c r="AL882" s="72">
        <f t="shared" si="138"/>
        <v>53.333333333333336</v>
      </c>
      <c r="AM882" s="88">
        <v>63.857291805278777</v>
      </c>
      <c r="AN882" s="89">
        <f t="shared" si="139"/>
        <v>69.747717980429996</v>
      </c>
    </row>
    <row r="883" spans="1:40" ht="15" hidden="1" customHeight="1" x14ac:dyDescent="0.3">
      <c r="A883" s="90">
        <v>68318</v>
      </c>
      <c r="B883" s="91" t="s">
        <v>1137</v>
      </c>
      <c r="C883" s="91" t="s">
        <v>1174</v>
      </c>
      <c r="D883" s="92">
        <v>6</v>
      </c>
      <c r="E883" s="70">
        <v>70.852537761750867</v>
      </c>
      <c r="F883" s="71">
        <v>91.155881155881161</v>
      </c>
      <c r="G883" s="72">
        <f t="shared" si="130"/>
        <v>77.620318893127632</v>
      </c>
      <c r="H883" s="73">
        <v>0</v>
      </c>
      <c r="I883" s="74">
        <f t="shared" si="131"/>
        <v>0</v>
      </c>
      <c r="J883" s="75">
        <f t="shared" si="132"/>
        <v>46.572191335876575</v>
      </c>
      <c r="K883" s="76">
        <v>32.407407407407405</v>
      </c>
      <c r="L883" s="77">
        <v>100</v>
      </c>
      <c r="M883" s="78">
        <f t="shared" si="133"/>
        <v>47.427983539094647</v>
      </c>
      <c r="N883" s="79">
        <v>82.857142857142861</v>
      </c>
      <c r="O883" s="80">
        <v>99.49</v>
      </c>
      <c r="P883" s="81">
        <v>98.841354723707667</v>
      </c>
      <c r="Q883" s="82">
        <v>100</v>
      </c>
      <c r="R883" s="72">
        <f t="shared" si="134"/>
        <v>95.29712439521262</v>
      </c>
      <c r="S883" s="76">
        <v>92.5</v>
      </c>
      <c r="T883" s="80">
        <v>67.233796296296305</v>
      </c>
      <c r="U883" s="80">
        <v>0</v>
      </c>
      <c r="V883" s="80">
        <v>0</v>
      </c>
      <c r="W883" s="80">
        <v>25</v>
      </c>
      <c r="X883" s="78">
        <f t="shared" si="135"/>
        <v>43.058449074074076</v>
      </c>
      <c r="Y883" s="83">
        <f t="shared" si="136"/>
        <v>61.347857584245816</v>
      </c>
      <c r="Z883" s="84">
        <v>52.666666666666664</v>
      </c>
      <c r="AA883" s="84">
        <v>69.444444444444457</v>
      </c>
      <c r="AB883" s="84">
        <v>0</v>
      </c>
      <c r="AC883" s="84">
        <v>0</v>
      </c>
      <c r="AD883" s="84">
        <v>1.1111111111111112</v>
      </c>
      <c r="AE883" s="72">
        <f t="shared" si="137"/>
        <v>26.395833333333332</v>
      </c>
      <c r="AF883" s="85">
        <v>0</v>
      </c>
      <c r="AG883" s="85">
        <v>6.25</v>
      </c>
      <c r="AH883" s="85">
        <v>5.8823529411764701</v>
      </c>
      <c r="AI883" s="85">
        <v>0.93457943925233633</v>
      </c>
      <c r="AJ883" s="86">
        <v>3.266733095107202</v>
      </c>
      <c r="AK883" s="87">
        <v>0</v>
      </c>
      <c r="AL883" s="72">
        <f t="shared" si="138"/>
        <v>0</v>
      </c>
      <c r="AM883" s="88">
        <v>14.948906603139697</v>
      </c>
      <c r="AN883" s="89">
        <f t="shared" si="139"/>
        <v>44.473039040240138</v>
      </c>
    </row>
    <row r="884" spans="1:40" ht="15" hidden="1" customHeight="1" x14ac:dyDescent="0.3">
      <c r="A884" s="90">
        <v>68320</v>
      </c>
      <c r="B884" s="91" t="s">
        <v>1137</v>
      </c>
      <c r="C884" s="91" t="s">
        <v>1175</v>
      </c>
      <c r="D884" s="92">
        <v>6</v>
      </c>
      <c r="E884" s="70">
        <v>53.53407673379936</v>
      </c>
      <c r="F884" s="71">
        <v>88.18732193732194</v>
      </c>
      <c r="G884" s="72">
        <f t="shared" si="130"/>
        <v>65.085158468306872</v>
      </c>
      <c r="H884" s="73">
        <v>38.981999999999999</v>
      </c>
      <c r="I884" s="74">
        <f t="shared" si="131"/>
        <v>38.981999999999999</v>
      </c>
      <c r="J884" s="75">
        <f t="shared" si="132"/>
        <v>54.643895080984123</v>
      </c>
      <c r="K884" s="76">
        <v>50</v>
      </c>
      <c r="L884" s="77">
        <v>100</v>
      </c>
      <c r="M884" s="78">
        <f t="shared" si="133"/>
        <v>61.111111111111114</v>
      </c>
      <c r="N884" s="79">
        <v>95.555555555555557</v>
      </c>
      <c r="O884" s="80">
        <v>99.68</v>
      </c>
      <c r="P884" s="81">
        <v>98.773584905660371</v>
      </c>
      <c r="Q884" s="82" t="s">
        <v>37</v>
      </c>
      <c r="R884" s="72">
        <f t="shared" si="134"/>
        <v>97.941794916142555</v>
      </c>
      <c r="S884" s="76">
        <v>97.916666666666657</v>
      </c>
      <c r="T884" s="80">
        <v>64.444444444444457</v>
      </c>
      <c r="U884" s="80">
        <v>100</v>
      </c>
      <c r="V884" s="80">
        <v>0</v>
      </c>
      <c r="W884" s="80">
        <v>0</v>
      </c>
      <c r="X884" s="78">
        <f t="shared" si="135"/>
        <v>65.590277777777771</v>
      </c>
      <c r="Y884" s="83">
        <f t="shared" si="136"/>
        <v>74.330263262054501</v>
      </c>
      <c r="Z884" s="84">
        <v>46.758620689655174</v>
      </c>
      <c r="AA884" s="84">
        <v>22.222222222222225</v>
      </c>
      <c r="AB884" s="84">
        <v>60</v>
      </c>
      <c r="AC884" s="84">
        <v>27.200000000000003</v>
      </c>
      <c r="AD884" s="84">
        <v>5.5555555555555554</v>
      </c>
      <c r="AE884" s="72">
        <f t="shared" si="137"/>
        <v>33.247988505747124</v>
      </c>
      <c r="AF884" s="85">
        <v>52.631578947368418</v>
      </c>
      <c r="AG884" s="85">
        <v>25</v>
      </c>
      <c r="AH884" s="85">
        <v>17.647058823529413</v>
      </c>
      <c r="AI884" s="85">
        <v>23.364485981308412</v>
      </c>
      <c r="AJ884" s="86">
        <v>29.660780938051559</v>
      </c>
      <c r="AK884" s="87">
        <v>31.666666666666664</v>
      </c>
      <c r="AL884" s="72">
        <f t="shared" si="138"/>
        <v>31.666666666666664</v>
      </c>
      <c r="AM884" s="88">
        <v>31.975135453212214</v>
      </c>
      <c r="AN884" s="89">
        <f t="shared" si="139"/>
        <v>57.686451283187743</v>
      </c>
    </row>
    <row r="885" spans="1:40" ht="15" hidden="1" customHeight="1" x14ac:dyDescent="0.3">
      <c r="A885" s="90">
        <v>68322</v>
      </c>
      <c r="B885" s="91" t="s">
        <v>1137</v>
      </c>
      <c r="C885" s="91" t="s">
        <v>1176</v>
      </c>
      <c r="D885" s="92">
        <v>6</v>
      </c>
      <c r="E885" s="70">
        <v>62.506041704531576</v>
      </c>
      <c r="F885" s="71">
        <v>96.773504273504273</v>
      </c>
      <c r="G885" s="72">
        <f t="shared" si="130"/>
        <v>73.928529227522475</v>
      </c>
      <c r="H885" s="73">
        <v>0</v>
      </c>
      <c r="I885" s="74">
        <f t="shared" si="131"/>
        <v>0</v>
      </c>
      <c r="J885" s="75">
        <f t="shared" si="132"/>
        <v>44.357117536513485</v>
      </c>
      <c r="K885" s="76">
        <v>47.142857142857139</v>
      </c>
      <c r="L885" s="77">
        <v>100</v>
      </c>
      <c r="M885" s="78">
        <f t="shared" si="133"/>
        <v>58.888888888888886</v>
      </c>
      <c r="N885" s="79">
        <v>100</v>
      </c>
      <c r="O885" s="80">
        <v>99.009999999999991</v>
      </c>
      <c r="P885" s="81">
        <v>99.047619047619051</v>
      </c>
      <c r="Q885" s="82">
        <v>100</v>
      </c>
      <c r="R885" s="72">
        <f t="shared" si="134"/>
        <v>99.514404761904757</v>
      </c>
      <c r="S885" s="76">
        <v>95.833333333333343</v>
      </c>
      <c r="T885" s="80">
        <v>72.222222222222229</v>
      </c>
      <c r="U885" s="80">
        <v>100</v>
      </c>
      <c r="V885" s="80">
        <v>0</v>
      </c>
      <c r="W885" s="80">
        <v>0</v>
      </c>
      <c r="X885" s="78">
        <f t="shared" si="135"/>
        <v>67.013888888888886</v>
      </c>
      <c r="Y885" s="83">
        <f t="shared" si="136"/>
        <v>74.48905396825397</v>
      </c>
      <c r="Z885" s="84">
        <v>49.241379310344826</v>
      </c>
      <c r="AA885" s="84">
        <v>66.666666666666671</v>
      </c>
      <c r="AB885" s="84">
        <v>0</v>
      </c>
      <c r="AC885" s="84">
        <v>68.8</v>
      </c>
      <c r="AD885" s="84">
        <v>5.5555555555555554</v>
      </c>
      <c r="AE885" s="72">
        <f t="shared" si="137"/>
        <v>38.752011494252869</v>
      </c>
      <c r="AF885" s="85">
        <v>63.157894736842103</v>
      </c>
      <c r="AG885" s="85">
        <v>81.25</v>
      </c>
      <c r="AH885" s="85">
        <v>52.941176470588239</v>
      </c>
      <c r="AI885" s="85">
        <v>34.579439252336449</v>
      </c>
      <c r="AJ885" s="86">
        <v>57.982127614941696</v>
      </c>
      <c r="AK885" s="87">
        <v>45</v>
      </c>
      <c r="AL885" s="72">
        <f t="shared" si="138"/>
        <v>45</v>
      </c>
      <c r="AM885" s="88">
        <v>45.129640160919315</v>
      </c>
      <c r="AN885" s="89">
        <f t="shared" si="139"/>
        <v>59.654842539705484</v>
      </c>
    </row>
    <row r="886" spans="1:40" ht="15" hidden="1" customHeight="1" x14ac:dyDescent="0.3">
      <c r="A886" s="90">
        <v>68324</v>
      </c>
      <c r="B886" s="91" t="s">
        <v>1137</v>
      </c>
      <c r="C886" s="91" t="s">
        <v>1177</v>
      </c>
      <c r="D886" s="92">
        <v>6</v>
      </c>
      <c r="E886" s="70">
        <v>34.600138928975014</v>
      </c>
      <c r="F886" s="71">
        <v>80</v>
      </c>
      <c r="G886" s="72">
        <f t="shared" si="130"/>
        <v>49.733425952650009</v>
      </c>
      <c r="H886" s="73">
        <v>30.692</v>
      </c>
      <c r="I886" s="74">
        <f t="shared" si="131"/>
        <v>30.692</v>
      </c>
      <c r="J886" s="75">
        <f t="shared" si="132"/>
        <v>42.116855571590008</v>
      </c>
      <c r="K886" s="76">
        <v>38.749999999999993</v>
      </c>
      <c r="L886" s="77">
        <v>100</v>
      </c>
      <c r="M886" s="78">
        <f t="shared" si="133"/>
        <v>52.3611111111111</v>
      </c>
      <c r="N886" s="79">
        <v>91.428571428571431</v>
      </c>
      <c r="O886" s="80">
        <v>99.14</v>
      </c>
      <c r="P886" s="81">
        <v>85.661764705882348</v>
      </c>
      <c r="Q886" s="82">
        <v>100</v>
      </c>
      <c r="R886" s="72">
        <f t="shared" si="134"/>
        <v>94.057584033613438</v>
      </c>
      <c r="S886" s="76">
        <v>100</v>
      </c>
      <c r="T886" s="80">
        <v>83.298611111111114</v>
      </c>
      <c r="U886" s="80">
        <v>0</v>
      </c>
      <c r="V886" s="80">
        <v>0</v>
      </c>
      <c r="W886" s="80">
        <v>0</v>
      </c>
      <c r="X886" s="78">
        <f t="shared" si="135"/>
        <v>45.824652777777779</v>
      </c>
      <c r="Y886" s="83">
        <f t="shared" si="136"/>
        <v>63.612315779645186</v>
      </c>
      <c r="Z886" s="84">
        <v>14.988505747126439</v>
      </c>
      <c r="AA886" s="84">
        <v>33.333333333333336</v>
      </c>
      <c r="AB886" s="84">
        <v>0</v>
      </c>
      <c r="AC886" s="84">
        <v>0</v>
      </c>
      <c r="AD886" s="84">
        <v>5.5555555555555554</v>
      </c>
      <c r="AE886" s="72">
        <f t="shared" si="137"/>
        <v>11.038793103448276</v>
      </c>
      <c r="AF886" s="85">
        <v>0</v>
      </c>
      <c r="AG886" s="85">
        <v>6.25</v>
      </c>
      <c r="AH886" s="85">
        <v>5.8823529411764701</v>
      </c>
      <c r="AI886" s="85">
        <v>0.93457943925233633</v>
      </c>
      <c r="AJ886" s="86">
        <v>3.266733095107202</v>
      </c>
      <c r="AK886" s="87">
        <v>0</v>
      </c>
      <c r="AL886" s="72">
        <f t="shared" si="138"/>
        <v>0</v>
      </c>
      <c r="AM886" s="88">
        <v>6.758485147201001</v>
      </c>
      <c r="AN886" s="89">
        <f t="shared" si="139"/>
        <v>42.257074548300892</v>
      </c>
    </row>
    <row r="887" spans="1:40" ht="15" hidden="1" customHeight="1" x14ac:dyDescent="0.3">
      <c r="A887" s="90">
        <v>68327</v>
      </c>
      <c r="B887" s="91" t="s">
        <v>1137</v>
      </c>
      <c r="C887" s="91" t="s">
        <v>1178</v>
      </c>
      <c r="D887" s="92">
        <v>6</v>
      </c>
      <c r="E887" s="70">
        <v>48.420502704386216</v>
      </c>
      <c r="F887" s="71">
        <v>91.841168091168086</v>
      </c>
      <c r="G887" s="72">
        <f t="shared" si="130"/>
        <v>62.894057833313504</v>
      </c>
      <c r="H887" s="73">
        <v>39.692</v>
      </c>
      <c r="I887" s="74">
        <f t="shared" si="131"/>
        <v>39.692</v>
      </c>
      <c r="J887" s="75">
        <f t="shared" si="132"/>
        <v>53.613234699988105</v>
      </c>
      <c r="K887" s="76">
        <v>55.414012738853501</v>
      </c>
      <c r="L887" s="77">
        <v>100</v>
      </c>
      <c r="M887" s="78">
        <f t="shared" si="133"/>
        <v>65.32200990799717</v>
      </c>
      <c r="N887" s="79">
        <v>100</v>
      </c>
      <c r="O887" s="80">
        <v>99.110000000000014</v>
      </c>
      <c r="P887" s="81">
        <v>96.597145993413832</v>
      </c>
      <c r="Q887" s="82">
        <v>100</v>
      </c>
      <c r="R887" s="72">
        <f t="shared" si="134"/>
        <v>98.926786498353465</v>
      </c>
      <c r="S887" s="76">
        <v>98.611111111111114</v>
      </c>
      <c r="T887" s="80">
        <v>56.041666666666657</v>
      </c>
      <c r="U887" s="80">
        <v>91.666650000000004</v>
      </c>
      <c r="V887" s="80">
        <v>0</v>
      </c>
      <c r="W887" s="80">
        <v>89.999999999999986</v>
      </c>
      <c r="X887" s="78">
        <f t="shared" si="135"/>
        <v>72.829856944444444</v>
      </c>
      <c r="Y887" s="83">
        <f t="shared" si="136"/>
        <v>78.478049468574312</v>
      </c>
      <c r="Z887" s="84">
        <v>65.287356321839084</v>
      </c>
      <c r="AA887" s="84">
        <v>33.333333333333336</v>
      </c>
      <c r="AB887" s="84">
        <v>100</v>
      </c>
      <c r="AC887" s="84">
        <v>73.599999999999994</v>
      </c>
      <c r="AD887" s="84">
        <v>49.438202247191008</v>
      </c>
      <c r="AE887" s="72">
        <f t="shared" si="137"/>
        <v>64.391502001808078</v>
      </c>
      <c r="AF887" s="85">
        <v>84.210526315789465</v>
      </c>
      <c r="AG887" s="85">
        <v>81.25</v>
      </c>
      <c r="AH887" s="85">
        <v>58.82352941176471</v>
      </c>
      <c r="AI887" s="85">
        <v>53.271028037383175</v>
      </c>
      <c r="AJ887" s="86">
        <v>69.388770941234341</v>
      </c>
      <c r="AK887" s="87">
        <v>53.333333333333336</v>
      </c>
      <c r="AL887" s="72">
        <f t="shared" si="138"/>
        <v>53.333333333333336</v>
      </c>
      <c r="AM887" s="88">
        <v>63.512473318626803</v>
      </c>
      <c r="AN887" s="89">
        <f t="shared" si="139"/>
        <v>69.015413669872828</v>
      </c>
    </row>
    <row r="888" spans="1:40" ht="15" hidden="1" customHeight="1" x14ac:dyDescent="0.3">
      <c r="A888" s="90">
        <v>68344</v>
      </c>
      <c r="B888" s="91" t="s">
        <v>1137</v>
      </c>
      <c r="C888" s="91" t="s">
        <v>1179</v>
      </c>
      <c r="D888" s="92">
        <v>6</v>
      </c>
      <c r="E888" s="70">
        <v>51.937340034436218</v>
      </c>
      <c r="F888" s="71">
        <v>87.613960113960104</v>
      </c>
      <c r="G888" s="72">
        <f t="shared" si="130"/>
        <v>63.829546727610847</v>
      </c>
      <c r="H888" s="73">
        <v>0</v>
      </c>
      <c r="I888" s="74">
        <f t="shared" si="131"/>
        <v>0</v>
      </c>
      <c r="J888" s="75">
        <f t="shared" si="132"/>
        <v>38.297728036566504</v>
      </c>
      <c r="K888" s="76">
        <v>66.935483870967744</v>
      </c>
      <c r="L888" s="77">
        <v>100</v>
      </c>
      <c r="M888" s="78">
        <f t="shared" si="133"/>
        <v>74.283154121863802</v>
      </c>
      <c r="N888" s="79">
        <v>95</v>
      </c>
      <c r="O888" s="80">
        <v>98.600000000000009</v>
      </c>
      <c r="P888" s="81">
        <v>99.780701754385973</v>
      </c>
      <c r="Q888" s="82" t="s">
        <v>37</v>
      </c>
      <c r="R888" s="72">
        <f t="shared" si="134"/>
        <v>97.732446271929831</v>
      </c>
      <c r="S888" s="76">
        <v>100</v>
      </c>
      <c r="T888" s="80">
        <v>97.916666666666657</v>
      </c>
      <c r="U888" s="80">
        <v>97.222216666666668</v>
      </c>
      <c r="V888" s="80">
        <v>0</v>
      </c>
      <c r="W888" s="80">
        <v>0</v>
      </c>
      <c r="X888" s="78">
        <f t="shared" si="135"/>
        <v>73.784720833333324</v>
      </c>
      <c r="Y888" s="83">
        <f t="shared" si="136"/>
        <v>81.627428957555182</v>
      </c>
      <c r="Z888" s="84">
        <v>40.689655172413794</v>
      </c>
      <c r="AA888" s="84">
        <v>33.333333333333336</v>
      </c>
      <c r="AB888" s="84">
        <v>0</v>
      </c>
      <c r="AC888" s="84">
        <v>52.800000000000004</v>
      </c>
      <c r="AD888" s="84">
        <v>23.333333333333332</v>
      </c>
      <c r="AE888" s="72">
        <f t="shared" si="137"/>
        <v>30.697413793103451</v>
      </c>
      <c r="AF888" s="85">
        <v>63.157894736842103</v>
      </c>
      <c r="AG888" s="85">
        <v>75</v>
      </c>
      <c r="AH888" s="85">
        <v>58.82352941176471</v>
      </c>
      <c r="AI888" s="85">
        <v>35.514018691588781</v>
      </c>
      <c r="AJ888" s="86">
        <v>58.123860710048902</v>
      </c>
      <c r="AK888" s="87">
        <v>41.666666666666671</v>
      </c>
      <c r="AL888" s="72">
        <f t="shared" si="138"/>
        <v>41.666666666666671</v>
      </c>
      <c r="AM888" s="88">
        <v>40.204983545668213</v>
      </c>
      <c r="AN888" s="89">
        <f t="shared" si="139"/>
        <v>60.534755149791351</v>
      </c>
    </row>
    <row r="889" spans="1:40" ht="15" hidden="1" customHeight="1" x14ac:dyDescent="0.3">
      <c r="A889" s="90">
        <v>68368</v>
      </c>
      <c r="B889" s="91" t="s">
        <v>1137</v>
      </c>
      <c r="C889" s="91" t="s">
        <v>1180</v>
      </c>
      <c r="D889" s="92">
        <v>6</v>
      </c>
      <c r="E889" s="70">
        <v>0</v>
      </c>
      <c r="F889" s="71">
        <v>90.97527472527473</v>
      </c>
      <c r="G889" s="72">
        <f t="shared" si="130"/>
        <v>30.325091575091577</v>
      </c>
      <c r="H889" s="73">
        <v>0</v>
      </c>
      <c r="I889" s="74">
        <f t="shared" si="131"/>
        <v>0</v>
      </c>
      <c r="J889" s="75">
        <f t="shared" si="132"/>
        <v>18.195054945054945</v>
      </c>
      <c r="K889" s="76">
        <v>93.61702127659575</v>
      </c>
      <c r="L889" s="77">
        <v>100</v>
      </c>
      <c r="M889" s="78">
        <f t="shared" si="133"/>
        <v>95.035460992907815</v>
      </c>
      <c r="N889" s="79">
        <v>99.285714285714306</v>
      </c>
      <c r="O889" s="80">
        <v>99.710000000000008</v>
      </c>
      <c r="P889" s="81">
        <v>99.693721286370589</v>
      </c>
      <c r="Q889" s="82" t="s">
        <v>37</v>
      </c>
      <c r="R889" s="72">
        <f t="shared" si="134"/>
        <v>99.500918224950794</v>
      </c>
      <c r="S889" s="76">
        <v>98.611111111111114</v>
      </c>
      <c r="T889" s="80">
        <v>54.444444444444443</v>
      </c>
      <c r="U889" s="80">
        <v>0</v>
      </c>
      <c r="V889" s="80">
        <v>0</v>
      </c>
      <c r="W889" s="80">
        <v>0</v>
      </c>
      <c r="X889" s="78">
        <f t="shared" si="135"/>
        <v>38.263888888888886</v>
      </c>
      <c r="Y889" s="83">
        <f t="shared" si="136"/>
        <v>78.297504233875515</v>
      </c>
      <c r="Z889" s="84">
        <v>95.977011494252864</v>
      </c>
      <c r="AA889" s="84">
        <v>33.333333333333336</v>
      </c>
      <c r="AB889" s="84">
        <v>0</v>
      </c>
      <c r="AC889" s="84">
        <v>0</v>
      </c>
      <c r="AD889" s="84">
        <v>30.927835051546392</v>
      </c>
      <c r="AE889" s="72">
        <f t="shared" si="137"/>
        <v>36.043221945728163</v>
      </c>
      <c r="AF889" s="85">
        <v>0</v>
      </c>
      <c r="AG889" s="85">
        <v>6.25</v>
      </c>
      <c r="AH889" s="85">
        <v>5.8823529411764701</v>
      </c>
      <c r="AI889" s="85">
        <v>0.93457943925233633</v>
      </c>
      <c r="AJ889" s="86">
        <v>3.266733095107202</v>
      </c>
      <c r="AK889" s="87">
        <v>0</v>
      </c>
      <c r="AL889" s="72">
        <f t="shared" si="138"/>
        <v>0</v>
      </c>
      <c r="AM889" s="88">
        <v>20.094180529750275</v>
      </c>
      <c r="AN889" s="89">
        <f t="shared" si="139"/>
        <v>48.816017264873828</v>
      </c>
    </row>
    <row r="890" spans="1:40" ht="15" hidden="1" customHeight="1" x14ac:dyDescent="0.3">
      <c r="A890" s="90">
        <v>68370</v>
      </c>
      <c r="B890" s="91" t="s">
        <v>1137</v>
      </c>
      <c r="C890" s="91" t="s">
        <v>1181</v>
      </c>
      <c r="D890" s="92">
        <v>6</v>
      </c>
      <c r="E890" s="70">
        <v>96.713900134952752</v>
      </c>
      <c r="F890" s="71">
        <v>96.527777777777771</v>
      </c>
      <c r="G890" s="72">
        <f t="shared" si="130"/>
        <v>96.651859349227749</v>
      </c>
      <c r="H890" s="73">
        <v>0</v>
      </c>
      <c r="I890" s="74">
        <f t="shared" si="131"/>
        <v>0</v>
      </c>
      <c r="J890" s="75">
        <f t="shared" si="132"/>
        <v>57.991115609536649</v>
      </c>
      <c r="K890" s="76">
        <v>56.19047619047619</v>
      </c>
      <c r="L890" s="77">
        <v>100</v>
      </c>
      <c r="M890" s="78">
        <f t="shared" si="133"/>
        <v>65.925925925925924</v>
      </c>
      <c r="N890" s="79">
        <v>71.904761904761898</v>
      </c>
      <c r="O890" s="80">
        <v>99.77</v>
      </c>
      <c r="P890" s="81">
        <v>99.361022364217249</v>
      </c>
      <c r="Q890" s="82" t="s">
        <v>37</v>
      </c>
      <c r="R890" s="72">
        <f t="shared" si="134"/>
        <v>90.288795634603673</v>
      </c>
      <c r="S890" s="76">
        <v>92.083333333333343</v>
      </c>
      <c r="T890" s="80">
        <v>63.541666666666671</v>
      </c>
      <c r="U890" s="80">
        <v>0</v>
      </c>
      <c r="V890" s="80">
        <v>0</v>
      </c>
      <c r="W890" s="80">
        <v>0</v>
      </c>
      <c r="X890" s="78">
        <f t="shared" si="135"/>
        <v>38.90625</v>
      </c>
      <c r="Y890" s="83">
        <f t="shared" si="136"/>
        <v>65.075747936406515</v>
      </c>
      <c r="Z890" s="84">
        <v>15.425287356321839</v>
      </c>
      <c r="AA890" s="84">
        <v>58.333333333333336</v>
      </c>
      <c r="AB890" s="84">
        <v>0</v>
      </c>
      <c r="AC890" s="84">
        <v>0</v>
      </c>
      <c r="AD890" s="84">
        <v>5.5555555555555554</v>
      </c>
      <c r="AE890" s="72">
        <f t="shared" si="137"/>
        <v>15.835488505747126</v>
      </c>
      <c r="AF890" s="85">
        <v>0</v>
      </c>
      <c r="AG890" s="85">
        <v>6.25</v>
      </c>
      <c r="AH890" s="85">
        <v>5.8823529411764701</v>
      </c>
      <c r="AI890" s="85">
        <v>0.93457943925233633</v>
      </c>
      <c r="AJ890" s="86">
        <v>3.266733095107202</v>
      </c>
      <c r="AK890" s="87">
        <v>0</v>
      </c>
      <c r="AL890" s="72">
        <f t="shared" si="138"/>
        <v>0</v>
      </c>
      <c r="AM890" s="88">
        <v>9.3167226950937199</v>
      </c>
      <c r="AN890" s="89">
        <f t="shared" si="139"/>
        <v>46.931113898638706</v>
      </c>
    </row>
    <row r="891" spans="1:40" ht="15" hidden="1" customHeight="1" x14ac:dyDescent="0.3">
      <c r="A891" s="90">
        <v>68377</v>
      </c>
      <c r="B891" s="91" t="s">
        <v>1137</v>
      </c>
      <c r="C891" s="91" t="s">
        <v>1182</v>
      </c>
      <c r="D891" s="92">
        <v>6</v>
      </c>
      <c r="E891" s="70">
        <v>61.860625457593223</v>
      </c>
      <c r="F891" s="71">
        <v>84.55535205535206</v>
      </c>
      <c r="G891" s="72">
        <f t="shared" si="130"/>
        <v>69.425534323512835</v>
      </c>
      <c r="H891" s="73">
        <v>37.844000000000001</v>
      </c>
      <c r="I891" s="74">
        <f t="shared" si="131"/>
        <v>37.844000000000001</v>
      </c>
      <c r="J891" s="75">
        <f t="shared" si="132"/>
        <v>56.792920594107699</v>
      </c>
      <c r="K891" s="76">
        <v>52.884615384615387</v>
      </c>
      <c r="L891" s="77">
        <v>100</v>
      </c>
      <c r="M891" s="78">
        <f t="shared" si="133"/>
        <v>63.354700854700859</v>
      </c>
      <c r="N891" s="79">
        <v>70</v>
      </c>
      <c r="O891" s="80">
        <v>99.45</v>
      </c>
      <c r="P891" s="81">
        <v>99.7229916897507</v>
      </c>
      <c r="Q891" s="82">
        <v>100</v>
      </c>
      <c r="R891" s="72">
        <f t="shared" si="134"/>
        <v>92.293247922437672</v>
      </c>
      <c r="S891" s="76">
        <v>92.5</v>
      </c>
      <c r="T891" s="80">
        <v>83.541666666666671</v>
      </c>
      <c r="U891" s="80">
        <v>43.518499999999996</v>
      </c>
      <c r="V891" s="80">
        <v>0</v>
      </c>
      <c r="W891" s="80">
        <v>15</v>
      </c>
      <c r="X891" s="78">
        <f t="shared" si="135"/>
        <v>56.765041666666669</v>
      </c>
      <c r="Y891" s="83">
        <f t="shared" si="136"/>
        <v>70.506344976205696</v>
      </c>
      <c r="Z891" s="84">
        <v>59.885057471264368</v>
      </c>
      <c r="AA891" s="84">
        <v>44.44444444444445</v>
      </c>
      <c r="AB891" s="84">
        <v>80</v>
      </c>
      <c r="AC891" s="84">
        <v>75.2</v>
      </c>
      <c r="AD891" s="84">
        <v>4.4444444444444446</v>
      </c>
      <c r="AE891" s="72">
        <f t="shared" si="137"/>
        <v>53.237931034482763</v>
      </c>
      <c r="AF891" s="85">
        <v>0</v>
      </c>
      <c r="AG891" s="85">
        <v>6.25</v>
      </c>
      <c r="AH891" s="85">
        <v>5.8823529411764701</v>
      </c>
      <c r="AI891" s="85">
        <v>0.93457943925233633</v>
      </c>
      <c r="AJ891" s="86">
        <v>3.266733095107202</v>
      </c>
      <c r="AK891" s="87">
        <v>63.333333333333329</v>
      </c>
      <c r="AL891" s="72">
        <f t="shared" si="138"/>
        <v>63.333333333333329</v>
      </c>
      <c r="AM891" s="88">
        <v>41.931358710419396</v>
      </c>
      <c r="AN891" s="89">
        <f t="shared" si="139"/>
        <v>59.191164220050204</v>
      </c>
    </row>
    <row r="892" spans="1:40" ht="15" hidden="1" customHeight="1" x14ac:dyDescent="0.3">
      <c r="A892" s="90">
        <v>68385</v>
      </c>
      <c r="B892" s="91" t="s">
        <v>1137</v>
      </c>
      <c r="C892" s="91" t="s">
        <v>1183</v>
      </c>
      <c r="D892" s="92">
        <v>6</v>
      </c>
      <c r="E892" s="70">
        <v>56.240287389561438</v>
      </c>
      <c r="F892" s="71">
        <v>83.433557183557184</v>
      </c>
      <c r="G892" s="72">
        <f t="shared" si="130"/>
        <v>65.304710654226682</v>
      </c>
      <c r="H892" s="73">
        <v>0</v>
      </c>
      <c r="I892" s="74">
        <f t="shared" si="131"/>
        <v>0</v>
      </c>
      <c r="J892" s="75">
        <f t="shared" si="132"/>
        <v>39.182826392536008</v>
      </c>
      <c r="K892" s="76">
        <v>19.6078431372549</v>
      </c>
      <c r="L892" s="77">
        <v>100</v>
      </c>
      <c r="M892" s="78">
        <f t="shared" si="133"/>
        <v>37.472766884531588</v>
      </c>
      <c r="N892" s="79">
        <v>64.444444444444443</v>
      </c>
      <c r="O892" s="80">
        <v>98.259999999999991</v>
      </c>
      <c r="P892" s="81">
        <v>98.7322320399539</v>
      </c>
      <c r="Q892" s="82" t="s">
        <v>37</v>
      </c>
      <c r="R892" s="72">
        <f t="shared" si="134"/>
        <v>87.091092853865192</v>
      </c>
      <c r="S892" s="76">
        <v>100</v>
      </c>
      <c r="T892" s="80">
        <v>59.479166666666664</v>
      </c>
      <c r="U892" s="80">
        <v>96.296283333333335</v>
      </c>
      <c r="V892" s="80">
        <v>0</v>
      </c>
      <c r="W892" s="80">
        <v>15</v>
      </c>
      <c r="X892" s="78">
        <f t="shared" si="135"/>
        <v>65.818862499999994</v>
      </c>
      <c r="Y892" s="83">
        <f t="shared" si="136"/>
        <v>62.421381791668232</v>
      </c>
      <c r="Z892" s="84">
        <v>13.977011494252872</v>
      </c>
      <c r="AA892" s="84">
        <v>0</v>
      </c>
      <c r="AB892" s="84">
        <v>40</v>
      </c>
      <c r="AC892" s="84">
        <v>38.4</v>
      </c>
      <c r="AD892" s="84">
        <v>5.5555555555555554</v>
      </c>
      <c r="AE892" s="72">
        <f t="shared" si="137"/>
        <v>19.235919540229883</v>
      </c>
      <c r="AF892" s="85">
        <v>73.68421052631578</v>
      </c>
      <c r="AG892" s="85">
        <v>62.5</v>
      </c>
      <c r="AH892" s="85">
        <v>64.705882352941174</v>
      </c>
      <c r="AI892" s="85">
        <v>41.121495327102799</v>
      </c>
      <c r="AJ892" s="86">
        <v>60.502897051589933</v>
      </c>
      <c r="AK892" s="87">
        <v>35</v>
      </c>
      <c r="AL892" s="72">
        <f t="shared" si="138"/>
        <v>35</v>
      </c>
      <c r="AM892" s="88">
        <v>33.393262968546587</v>
      </c>
      <c r="AN892" s="89">
        <f t="shared" si="139"/>
        <v>49.065235064905288</v>
      </c>
    </row>
    <row r="893" spans="1:40" ht="15" hidden="1" customHeight="1" x14ac:dyDescent="0.3">
      <c r="A893" s="90">
        <v>68397</v>
      </c>
      <c r="B893" s="91" t="s">
        <v>1137</v>
      </c>
      <c r="C893" s="91" t="s">
        <v>1184</v>
      </c>
      <c r="D893" s="92">
        <v>6</v>
      </c>
      <c r="E893" s="70">
        <v>37.920514150096722</v>
      </c>
      <c r="F893" s="71">
        <v>92.126068376068361</v>
      </c>
      <c r="G893" s="72">
        <f t="shared" si="130"/>
        <v>55.989032225420601</v>
      </c>
      <c r="H893" s="73">
        <v>0</v>
      </c>
      <c r="I893" s="74">
        <f t="shared" si="131"/>
        <v>0</v>
      </c>
      <c r="J893" s="75">
        <f t="shared" si="132"/>
        <v>33.593419335252356</v>
      </c>
      <c r="K893" s="76">
        <v>21.739130434782606</v>
      </c>
      <c r="L893" s="77">
        <v>100</v>
      </c>
      <c r="M893" s="78">
        <f t="shared" si="133"/>
        <v>39.130434782608688</v>
      </c>
      <c r="N893" s="79">
        <v>74.409937888198755</v>
      </c>
      <c r="O893" s="80">
        <v>98.98</v>
      </c>
      <c r="P893" s="81">
        <v>98.738965952080704</v>
      </c>
      <c r="Q893" s="82">
        <v>100</v>
      </c>
      <c r="R893" s="72">
        <f t="shared" si="134"/>
        <v>93.032225960069866</v>
      </c>
      <c r="S893" s="76">
        <v>95.555555555555557</v>
      </c>
      <c r="T893" s="80">
        <v>55.434027777777771</v>
      </c>
      <c r="U893" s="80">
        <v>83.333333333333329</v>
      </c>
      <c r="V893" s="80">
        <v>0</v>
      </c>
      <c r="W893" s="80">
        <v>0</v>
      </c>
      <c r="X893" s="78">
        <f t="shared" si="135"/>
        <v>58.580729166666657</v>
      </c>
      <c r="Y893" s="83">
        <f t="shared" si="136"/>
        <v>62.603102162294817</v>
      </c>
      <c r="Z893" s="84">
        <v>45.080459770114942</v>
      </c>
      <c r="AA893" s="84">
        <v>58.333333333333336</v>
      </c>
      <c r="AB893" s="84">
        <v>20</v>
      </c>
      <c r="AC893" s="84">
        <v>33.6</v>
      </c>
      <c r="AD893" s="84">
        <v>5.5555555555555554</v>
      </c>
      <c r="AE893" s="72">
        <f t="shared" si="137"/>
        <v>33.299281609195397</v>
      </c>
      <c r="AF893" s="85">
        <v>63.157894736842103</v>
      </c>
      <c r="AG893" s="85">
        <v>81.25</v>
      </c>
      <c r="AH893" s="85">
        <v>64.705882352941174</v>
      </c>
      <c r="AI893" s="85">
        <v>30.841121495327101</v>
      </c>
      <c r="AJ893" s="86">
        <v>59.988724646277603</v>
      </c>
      <c r="AK893" s="87">
        <v>46.666666666666664</v>
      </c>
      <c r="AL893" s="72">
        <f t="shared" si="138"/>
        <v>46.666666666666664</v>
      </c>
      <c r="AM893" s="88">
        <v>43.089943430578245</v>
      </c>
      <c r="AN893" s="89">
        <f t="shared" si="139"/>
        <v>50.947217977371352</v>
      </c>
    </row>
    <row r="894" spans="1:40" ht="15" hidden="1" customHeight="1" x14ac:dyDescent="0.3">
      <c r="A894" s="90">
        <v>68406</v>
      </c>
      <c r="B894" s="91" t="s">
        <v>1137</v>
      </c>
      <c r="C894" s="91" t="s">
        <v>1185</v>
      </c>
      <c r="D894" s="92">
        <v>6</v>
      </c>
      <c r="E894" s="70">
        <v>54.787340423276795</v>
      </c>
      <c r="F894" s="71">
        <v>78.425925925925924</v>
      </c>
      <c r="G894" s="72">
        <f t="shared" si="130"/>
        <v>62.666868924159836</v>
      </c>
      <c r="H894" s="73">
        <v>54.094000000000001</v>
      </c>
      <c r="I894" s="74">
        <f t="shared" si="131"/>
        <v>54.094000000000001</v>
      </c>
      <c r="J894" s="75">
        <f t="shared" si="132"/>
        <v>59.237721354495903</v>
      </c>
      <c r="K894" s="76">
        <v>77.695167286245351</v>
      </c>
      <c r="L894" s="77">
        <v>100</v>
      </c>
      <c r="M894" s="78">
        <f t="shared" si="133"/>
        <v>82.651796778190828</v>
      </c>
      <c r="N894" s="79">
        <v>100</v>
      </c>
      <c r="O894" s="80">
        <v>99.56</v>
      </c>
      <c r="P894" s="81">
        <v>97.137567644545712</v>
      </c>
      <c r="Q894" s="82" t="s">
        <v>37</v>
      </c>
      <c r="R894" s="72">
        <f t="shared" si="134"/>
        <v>98.837377221589293</v>
      </c>
      <c r="S894" s="76">
        <v>98.611111111111114</v>
      </c>
      <c r="T894" s="80">
        <v>80.740740740740733</v>
      </c>
      <c r="U894" s="80">
        <v>100</v>
      </c>
      <c r="V894" s="80">
        <v>0</v>
      </c>
      <c r="W894" s="80">
        <v>25</v>
      </c>
      <c r="X894" s="78">
        <f t="shared" si="135"/>
        <v>72.962962962962962</v>
      </c>
      <c r="Y894" s="83">
        <f t="shared" si="136"/>
        <v>84.730755699205417</v>
      </c>
      <c r="Z894" s="84">
        <v>49.264367816091955</v>
      </c>
      <c r="AA894" s="84">
        <v>78.472222222222229</v>
      </c>
      <c r="AB894" s="84">
        <v>0</v>
      </c>
      <c r="AC894" s="84">
        <v>76.8</v>
      </c>
      <c r="AD894" s="84">
        <v>97.777777777777771</v>
      </c>
      <c r="AE894" s="72">
        <f t="shared" si="137"/>
        <v>59.762966954022986</v>
      </c>
      <c r="AF894" s="85">
        <v>63.157894736842103</v>
      </c>
      <c r="AG894" s="85">
        <v>81.25</v>
      </c>
      <c r="AH894" s="85">
        <v>70.588235294117652</v>
      </c>
      <c r="AI894" s="85">
        <v>49.532710280373834</v>
      </c>
      <c r="AJ894" s="86">
        <v>66.132210077833406</v>
      </c>
      <c r="AK894" s="87">
        <v>63.333333333333329</v>
      </c>
      <c r="AL894" s="72">
        <f t="shared" si="138"/>
        <v>63.333333333333329</v>
      </c>
      <c r="AM894" s="88">
        <v>62.175505062901159</v>
      </c>
      <c r="AN894" s="89">
        <f t="shared" si="139"/>
        <v>72.865573639372229</v>
      </c>
    </row>
    <row r="895" spans="1:40" ht="15" hidden="1" customHeight="1" x14ac:dyDescent="0.3">
      <c r="A895" s="90">
        <v>68418</v>
      </c>
      <c r="B895" s="91" t="s">
        <v>1137</v>
      </c>
      <c r="C895" s="91" t="s">
        <v>1186</v>
      </c>
      <c r="D895" s="92">
        <v>6</v>
      </c>
      <c r="E895" s="70">
        <v>65.700328814880422</v>
      </c>
      <c r="F895" s="71">
        <v>91.868131868131869</v>
      </c>
      <c r="G895" s="72">
        <f t="shared" si="130"/>
        <v>74.422929832630899</v>
      </c>
      <c r="H895" s="73">
        <v>50.743999999999993</v>
      </c>
      <c r="I895" s="74">
        <f t="shared" si="131"/>
        <v>50.743999999999993</v>
      </c>
      <c r="J895" s="75">
        <f t="shared" si="132"/>
        <v>64.951357899578539</v>
      </c>
      <c r="K895" s="76">
        <v>58.400000000000006</v>
      </c>
      <c r="L895" s="77">
        <v>100</v>
      </c>
      <c r="M895" s="78">
        <f t="shared" si="133"/>
        <v>67.644444444444446</v>
      </c>
      <c r="N895" s="79">
        <v>91.111111111111114</v>
      </c>
      <c r="O895" s="80">
        <v>98.28</v>
      </c>
      <c r="P895" s="81">
        <v>92.152239811384305</v>
      </c>
      <c r="Q895" s="82">
        <v>100</v>
      </c>
      <c r="R895" s="72">
        <f t="shared" si="134"/>
        <v>95.385837730623848</v>
      </c>
      <c r="S895" s="76">
        <v>90.138888888888886</v>
      </c>
      <c r="T895" s="80">
        <v>66.057870370370367</v>
      </c>
      <c r="U895" s="80">
        <v>94.444433333333336</v>
      </c>
      <c r="V895" s="80">
        <v>0</v>
      </c>
      <c r="W895" s="80">
        <v>15</v>
      </c>
      <c r="X895" s="78">
        <f t="shared" si="135"/>
        <v>64.535298148148144</v>
      </c>
      <c r="Y895" s="83">
        <f t="shared" si="136"/>
        <v>75.526763481207041</v>
      </c>
      <c r="Z895" s="84">
        <v>79.517241379310349</v>
      </c>
      <c r="AA895" s="84">
        <v>33.333333333333336</v>
      </c>
      <c r="AB895" s="84">
        <v>0</v>
      </c>
      <c r="AC895" s="84">
        <v>32.800000000000004</v>
      </c>
      <c r="AD895" s="84">
        <v>6.0975609756097562</v>
      </c>
      <c r="AE895" s="72">
        <f t="shared" si="137"/>
        <v>33.422603027754413</v>
      </c>
      <c r="AF895" s="85">
        <v>63.157894736842103</v>
      </c>
      <c r="AG895" s="85">
        <v>75</v>
      </c>
      <c r="AH895" s="85">
        <v>47.058823529411761</v>
      </c>
      <c r="AI895" s="85">
        <v>26.168224299065418</v>
      </c>
      <c r="AJ895" s="86">
        <v>52.846235641329827</v>
      </c>
      <c r="AK895" s="87">
        <v>21.666666666666668</v>
      </c>
      <c r="AL895" s="72">
        <f t="shared" si="138"/>
        <v>21.666666666666668</v>
      </c>
      <c r="AM895" s="88">
        <v>36.251051119156976</v>
      </c>
      <c r="AN895" s="89">
        <f t="shared" si="139"/>
        <v>61.628968656266323</v>
      </c>
    </row>
    <row r="896" spans="1:40" ht="15" hidden="1" customHeight="1" x14ac:dyDescent="0.3">
      <c r="A896" s="90">
        <v>68425</v>
      </c>
      <c r="B896" s="91" t="s">
        <v>1137</v>
      </c>
      <c r="C896" s="91" t="s">
        <v>1187</v>
      </c>
      <c r="D896" s="92">
        <v>6</v>
      </c>
      <c r="E896" s="70">
        <v>63.55491846326693</v>
      </c>
      <c r="F896" s="71">
        <v>81.893569393569408</v>
      </c>
      <c r="G896" s="72">
        <f t="shared" si="130"/>
        <v>69.667802106701089</v>
      </c>
      <c r="H896" s="73">
        <v>5.1999999999999993</v>
      </c>
      <c r="I896" s="74">
        <f t="shared" si="131"/>
        <v>5.1999999999999993</v>
      </c>
      <c r="J896" s="75">
        <f t="shared" si="132"/>
        <v>43.880681264020652</v>
      </c>
      <c r="K896" s="76">
        <v>0</v>
      </c>
      <c r="L896" s="77">
        <v>100</v>
      </c>
      <c r="M896" s="78">
        <f t="shared" si="133"/>
        <v>22.222222222222221</v>
      </c>
      <c r="N896" s="79">
        <v>92.857142857142847</v>
      </c>
      <c r="O896" s="80">
        <v>98.98</v>
      </c>
      <c r="P896" s="81">
        <v>99.032882011605423</v>
      </c>
      <c r="Q896" s="82">
        <v>100</v>
      </c>
      <c r="R896" s="72">
        <f t="shared" si="134"/>
        <v>97.717506217187065</v>
      </c>
      <c r="S896" s="76">
        <v>95</v>
      </c>
      <c r="T896" s="80">
        <v>77.5</v>
      </c>
      <c r="U896" s="80">
        <v>100</v>
      </c>
      <c r="V896" s="80">
        <v>0</v>
      </c>
      <c r="W896" s="80">
        <v>0</v>
      </c>
      <c r="X896" s="78">
        <f t="shared" si="135"/>
        <v>68.125</v>
      </c>
      <c r="Y896" s="83">
        <f t="shared" si="136"/>
        <v>61.069601989499859</v>
      </c>
      <c r="Z896" s="84">
        <v>46.873563218390807</v>
      </c>
      <c r="AA896" s="84">
        <v>77.777777777777786</v>
      </c>
      <c r="AB896" s="84">
        <v>0</v>
      </c>
      <c r="AC896" s="84">
        <v>64.8</v>
      </c>
      <c r="AD896" s="84">
        <v>8.8888888888888893</v>
      </c>
      <c r="AE896" s="72">
        <f t="shared" si="137"/>
        <v>40.118390804597702</v>
      </c>
      <c r="AF896" s="85">
        <v>73.68421052631578</v>
      </c>
      <c r="AG896" s="85">
        <v>81.25</v>
      </c>
      <c r="AH896" s="85">
        <v>70.588235294117652</v>
      </c>
      <c r="AI896" s="85">
        <v>31.775700934579437</v>
      </c>
      <c r="AJ896" s="86">
        <v>64.324536688753213</v>
      </c>
      <c r="AK896" s="87">
        <v>48.333333333333336</v>
      </c>
      <c r="AL896" s="72">
        <f t="shared" si="138"/>
        <v>48.333333333333336</v>
      </c>
      <c r="AM896" s="88">
        <v>48.21635154611964</v>
      </c>
      <c r="AN896" s="89">
        <f t="shared" si="139"/>
        <v>53.775842711389949</v>
      </c>
    </row>
    <row r="897" spans="1:40" ht="15" hidden="1" customHeight="1" x14ac:dyDescent="0.3">
      <c r="A897" s="90">
        <v>68432</v>
      </c>
      <c r="B897" s="91" t="s">
        <v>1137</v>
      </c>
      <c r="C897" s="91" t="s">
        <v>1188</v>
      </c>
      <c r="D897" s="92">
        <v>6</v>
      </c>
      <c r="E897" s="70">
        <v>40.252367255158063</v>
      </c>
      <c r="F897" s="71">
        <v>78.682844932844944</v>
      </c>
      <c r="G897" s="72">
        <f t="shared" si="130"/>
        <v>53.062526481053688</v>
      </c>
      <c r="H897" s="73">
        <v>61.472000000000008</v>
      </c>
      <c r="I897" s="74">
        <f t="shared" si="131"/>
        <v>61.472000000000008</v>
      </c>
      <c r="J897" s="75">
        <f t="shared" si="132"/>
        <v>56.426315888632217</v>
      </c>
      <c r="K897" s="76">
        <v>48.591549295774648</v>
      </c>
      <c r="L897" s="77">
        <v>100</v>
      </c>
      <c r="M897" s="78">
        <f t="shared" si="133"/>
        <v>60.015649452269173</v>
      </c>
      <c r="N897" s="79">
        <v>98.888888888888886</v>
      </c>
      <c r="O897" s="80">
        <v>99.73</v>
      </c>
      <c r="P897" s="81">
        <v>99.332359691216354</v>
      </c>
      <c r="Q897" s="82" t="s">
        <v>37</v>
      </c>
      <c r="R897" s="72">
        <f t="shared" si="134"/>
        <v>99.255009683247579</v>
      </c>
      <c r="S897" s="76">
        <v>98.611111111111114</v>
      </c>
      <c r="T897" s="80">
        <v>76.041666666666671</v>
      </c>
      <c r="U897" s="80">
        <v>100</v>
      </c>
      <c r="V897" s="80">
        <v>0</v>
      </c>
      <c r="W897" s="80">
        <v>25</v>
      </c>
      <c r="X897" s="78">
        <f t="shared" si="135"/>
        <v>71.788194444444443</v>
      </c>
      <c r="Y897" s="83">
        <f t="shared" si="136"/>
        <v>76.339459123678353</v>
      </c>
      <c r="Z897" s="84">
        <v>87.103448275862078</v>
      </c>
      <c r="AA897" s="84">
        <v>97.222222222222229</v>
      </c>
      <c r="AB897" s="84">
        <v>0</v>
      </c>
      <c r="AC897" s="84">
        <v>45.6</v>
      </c>
      <c r="AD897" s="84">
        <v>19</v>
      </c>
      <c r="AE897" s="72">
        <f t="shared" si="137"/>
        <v>52.117528735632192</v>
      </c>
      <c r="AF897" s="85">
        <v>21.052631578947366</v>
      </c>
      <c r="AG897" s="85">
        <v>75</v>
      </c>
      <c r="AH897" s="85">
        <v>35.294117647058826</v>
      </c>
      <c r="AI897" s="85">
        <v>39.252336448598129</v>
      </c>
      <c r="AJ897" s="86">
        <v>42.649771418651078</v>
      </c>
      <c r="AK897" s="87">
        <v>41.666666666666671</v>
      </c>
      <c r="AL897" s="72">
        <f t="shared" si="138"/>
        <v>41.666666666666671</v>
      </c>
      <c r="AM897" s="88">
        <v>47.502621037310796</v>
      </c>
      <c r="AN897" s="89">
        <f t="shared" si="139"/>
        <v>63.705779050758856</v>
      </c>
    </row>
    <row r="898" spans="1:40" ht="15" hidden="1" customHeight="1" x14ac:dyDescent="0.3">
      <c r="A898" s="90">
        <v>68444</v>
      </c>
      <c r="B898" s="91" t="s">
        <v>1137</v>
      </c>
      <c r="C898" s="91" t="s">
        <v>1189</v>
      </c>
      <c r="D898" s="92">
        <v>6</v>
      </c>
      <c r="E898" s="70">
        <v>44.629591627083322</v>
      </c>
      <c r="F898" s="71">
        <v>76.567460317460316</v>
      </c>
      <c r="G898" s="72">
        <f t="shared" ref="G898:G961" si="140">(E898*(8/12))+(F898*(4/12))</f>
        <v>55.275547857208984</v>
      </c>
      <c r="H898" s="73">
        <v>0</v>
      </c>
      <c r="I898" s="74">
        <f t="shared" ref="I898:I961" si="141">H898</f>
        <v>0</v>
      </c>
      <c r="J898" s="75">
        <f t="shared" ref="J898:J961" si="142">(G898*(12/20))+(I898*(8/20))</f>
        <v>33.165328714325391</v>
      </c>
      <c r="K898" s="76">
        <v>78.518518518518519</v>
      </c>
      <c r="L898" s="77">
        <v>100</v>
      </c>
      <c r="M898" s="78">
        <f t="shared" ref="M898:M961" si="143">(K898*(14/18))+(L898*(4/18))</f>
        <v>83.292181069958843</v>
      </c>
      <c r="N898" s="79">
        <v>100</v>
      </c>
      <c r="O898" s="80">
        <v>98.06</v>
      </c>
      <c r="P898" s="81">
        <v>99.355358581788877</v>
      </c>
      <c r="Q898" s="82" t="s">
        <v>37</v>
      </c>
      <c r="R898" s="72">
        <f t="shared" ref="R898:R961" si="144">IF((Q898=("N/A")),((N898*(5.33/16))+(O898*(5.33/16))+(P898*(5.33/16))),((N898*(4/16))+(O898*(4/16))+(P898*(4/16))+(Q898*(4/16))))</f>
        <v>99.076491327558415</v>
      </c>
      <c r="S898" s="76">
        <v>98.472222222222214</v>
      </c>
      <c r="T898" s="80">
        <v>70.416666666666671</v>
      </c>
      <c r="U898" s="80">
        <v>100</v>
      </c>
      <c r="V898" s="80">
        <v>0</v>
      </c>
      <c r="W898" s="80">
        <v>25</v>
      </c>
      <c r="X898" s="78">
        <f t="shared" ref="X898:X961" si="145">(S898*(4/16))+(T898*(4/16))+(U898*(4/16))+(V898*(2/16))+(W898*(2/16))</f>
        <v>70.347222222222229</v>
      </c>
      <c r="Y898" s="83">
        <f t="shared" ref="Y898:Y961" si="146">(M898*(18/50))+(R898*(16/50))+(X898*(16/50))</f>
        <v>84.200773521114996</v>
      </c>
      <c r="Z898" s="84">
        <v>42.275862068965516</v>
      </c>
      <c r="AA898" s="84">
        <v>11.111111111111112</v>
      </c>
      <c r="AB898" s="84">
        <v>0</v>
      </c>
      <c r="AC898" s="84">
        <v>54.400000000000006</v>
      </c>
      <c r="AD898" s="84">
        <v>64.444444444444443</v>
      </c>
      <c r="AE898" s="72">
        <f t="shared" ref="AE898:AE961" si="147">((Z898*(4/16))+(AA898*(3/16))+(AB898*(3/16))+(AC898*(3/16))+(AD898*(3/16)))</f>
        <v>34.935632183908041</v>
      </c>
      <c r="AF898" s="85">
        <v>21.052631578947366</v>
      </c>
      <c r="AG898" s="85">
        <v>75</v>
      </c>
      <c r="AH898" s="85">
        <v>64.705882352941174</v>
      </c>
      <c r="AI898" s="85">
        <v>39.252336448598129</v>
      </c>
      <c r="AJ898" s="86">
        <v>50.002712595121672</v>
      </c>
      <c r="AK898" s="87">
        <v>41.666666666666671</v>
      </c>
      <c r="AL898" s="72">
        <f t="shared" ref="AL898:AL961" si="148">AK898</f>
        <v>41.666666666666671</v>
      </c>
      <c r="AM898" s="88">
        <v>40.299727190116734</v>
      </c>
      <c r="AN898" s="89">
        <f t="shared" ref="AN898:AN961" si="149">(J898*(20/100))+(Y898*(50/100))+(AM898*(30/100))</f>
        <v>60.823370660457599</v>
      </c>
    </row>
    <row r="899" spans="1:40" ht="15" hidden="1" customHeight="1" x14ac:dyDescent="0.3">
      <c r="A899" s="90">
        <v>68464</v>
      </c>
      <c r="B899" s="91" t="s">
        <v>1137</v>
      </c>
      <c r="C899" s="91" t="s">
        <v>1190</v>
      </c>
      <c r="D899" s="92">
        <v>6</v>
      </c>
      <c r="E899" s="70">
        <v>49.591304941448769</v>
      </c>
      <c r="F899" s="71">
        <v>86.970390720390739</v>
      </c>
      <c r="G899" s="72">
        <f t="shared" si="140"/>
        <v>62.051000201096087</v>
      </c>
      <c r="H899" s="73">
        <v>39.321999999999996</v>
      </c>
      <c r="I899" s="74">
        <f t="shared" si="141"/>
        <v>39.321999999999996</v>
      </c>
      <c r="J899" s="75">
        <f t="shared" si="142"/>
        <v>52.959400120657648</v>
      </c>
      <c r="K899" s="76">
        <v>58.695652173913039</v>
      </c>
      <c r="L899" s="77">
        <v>100</v>
      </c>
      <c r="M899" s="78">
        <f t="shared" si="143"/>
        <v>67.874396135265698</v>
      </c>
      <c r="N899" s="79">
        <v>44.444444444444443</v>
      </c>
      <c r="O899" s="80">
        <v>99.55</v>
      </c>
      <c r="P899" s="81">
        <v>97.735259664193677</v>
      </c>
      <c r="Q899" s="82" t="s">
        <v>37</v>
      </c>
      <c r="R899" s="72">
        <f t="shared" si="144"/>
        <v>80.526207681190073</v>
      </c>
      <c r="S899" s="76">
        <v>99.305555555555543</v>
      </c>
      <c r="T899" s="80">
        <v>74.236111111111114</v>
      </c>
      <c r="U899" s="80">
        <v>100</v>
      </c>
      <c r="V899" s="80">
        <v>0</v>
      </c>
      <c r="W899" s="80">
        <v>80</v>
      </c>
      <c r="X899" s="78">
        <f t="shared" si="145"/>
        <v>78.385416666666657</v>
      </c>
      <c r="Y899" s="83">
        <f t="shared" si="146"/>
        <v>75.286502400009809</v>
      </c>
      <c r="Z899" s="84">
        <v>23.034482758620687</v>
      </c>
      <c r="AA899" s="84">
        <v>67.361111111111114</v>
      </c>
      <c r="AB899" s="84">
        <v>0</v>
      </c>
      <c r="AC899" s="84">
        <v>41.6</v>
      </c>
      <c r="AD899" s="84">
        <v>13.636363636363635</v>
      </c>
      <c r="AE899" s="72">
        <f t="shared" si="147"/>
        <v>28.745647204806687</v>
      </c>
      <c r="AF899" s="85">
        <v>52.631578947368418</v>
      </c>
      <c r="AG899" s="85">
        <v>68.75</v>
      </c>
      <c r="AH899" s="85">
        <v>47.058823529411761</v>
      </c>
      <c r="AI899" s="85">
        <v>30.841121495327101</v>
      </c>
      <c r="AJ899" s="86">
        <v>49.820380993026816</v>
      </c>
      <c r="AK899" s="87">
        <v>35</v>
      </c>
      <c r="AL899" s="72">
        <f t="shared" si="148"/>
        <v>35</v>
      </c>
      <c r="AM899" s="88">
        <v>35.616446774037385</v>
      </c>
      <c r="AN899" s="89">
        <f t="shared" si="149"/>
        <v>58.920065256347655</v>
      </c>
    </row>
    <row r="900" spans="1:40" ht="15" hidden="1" customHeight="1" x14ac:dyDescent="0.3">
      <c r="A900" s="90">
        <v>68468</v>
      </c>
      <c r="B900" s="91" t="s">
        <v>1137</v>
      </c>
      <c r="C900" s="91" t="s">
        <v>1191</v>
      </c>
      <c r="D900" s="92">
        <v>6</v>
      </c>
      <c r="E900" s="70">
        <v>73.32433537424464</v>
      </c>
      <c r="F900" s="71">
        <v>96.851851851851862</v>
      </c>
      <c r="G900" s="72">
        <f t="shared" si="140"/>
        <v>81.166840866780376</v>
      </c>
      <c r="H900" s="73">
        <v>0</v>
      </c>
      <c r="I900" s="74">
        <f t="shared" si="141"/>
        <v>0</v>
      </c>
      <c r="J900" s="75">
        <f t="shared" si="142"/>
        <v>48.700104520068223</v>
      </c>
      <c r="K900" s="76">
        <v>43.269230769230774</v>
      </c>
      <c r="L900" s="77">
        <v>100</v>
      </c>
      <c r="M900" s="78">
        <f t="shared" si="143"/>
        <v>55.876068376068382</v>
      </c>
      <c r="N900" s="79">
        <v>81.904761904761912</v>
      </c>
      <c r="O900" s="80">
        <v>99.080000000000013</v>
      </c>
      <c r="P900" s="81">
        <v>99.5</v>
      </c>
      <c r="Q900" s="82">
        <v>100</v>
      </c>
      <c r="R900" s="72">
        <f t="shared" si="144"/>
        <v>95.121190476190478</v>
      </c>
      <c r="S900" s="76">
        <v>95.138888888888886</v>
      </c>
      <c r="T900" s="80">
        <v>77.3611111111111</v>
      </c>
      <c r="U900" s="80">
        <v>97.222216666666668</v>
      </c>
      <c r="V900" s="80">
        <v>0</v>
      </c>
      <c r="W900" s="80">
        <v>15</v>
      </c>
      <c r="X900" s="78">
        <f t="shared" si="145"/>
        <v>69.305554166666667</v>
      </c>
      <c r="Y900" s="83">
        <f t="shared" si="146"/>
        <v>72.731942901098904</v>
      </c>
      <c r="Z900" s="84">
        <v>37.954022988505749</v>
      </c>
      <c r="AA900" s="84">
        <v>69.444444444444443</v>
      </c>
      <c r="AB900" s="84">
        <v>0</v>
      </c>
      <c r="AC900" s="84">
        <v>59.199999999999996</v>
      </c>
      <c r="AD900" s="84">
        <v>5.5555555555555554</v>
      </c>
      <c r="AE900" s="72">
        <f t="shared" si="147"/>
        <v>34.651005747126433</v>
      </c>
      <c r="AF900" s="85">
        <v>78.94736842105263</v>
      </c>
      <c r="AG900" s="85">
        <v>81.25</v>
      </c>
      <c r="AH900" s="85">
        <v>52.941176470588239</v>
      </c>
      <c r="AI900" s="85">
        <v>37.383177570093459</v>
      </c>
      <c r="AJ900" s="86">
        <v>62.630430615433582</v>
      </c>
      <c r="AK900" s="87">
        <v>50</v>
      </c>
      <c r="AL900" s="72">
        <f t="shared" si="148"/>
        <v>50</v>
      </c>
      <c r="AM900" s="88">
        <v>45.181984562583054</v>
      </c>
      <c r="AN900" s="89">
        <f t="shared" si="149"/>
        <v>59.660587723338011</v>
      </c>
    </row>
    <row r="901" spans="1:40" ht="15" hidden="1" customHeight="1" x14ac:dyDescent="0.3">
      <c r="A901" s="90">
        <v>68498</v>
      </c>
      <c r="B901" s="91" t="s">
        <v>1137</v>
      </c>
      <c r="C901" s="91" t="s">
        <v>1192</v>
      </c>
      <c r="D901" s="92">
        <v>6</v>
      </c>
      <c r="E901" s="70">
        <v>58.249485946486246</v>
      </c>
      <c r="F901" s="71">
        <v>91.103988603988597</v>
      </c>
      <c r="G901" s="72">
        <f t="shared" si="140"/>
        <v>69.200986832320353</v>
      </c>
      <c r="H901" s="73">
        <v>40.89</v>
      </c>
      <c r="I901" s="74">
        <f t="shared" si="141"/>
        <v>40.89</v>
      </c>
      <c r="J901" s="75">
        <f t="shared" si="142"/>
        <v>57.876592099392212</v>
      </c>
      <c r="K901" s="76">
        <v>54.807692307692314</v>
      </c>
      <c r="L901" s="77">
        <v>100</v>
      </c>
      <c r="M901" s="78">
        <f t="shared" si="143"/>
        <v>64.850427350427353</v>
      </c>
      <c r="N901" s="79">
        <v>70</v>
      </c>
      <c r="O901" s="80">
        <v>99.92</v>
      </c>
      <c r="P901" s="81">
        <v>98.126463700234183</v>
      </c>
      <c r="Q901" s="82">
        <v>100</v>
      </c>
      <c r="R901" s="72">
        <f t="shared" si="144"/>
        <v>92.01161592505855</v>
      </c>
      <c r="S901" s="76">
        <v>99.166666666666671</v>
      </c>
      <c r="T901" s="80">
        <v>77.962962962962962</v>
      </c>
      <c r="U901" s="80">
        <v>100</v>
      </c>
      <c r="V901" s="80">
        <v>0</v>
      </c>
      <c r="W901" s="80">
        <v>15</v>
      </c>
      <c r="X901" s="78">
        <f t="shared" si="145"/>
        <v>71.157407407407405</v>
      </c>
      <c r="Y901" s="83">
        <f t="shared" si="146"/>
        <v>75.560241312542956</v>
      </c>
      <c r="Z901" s="84">
        <v>96.505747126436788</v>
      </c>
      <c r="AA901" s="84">
        <v>86.111111111111128</v>
      </c>
      <c r="AB901" s="84">
        <v>80</v>
      </c>
      <c r="AC901" s="84">
        <v>52</v>
      </c>
      <c r="AD901" s="84">
        <v>5.5555555555555554</v>
      </c>
      <c r="AE901" s="72">
        <f t="shared" si="147"/>
        <v>66.0639367816092</v>
      </c>
      <c r="AF901" s="85">
        <v>73.68421052631578</v>
      </c>
      <c r="AG901" s="85">
        <v>81.25</v>
      </c>
      <c r="AH901" s="85">
        <v>58.82352941176471</v>
      </c>
      <c r="AI901" s="85">
        <v>54.205607476635507</v>
      </c>
      <c r="AJ901" s="86">
        <v>66.990836853678999</v>
      </c>
      <c r="AK901" s="87">
        <v>50</v>
      </c>
      <c r="AL901" s="72">
        <f t="shared" si="148"/>
        <v>50</v>
      </c>
      <c r="AM901" s="88">
        <v>63.0983227778393</v>
      </c>
      <c r="AN901" s="89">
        <f t="shared" si="149"/>
        <v>68.284935909501712</v>
      </c>
    </row>
    <row r="902" spans="1:40" ht="15" hidden="1" customHeight="1" x14ac:dyDescent="0.3">
      <c r="A902" s="90">
        <v>68500</v>
      </c>
      <c r="B902" s="91" t="s">
        <v>1137</v>
      </c>
      <c r="C902" s="91" t="s">
        <v>1193</v>
      </c>
      <c r="D902" s="92">
        <v>6</v>
      </c>
      <c r="E902" s="70">
        <v>69.176837669971931</v>
      </c>
      <c r="F902" s="71">
        <v>82.614977614977619</v>
      </c>
      <c r="G902" s="72">
        <f t="shared" si="140"/>
        <v>73.656217651640489</v>
      </c>
      <c r="H902" s="73">
        <v>51.006000000000007</v>
      </c>
      <c r="I902" s="74">
        <f t="shared" si="141"/>
        <v>51.006000000000007</v>
      </c>
      <c r="J902" s="75">
        <f t="shared" si="142"/>
        <v>64.596130590984302</v>
      </c>
      <c r="K902" s="76">
        <v>68.877551020408163</v>
      </c>
      <c r="L902" s="77">
        <v>100</v>
      </c>
      <c r="M902" s="78">
        <f t="shared" si="143"/>
        <v>75.793650793650784</v>
      </c>
      <c r="N902" s="79">
        <v>100</v>
      </c>
      <c r="O902" s="80">
        <v>99.13000000000001</v>
      </c>
      <c r="P902" s="81">
        <v>99.913232104121477</v>
      </c>
      <c r="Q902" s="82">
        <v>100</v>
      </c>
      <c r="R902" s="72">
        <f t="shared" si="144"/>
        <v>99.760808026030361</v>
      </c>
      <c r="S902" s="76">
        <v>82.777777777777786</v>
      </c>
      <c r="T902" s="80">
        <v>88.083333333333329</v>
      </c>
      <c r="U902" s="80">
        <v>92.592583333333323</v>
      </c>
      <c r="V902" s="80">
        <v>0</v>
      </c>
      <c r="W902" s="80">
        <v>25</v>
      </c>
      <c r="X902" s="78">
        <f t="shared" si="145"/>
        <v>68.988423611111102</v>
      </c>
      <c r="Y902" s="83">
        <f t="shared" si="146"/>
        <v>81.285468409599559</v>
      </c>
      <c r="Z902" s="84">
        <v>98.068965517241381</v>
      </c>
      <c r="AA902" s="84">
        <v>95.833333333333329</v>
      </c>
      <c r="AB902" s="84">
        <v>100</v>
      </c>
      <c r="AC902" s="84">
        <v>87.2</v>
      </c>
      <c r="AD902" s="84">
        <v>83.333333333333343</v>
      </c>
      <c r="AE902" s="72">
        <f t="shared" si="147"/>
        <v>93.210991379310343</v>
      </c>
      <c r="AF902" s="85">
        <v>42.105263157894733</v>
      </c>
      <c r="AG902" s="85">
        <v>75</v>
      </c>
      <c r="AH902" s="85">
        <v>52.941176470588239</v>
      </c>
      <c r="AI902" s="85">
        <v>65.420560747663544</v>
      </c>
      <c r="AJ902" s="86">
        <v>58.866750094036632</v>
      </c>
      <c r="AK902" s="87">
        <v>58.333333333333336</v>
      </c>
      <c r="AL902" s="72">
        <f t="shared" si="148"/>
        <v>58.333333333333336</v>
      </c>
      <c r="AM902" s="88">
        <v>77.076995427375294</v>
      </c>
      <c r="AN902" s="89">
        <f t="shared" si="149"/>
        <v>76.685058951209228</v>
      </c>
    </row>
    <row r="903" spans="1:40" ht="15" hidden="1" customHeight="1" x14ac:dyDescent="0.3">
      <c r="A903" s="90">
        <v>68502</v>
      </c>
      <c r="B903" s="91" t="s">
        <v>1137</v>
      </c>
      <c r="C903" s="91" t="s">
        <v>1194</v>
      </c>
      <c r="D903" s="92">
        <v>6</v>
      </c>
      <c r="E903" s="70">
        <v>59.018937225953636</v>
      </c>
      <c r="F903" s="71">
        <v>73.28347578347578</v>
      </c>
      <c r="G903" s="72">
        <f t="shared" si="140"/>
        <v>63.773783411794341</v>
      </c>
      <c r="H903" s="73">
        <v>22.42</v>
      </c>
      <c r="I903" s="74">
        <f t="shared" si="141"/>
        <v>22.42</v>
      </c>
      <c r="J903" s="75">
        <f t="shared" si="142"/>
        <v>47.232270047076604</v>
      </c>
      <c r="K903" s="76">
        <v>0</v>
      </c>
      <c r="L903" s="77">
        <v>100</v>
      </c>
      <c r="M903" s="78">
        <f t="shared" si="143"/>
        <v>22.222222222222221</v>
      </c>
      <c r="N903" s="79">
        <v>80</v>
      </c>
      <c r="O903" s="80">
        <v>98.24</v>
      </c>
      <c r="P903" s="81">
        <v>99.003735990037356</v>
      </c>
      <c r="Q903" s="82">
        <v>100</v>
      </c>
      <c r="R903" s="72">
        <f t="shared" si="144"/>
        <v>94.310933997509338</v>
      </c>
      <c r="S903" s="76">
        <v>88.75</v>
      </c>
      <c r="T903" s="80">
        <v>63.402777777777771</v>
      </c>
      <c r="U903" s="80">
        <v>100</v>
      </c>
      <c r="V903" s="80">
        <v>0</v>
      </c>
      <c r="W903" s="80">
        <v>0</v>
      </c>
      <c r="X903" s="78">
        <f t="shared" si="145"/>
        <v>63.038194444444443</v>
      </c>
      <c r="Y903" s="83">
        <f t="shared" si="146"/>
        <v>58.351721101425213</v>
      </c>
      <c r="Z903" s="84">
        <v>5.2183908045977017</v>
      </c>
      <c r="AA903" s="84">
        <v>11.111111111111112</v>
      </c>
      <c r="AB903" s="84">
        <v>0</v>
      </c>
      <c r="AC903" s="84">
        <v>26.400000000000002</v>
      </c>
      <c r="AD903" s="84">
        <v>5.5555555555555554</v>
      </c>
      <c r="AE903" s="72">
        <f t="shared" si="147"/>
        <v>9.3795977011494251</v>
      </c>
      <c r="AF903" s="85">
        <v>21.052631578947366</v>
      </c>
      <c r="AG903" s="85">
        <v>25</v>
      </c>
      <c r="AH903" s="85">
        <v>17.647058823529413</v>
      </c>
      <c r="AI903" s="85">
        <v>25.233644859813083</v>
      </c>
      <c r="AJ903" s="86">
        <v>22.233333815572465</v>
      </c>
      <c r="AK903" s="87">
        <v>31.666666666666664</v>
      </c>
      <c r="AL903" s="72">
        <f t="shared" si="148"/>
        <v>31.666666666666664</v>
      </c>
      <c r="AM903" s="88">
        <v>17.264674458099016</v>
      </c>
      <c r="AN903" s="89">
        <f t="shared" si="149"/>
        <v>43.801716897557633</v>
      </c>
    </row>
    <row r="904" spans="1:40" ht="15" hidden="1" customHeight="1" x14ac:dyDescent="0.3">
      <c r="A904" s="90">
        <v>68522</v>
      </c>
      <c r="B904" s="91" t="s">
        <v>1137</v>
      </c>
      <c r="C904" s="91" t="s">
        <v>1195</v>
      </c>
      <c r="D904" s="92">
        <v>6</v>
      </c>
      <c r="E904" s="70">
        <v>50.919823550418009</v>
      </c>
      <c r="F904" s="71">
        <v>85.448717948717956</v>
      </c>
      <c r="G904" s="72">
        <f t="shared" si="140"/>
        <v>62.429455016517984</v>
      </c>
      <c r="H904" s="73">
        <v>50.483999999999995</v>
      </c>
      <c r="I904" s="74">
        <f t="shared" si="141"/>
        <v>50.483999999999995</v>
      </c>
      <c r="J904" s="75">
        <f t="shared" si="142"/>
        <v>57.651273009910796</v>
      </c>
      <c r="K904" s="76">
        <v>62.105263157894733</v>
      </c>
      <c r="L904" s="77">
        <v>100</v>
      </c>
      <c r="M904" s="78">
        <f t="shared" si="143"/>
        <v>70.526315789473671</v>
      </c>
      <c r="N904" s="79">
        <v>100</v>
      </c>
      <c r="O904" s="80">
        <v>99.61</v>
      </c>
      <c r="P904" s="81">
        <v>98.05825242718447</v>
      </c>
      <c r="Q904" s="82" t="s">
        <v>37</v>
      </c>
      <c r="R904" s="72">
        <f t="shared" si="144"/>
        <v>99.160736589805822</v>
      </c>
      <c r="S904" s="76">
        <v>99.305555555555543</v>
      </c>
      <c r="T904" s="80">
        <v>82.65625</v>
      </c>
      <c r="U904" s="80">
        <v>100</v>
      </c>
      <c r="V904" s="80">
        <v>0</v>
      </c>
      <c r="W904" s="80">
        <v>15</v>
      </c>
      <c r="X904" s="78">
        <f t="shared" si="145"/>
        <v>72.365451388888886</v>
      </c>
      <c r="Y904" s="83">
        <f t="shared" si="146"/>
        <v>80.277853837392826</v>
      </c>
      <c r="Z904" s="84">
        <v>44.96551724137931</v>
      </c>
      <c r="AA904" s="84">
        <v>83.333333333333329</v>
      </c>
      <c r="AB904" s="84">
        <v>0</v>
      </c>
      <c r="AC904" s="84">
        <v>53.6</v>
      </c>
      <c r="AD904" s="84">
        <v>2.2222222222222223</v>
      </c>
      <c r="AE904" s="72">
        <f t="shared" si="147"/>
        <v>37.333045977011487</v>
      </c>
      <c r="AF904" s="85">
        <v>63.157894736842103</v>
      </c>
      <c r="AG904" s="85">
        <v>81.25</v>
      </c>
      <c r="AH904" s="85">
        <v>47.058823529411761</v>
      </c>
      <c r="AI904" s="85">
        <v>38.31775700934579</v>
      </c>
      <c r="AJ904" s="86">
        <v>57.446118818899919</v>
      </c>
      <c r="AK904" s="87">
        <v>38.333333333333336</v>
      </c>
      <c r="AL904" s="72">
        <f t="shared" si="148"/>
        <v>38.333333333333336</v>
      </c>
      <c r="AM904" s="88">
        <v>42.896589539446111</v>
      </c>
      <c r="AN904" s="89">
        <f t="shared" si="149"/>
        <v>64.538158382512407</v>
      </c>
    </row>
    <row r="905" spans="1:40" ht="15" hidden="1" customHeight="1" x14ac:dyDescent="0.3">
      <c r="A905" s="90">
        <v>68524</v>
      </c>
      <c r="B905" s="91" t="s">
        <v>1137</v>
      </c>
      <c r="C905" s="91" t="s">
        <v>1196</v>
      </c>
      <c r="D905" s="92">
        <v>6</v>
      </c>
      <c r="E905" s="70">
        <v>85.715762921111491</v>
      </c>
      <c r="F905" s="71">
        <v>85.153642653642635</v>
      </c>
      <c r="G905" s="72">
        <f t="shared" si="140"/>
        <v>85.528389498621863</v>
      </c>
      <c r="H905" s="73">
        <v>49.006</v>
      </c>
      <c r="I905" s="74">
        <f t="shared" si="141"/>
        <v>49.006</v>
      </c>
      <c r="J905" s="75">
        <f t="shared" si="142"/>
        <v>70.919433699173112</v>
      </c>
      <c r="K905" s="76">
        <v>50.495049504950494</v>
      </c>
      <c r="L905" s="77">
        <v>100</v>
      </c>
      <c r="M905" s="78">
        <f t="shared" si="143"/>
        <v>61.496149614961496</v>
      </c>
      <c r="N905" s="79">
        <v>96.666666666666671</v>
      </c>
      <c r="O905" s="80">
        <v>99.56</v>
      </c>
      <c r="P905" s="81">
        <v>87.862318840579718</v>
      </c>
      <c r="Q905" s="82" t="s">
        <v>37</v>
      </c>
      <c r="R905" s="72">
        <f t="shared" si="144"/>
        <v>94.63714329710146</v>
      </c>
      <c r="S905" s="76">
        <v>98.611111111111114</v>
      </c>
      <c r="T905" s="80">
        <v>78.958333333333314</v>
      </c>
      <c r="U905" s="80">
        <v>100</v>
      </c>
      <c r="V905" s="80">
        <v>93.058284217419768</v>
      </c>
      <c r="W905" s="80">
        <v>15</v>
      </c>
      <c r="X905" s="78">
        <f t="shared" si="145"/>
        <v>82.899646638288587</v>
      </c>
      <c r="Y905" s="83">
        <f t="shared" si="146"/>
        <v>78.950386640710946</v>
      </c>
      <c r="Z905" s="84">
        <v>63.471264367816097</v>
      </c>
      <c r="AA905" s="84">
        <v>16.666666666666668</v>
      </c>
      <c r="AB905" s="84">
        <v>40</v>
      </c>
      <c r="AC905" s="84">
        <v>56.8</v>
      </c>
      <c r="AD905" s="84">
        <v>3.3333333333333335</v>
      </c>
      <c r="AE905" s="72">
        <f t="shared" si="147"/>
        <v>37.767816091954025</v>
      </c>
      <c r="AF905" s="85">
        <v>73.68421052631578</v>
      </c>
      <c r="AG905" s="85">
        <v>75</v>
      </c>
      <c r="AH905" s="85">
        <v>64.705882352941174</v>
      </c>
      <c r="AI905" s="85">
        <v>38.31775700934579</v>
      </c>
      <c r="AJ905" s="86">
        <v>62.926962472150684</v>
      </c>
      <c r="AK905" s="87">
        <v>46.666666666666664</v>
      </c>
      <c r="AL905" s="72">
        <f t="shared" si="148"/>
        <v>46.666666666666664</v>
      </c>
      <c r="AM905" s="88">
        <v>46.256691908282328</v>
      </c>
      <c r="AN905" s="89">
        <f t="shared" si="149"/>
        <v>67.536087632674793</v>
      </c>
    </row>
    <row r="906" spans="1:40" ht="15" hidden="1" customHeight="1" x14ac:dyDescent="0.3">
      <c r="A906" s="90">
        <v>68533</v>
      </c>
      <c r="B906" s="91" t="s">
        <v>1137</v>
      </c>
      <c r="C906" s="91" t="s">
        <v>1197</v>
      </c>
      <c r="D906" s="92">
        <v>6</v>
      </c>
      <c r="E906" s="70">
        <v>64.53423512361806</v>
      </c>
      <c r="F906" s="71">
        <v>91.792328042328037</v>
      </c>
      <c r="G906" s="72">
        <f t="shared" si="140"/>
        <v>73.620266096521391</v>
      </c>
      <c r="H906" s="73">
        <v>22.77</v>
      </c>
      <c r="I906" s="74">
        <f t="shared" si="141"/>
        <v>22.77</v>
      </c>
      <c r="J906" s="75">
        <f t="shared" si="142"/>
        <v>53.280159657912833</v>
      </c>
      <c r="K906" s="76">
        <v>37.037037037037038</v>
      </c>
      <c r="L906" s="77">
        <v>100</v>
      </c>
      <c r="M906" s="78">
        <f t="shared" si="143"/>
        <v>51.028806584362144</v>
      </c>
      <c r="N906" s="79">
        <v>83.571428571428569</v>
      </c>
      <c r="O906" s="80">
        <v>99.19</v>
      </c>
      <c r="P906" s="81">
        <v>98.828125</v>
      </c>
      <c r="Q906" s="82">
        <v>100</v>
      </c>
      <c r="R906" s="72">
        <f t="shared" si="144"/>
        <v>95.397388392857138</v>
      </c>
      <c r="S906" s="76">
        <v>99.166666666666671</v>
      </c>
      <c r="T906" s="80">
        <v>79.421296296296305</v>
      </c>
      <c r="U906" s="80">
        <v>100</v>
      </c>
      <c r="V906" s="80">
        <v>0</v>
      </c>
      <c r="W906" s="80">
        <v>15</v>
      </c>
      <c r="X906" s="78">
        <f t="shared" si="145"/>
        <v>71.521990740740748</v>
      </c>
      <c r="Y906" s="83">
        <f t="shared" si="146"/>
        <v>71.784571693121705</v>
      </c>
      <c r="Z906" s="84">
        <v>8.1149425287356323</v>
      </c>
      <c r="AA906" s="84">
        <v>22.222222222222225</v>
      </c>
      <c r="AB906" s="84">
        <v>0</v>
      </c>
      <c r="AC906" s="84">
        <v>52</v>
      </c>
      <c r="AD906" s="84">
        <v>5.5555555555555554</v>
      </c>
      <c r="AE906" s="72">
        <f t="shared" si="147"/>
        <v>16.987068965517242</v>
      </c>
      <c r="AF906" s="85">
        <v>68.421052631578945</v>
      </c>
      <c r="AG906" s="85">
        <v>81.25</v>
      </c>
      <c r="AH906" s="85">
        <v>76.470588235294116</v>
      </c>
      <c r="AI906" s="85">
        <v>49.532710280373834</v>
      </c>
      <c r="AJ906" s="86">
        <v>68.918587786811727</v>
      </c>
      <c r="AK906" s="87">
        <v>41.666666666666671</v>
      </c>
      <c r="AL906" s="72">
        <f t="shared" si="148"/>
        <v>41.666666666666671</v>
      </c>
      <c r="AM906" s="88">
        <v>35.771393524758992</v>
      </c>
      <c r="AN906" s="89">
        <f t="shared" si="149"/>
        <v>57.279735835571117</v>
      </c>
    </row>
    <row r="907" spans="1:40" ht="15" hidden="1" customHeight="1" x14ac:dyDescent="0.3">
      <c r="A907" s="90">
        <v>68547</v>
      </c>
      <c r="B907" s="91" t="s">
        <v>1137</v>
      </c>
      <c r="C907" s="91" t="s">
        <v>1198</v>
      </c>
      <c r="D907" s="92">
        <v>3</v>
      </c>
      <c r="E907" s="70">
        <v>77.155494837890487</v>
      </c>
      <c r="F907" s="71">
        <v>86.566951566951573</v>
      </c>
      <c r="G907" s="72">
        <f t="shared" si="140"/>
        <v>80.292647080910854</v>
      </c>
      <c r="H907" s="73">
        <v>42.468000000000004</v>
      </c>
      <c r="I907" s="74">
        <f t="shared" si="141"/>
        <v>42.468000000000004</v>
      </c>
      <c r="J907" s="75">
        <f t="shared" si="142"/>
        <v>65.162788248546519</v>
      </c>
      <c r="K907" s="76">
        <v>44.677544677544681</v>
      </c>
      <c r="L907" s="77">
        <v>100</v>
      </c>
      <c r="M907" s="78">
        <f t="shared" si="143"/>
        <v>56.971423638090307</v>
      </c>
      <c r="N907" s="79">
        <v>100</v>
      </c>
      <c r="O907" s="80">
        <v>99.12</v>
      </c>
      <c r="P907" s="81">
        <v>97.851646420061712</v>
      </c>
      <c r="Q907" s="82" t="s">
        <v>37</v>
      </c>
      <c r="R907" s="72">
        <f t="shared" si="144"/>
        <v>98.928679713683067</v>
      </c>
      <c r="S907" s="76">
        <v>94.861111111111114</v>
      </c>
      <c r="T907" s="80">
        <v>0</v>
      </c>
      <c r="U907" s="80">
        <v>95.370349999999988</v>
      </c>
      <c r="V907" s="80">
        <v>85.730483782297966</v>
      </c>
      <c r="W907" s="80">
        <v>100</v>
      </c>
      <c r="X907" s="78">
        <f t="shared" si="145"/>
        <v>70.774175750565021</v>
      </c>
      <c r="Y907" s="83">
        <f t="shared" si="146"/>
        <v>74.8146262582719</v>
      </c>
      <c r="Z907" s="84">
        <v>66.091954022988503</v>
      </c>
      <c r="AA907" s="84">
        <v>80.555555555555557</v>
      </c>
      <c r="AB907" s="84">
        <v>100</v>
      </c>
      <c r="AC907" s="84">
        <v>84.8</v>
      </c>
      <c r="AD907" s="84">
        <v>73.333333333333329</v>
      </c>
      <c r="AE907" s="72">
        <f t="shared" si="147"/>
        <v>80.027155172413785</v>
      </c>
      <c r="AF907" s="85">
        <v>78.94736842105263</v>
      </c>
      <c r="AG907" s="85">
        <v>75</v>
      </c>
      <c r="AH907" s="85">
        <v>64.705882352941174</v>
      </c>
      <c r="AI907" s="85">
        <v>55.140186915887845</v>
      </c>
      <c r="AJ907" s="86">
        <v>68.448359422470418</v>
      </c>
      <c r="AK907" s="87">
        <v>53.333333333333336</v>
      </c>
      <c r="AL907" s="72">
        <f t="shared" si="148"/>
        <v>53.333333333333336</v>
      </c>
      <c r="AM907" s="88">
        <v>71.60071193794613</v>
      </c>
      <c r="AN907" s="89">
        <f t="shared" si="149"/>
        <v>71.920084360229097</v>
      </c>
    </row>
    <row r="908" spans="1:40" ht="15" hidden="1" customHeight="1" x14ac:dyDescent="0.3">
      <c r="A908" s="90">
        <v>68549</v>
      </c>
      <c r="B908" s="91" t="s">
        <v>1137</v>
      </c>
      <c r="C908" s="91" t="s">
        <v>1199</v>
      </c>
      <c r="D908" s="92">
        <v>6</v>
      </c>
      <c r="E908" s="70">
        <v>71.802824368613855</v>
      </c>
      <c r="F908" s="71">
        <v>89.093915343915327</v>
      </c>
      <c r="G908" s="72">
        <f t="shared" si="140"/>
        <v>77.566521360381017</v>
      </c>
      <c r="H908" s="73">
        <v>43.381999999999998</v>
      </c>
      <c r="I908" s="74">
        <f t="shared" si="141"/>
        <v>43.381999999999998</v>
      </c>
      <c r="J908" s="75">
        <f t="shared" si="142"/>
        <v>63.89271281622861</v>
      </c>
      <c r="K908" s="76">
        <v>67.61904761904762</v>
      </c>
      <c r="L908" s="77">
        <v>100</v>
      </c>
      <c r="M908" s="78">
        <f t="shared" si="143"/>
        <v>74.81481481481481</v>
      </c>
      <c r="N908" s="79">
        <v>99.200000000000017</v>
      </c>
      <c r="O908" s="80">
        <v>99.2</v>
      </c>
      <c r="P908" s="81">
        <v>99.375780274656677</v>
      </c>
      <c r="Q908" s="82">
        <v>100</v>
      </c>
      <c r="R908" s="72">
        <f t="shared" si="144"/>
        <v>99.443945068664178</v>
      </c>
      <c r="S908" s="76">
        <v>93.611111111111128</v>
      </c>
      <c r="T908" s="80">
        <v>79.968584656084658</v>
      </c>
      <c r="U908" s="80">
        <v>88.888883333333339</v>
      </c>
      <c r="V908" s="80">
        <v>0</v>
      </c>
      <c r="W908" s="80">
        <v>15</v>
      </c>
      <c r="X908" s="78">
        <f t="shared" si="145"/>
        <v>67.492144775132289</v>
      </c>
      <c r="Y908" s="83">
        <f t="shared" si="146"/>
        <v>80.352882083348206</v>
      </c>
      <c r="Z908" s="84">
        <v>50.689655172413786</v>
      </c>
      <c r="AA908" s="84">
        <v>80.555555555555557</v>
      </c>
      <c r="AB908" s="84">
        <v>0</v>
      </c>
      <c r="AC908" s="84">
        <v>39.200000000000003</v>
      </c>
      <c r="AD908" s="84">
        <v>5.5555555555555554</v>
      </c>
      <c r="AE908" s="72">
        <f t="shared" si="147"/>
        <v>36.168247126436782</v>
      </c>
      <c r="AF908" s="85">
        <v>47.368421052631575</v>
      </c>
      <c r="AG908" s="85">
        <v>81.25</v>
      </c>
      <c r="AH908" s="85">
        <v>58.82352941176471</v>
      </c>
      <c r="AI908" s="85">
        <v>28.971962616822427</v>
      </c>
      <c r="AJ908" s="86">
        <v>54.10347827030467</v>
      </c>
      <c r="AK908" s="87">
        <v>50</v>
      </c>
      <c r="AL908" s="72">
        <f t="shared" si="148"/>
        <v>50</v>
      </c>
      <c r="AM908" s="88">
        <v>43.717326006180862</v>
      </c>
      <c r="AN908" s="89">
        <f t="shared" si="149"/>
        <v>66.070181406774083</v>
      </c>
    </row>
    <row r="909" spans="1:40" ht="15" hidden="1" customHeight="1" x14ac:dyDescent="0.3">
      <c r="A909" s="90">
        <v>68572</v>
      </c>
      <c r="B909" s="91" t="s">
        <v>1137</v>
      </c>
      <c r="C909" s="91" t="s">
        <v>1200</v>
      </c>
      <c r="D909" s="92">
        <v>6</v>
      </c>
      <c r="E909" s="70">
        <v>61.611294827830797</v>
      </c>
      <c r="F909" s="71">
        <v>96.506410256410263</v>
      </c>
      <c r="G909" s="72">
        <f t="shared" si="140"/>
        <v>73.242999970690619</v>
      </c>
      <c r="H909" s="73">
        <v>43.926000000000009</v>
      </c>
      <c r="I909" s="74">
        <f t="shared" si="141"/>
        <v>43.926000000000009</v>
      </c>
      <c r="J909" s="75">
        <f t="shared" si="142"/>
        <v>61.516199982414378</v>
      </c>
      <c r="K909" s="76">
        <v>10.759493670886078</v>
      </c>
      <c r="L909" s="77">
        <v>100</v>
      </c>
      <c r="M909" s="78">
        <f t="shared" si="143"/>
        <v>30.59071729957806</v>
      </c>
      <c r="N909" s="79">
        <v>83.015873015873026</v>
      </c>
      <c r="O909" s="80">
        <v>98.77</v>
      </c>
      <c r="P909" s="81">
        <v>98.18581638262782</v>
      </c>
      <c r="Q909" s="82">
        <v>100</v>
      </c>
      <c r="R909" s="72">
        <f t="shared" si="144"/>
        <v>94.992922349625218</v>
      </c>
      <c r="S909" s="76">
        <v>97.222222222222214</v>
      </c>
      <c r="T909" s="80">
        <v>74.430555555555543</v>
      </c>
      <c r="U909" s="80">
        <v>100</v>
      </c>
      <c r="V909" s="80">
        <v>0</v>
      </c>
      <c r="W909" s="80">
        <v>25</v>
      </c>
      <c r="X909" s="78">
        <f t="shared" si="145"/>
        <v>71.038194444444443</v>
      </c>
      <c r="Y909" s="83">
        <f t="shared" si="146"/>
        <v>64.142615601950396</v>
      </c>
      <c r="Z909" s="84">
        <v>44.298850574712645</v>
      </c>
      <c r="AA909" s="84">
        <v>8.3333333333333339</v>
      </c>
      <c r="AB909" s="84">
        <v>0</v>
      </c>
      <c r="AC909" s="84">
        <v>48</v>
      </c>
      <c r="AD909" s="84">
        <v>5.5555555555555554</v>
      </c>
      <c r="AE909" s="72">
        <f t="shared" si="147"/>
        <v>22.678879310344829</v>
      </c>
      <c r="AF909" s="85">
        <v>31.578947368421051</v>
      </c>
      <c r="AG909" s="85">
        <v>68.75</v>
      </c>
      <c r="AH909" s="85">
        <v>52.941176470588239</v>
      </c>
      <c r="AI909" s="85">
        <v>48.598130841121495</v>
      </c>
      <c r="AJ909" s="86">
        <v>50.467063670032701</v>
      </c>
      <c r="AK909" s="87">
        <v>41.666666666666671</v>
      </c>
      <c r="AL909" s="72">
        <f t="shared" si="148"/>
        <v>41.666666666666671</v>
      </c>
      <c r="AM909" s="88">
        <v>33.886619277525966</v>
      </c>
      <c r="AN909" s="89">
        <f t="shared" si="149"/>
        <v>54.540533580715866</v>
      </c>
    </row>
    <row r="910" spans="1:40" ht="15" hidden="1" customHeight="1" x14ac:dyDescent="0.3">
      <c r="A910" s="90">
        <v>68573</v>
      </c>
      <c r="B910" s="91" t="s">
        <v>1137</v>
      </c>
      <c r="C910" s="91" t="s">
        <v>1201</v>
      </c>
      <c r="D910" s="92">
        <v>6</v>
      </c>
      <c r="E910" s="70">
        <v>60.710177362730192</v>
      </c>
      <c r="F910" s="71">
        <v>76.391432641432644</v>
      </c>
      <c r="G910" s="72">
        <f t="shared" si="140"/>
        <v>65.937262455631014</v>
      </c>
      <c r="H910" s="73">
        <v>0</v>
      </c>
      <c r="I910" s="74">
        <f t="shared" si="141"/>
        <v>0</v>
      </c>
      <c r="J910" s="75">
        <f t="shared" si="142"/>
        <v>39.562357473378604</v>
      </c>
      <c r="K910" s="76">
        <v>42.748091603053439</v>
      </c>
      <c r="L910" s="77">
        <v>100</v>
      </c>
      <c r="M910" s="78">
        <f t="shared" si="143"/>
        <v>55.470737913486005</v>
      </c>
      <c r="N910" s="79">
        <v>96.666666666666671</v>
      </c>
      <c r="O910" s="80">
        <v>98.47</v>
      </c>
      <c r="P910" s="81">
        <v>99.460431654676256</v>
      </c>
      <c r="Q910" s="82">
        <v>100</v>
      </c>
      <c r="R910" s="72">
        <f t="shared" si="144"/>
        <v>98.649274580335728</v>
      </c>
      <c r="S910" s="76">
        <v>96.388888888888886</v>
      </c>
      <c r="T910" s="80">
        <v>62.256944444444443</v>
      </c>
      <c r="U910" s="80">
        <v>100</v>
      </c>
      <c r="V910" s="80">
        <v>0</v>
      </c>
      <c r="W910" s="80">
        <v>15</v>
      </c>
      <c r="X910" s="78">
        <f t="shared" si="145"/>
        <v>66.536458333333329</v>
      </c>
      <c r="Y910" s="83">
        <f t="shared" si="146"/>
        <v>72.828900181229059</v>
      </c>
      <c r="Z910" s="84">
        <v>5.8160919540229878</v>
      </c>
      <c r="AA910" s="84">
        <v>61.111111111111114</v>
      </c>
      <c r="AB910" s="84">
        <v>0</v>
      </c>
      <c r="AC910" s="84">
        <v>52</v>
      </c>
      <c r="AD910" s="84">
        <v>5.5555555555555554</v>
      </c>
      <c r="AE910" s="72">
        <f t="shared" si="147"/>
        <v>23.704022988505749</v>
      </c>
      <c r="AF910" s="85">
        <v>89.473684210526315</v>
      </c>
      <c r="AG910" s="85">
        <v>81.25</v>
      </c>
      <c r="AH910" s="85">
        <v>52.941176470588239</v>
      </c>
      <c r="AI910" s="85">
        <v>35.514018691588781</v>
      </c>
      <c r="AJ910" s="86">
        <v>64.794719843175827</v>
      </c>
      <c r="AK910" s="87">
        <v>28.333333333333332</v>
      </c>
      <c r="AL910" s="72">
        <f t="shared" si="148"/>
        <v>28.333333333333332</v>
      </c>
      <c r="AM910" s="88">
        <v>35.587404218716621</v>
      </c>
      <c r="AN910" s="89">
        <f t="shared" si="149"/>
        <v>55.003142850905235</v>
      </c>
    </row>
    <row r="911" spans="1:40" ht="15" hidden="1" customHeight="1" x14ac:dyDescent="0.3">
      <c r="A911" s="90">
        <v>68575</v>
      </c>
      <c r="B911" s="91" t="s">
        <v>1137</v>
      </c>
      <c r="C911" s="91" t="s">
        <v>1202</v>
      </c>
      <c r="D911" s="92">
        <v>6</v>
      </c>
      <c r="E911" s="70">
        <v>65.110879019278826</v>
      </c>
      <c r="F911" s="71">
        <v>77.193732193732203</v>
      </c>
      <c r="G911" s="72">
        <f t="shared" si="140"/>
        <v>69.138496744096614</v>
      </c>
      <c r="H911" s="73">
        <v>23.398000000000003</v>
      </c>
      <c r="I911" s="74">
        <f t="shared" si="141"/>
        <v>23.398000000000003</v>
      </c>
      <c r="J911" s="75">
        <f t="shared" si="142"/>
        <v>50.842298046457969</v>
      </c>
      <c r="K911" s="76">
        <v>50</v>
      </c>
      <c r="L911" s="77">
        <v>100</v>
      </c>
      <c r="M911" s="78">
        <f t="shared" si="143"/>
        <v>61.111111111111114</v>
      </c>
      <c r="N911" s="79">
        <v>100</v>
      </c>
      <c r="O911" s="80">
        <v>98.45</v>
      </c>
      <c r="P911" s="81">
        <v>96.228794131132517</v>
      </c>
      <c r="Q911" s="82" t="s">
        <v>37</v>
      </c>
      <c r="R911" s="72">
        <f t="shared" si="144"/>
        <v>98.164873294933514</v>
      </c>
      <c r="S911" s="76">
        <v>91.666666666666657</v>
      </c>
      <c r="T911" s="80">
        <v>87.424933862433875</v>
      </c>
      <c r="U911" s="80">
        <v>98.611100000000008</v>
      </c>
      <c r="V911" s="80">
        <v>0</v>
      </c>
      <c r="W911" s="80">
        <v>0</v>
      </c>
      <c r="X911" s="78">
        <f t="shared" si="145"/>
        <v>69.425675132275131</v>
      </c>
      <c r="Y911" s="83">
        <f t="shared" si="146"/>
        <v>75.628975496706772</v>
      </c>
      <c r="Z911" s="84">
        <v>16.850574712643677</v>
      </c>
      <c r="AA911" s="84">
        <v>0</v>
      </c>
      <c r="AB911" s="84">
        <v>0</v>
      </c>
      <c r="AC911" s="84">
        <v>32.800000000000004</v>
      </c>
      <c r="AD911" s="84">
        <v>41.573033707865171</v>
      </c>
      <c r="AE911" s="72">
        <f t="shared" si="147"/>
        <v>18.157587498385638</v>
      </c>
      <c r="AF911" s="85">
        <v>15.789473684210526</v>
      </c>
      <c r="AG911" s="85">
        <v>62.5</v>
      </c>
      <c r="AH911" s="85">
        <v>52.941176470588239</v>
      </c>
      <c r="AI911" s="85">
        <v>28.971962616822427</v>
      </c>
      <c r="AJ911" s="86">
        <v>40.050653192905294</v>
      </c>
      <c r="AK911" s="87">
        <v>33.333333333333329</v>
      </c>
      <c r="AL911" s="72">
        <f t="shared" si="148"/>
        <v>33.333333333333329</v>
      </c>
      <c r="AM911" s="88">
        <v>27.030887517247088</v>
      </c>
      <c r="AN911" s="89">
        <f t="shared" si="149"/>
        <v>56.092213612819108</v>
      </c>
    </row>
    <row r="912" spans="1:40" ht="15" hidden="1" customHeight="1" x14ac:dyDescent="0.3">
      <c r="A912" s="90">
        <v>68615</v>
      </c>
      <c r="B912" s="91" t="s">
        <v>1137</v>
      </c>
      <c r="C912" s="91" t="s">
        <v>1203</v>
      </c>
      <c r="D912" s="92">
        <v>6</v>
      </c>
      <c r="E912" s="70">
        <v>43.430974965063932</v>
      </c>
      <c r="F912" s="71">
        <v>83.266178266178272</v>
      </c>
      <c r="G912" s="72">
        <f t="shared" si="140"/>
        <v>56.709376065435379</v>
      </c>
      <c r="H912" s="73">
        <v>28.642000000000003</v>
      </c>
      <c r="I912" s="74">
        <f t="shared" si="141"/>
        <v>28.642000000000003</v>
      </c>
      <c r="J912" s="75">
        <f t="shared" si="142"/>
        <v>45.48242563926123</v>
      </c>
      <c r="K912" s="76">
        <v>13.888888888888884</v>
      </c>
      <c r="L912" s="77">
        <v>100</v>
      </c>
      <c r="M912" s="78">
        <f t="shared" si="143"/>
        <v>33.024691358024683</v>
      </c>
      <c r="N912" s="79">
        <v>95.555555555555557</v>
      </c>
      <c r="O912" s="80">
        <v>99.84</v>
      </c>
      <c r="P912" s="81">
        <v>98.671268334771355</v>
      </c>
      <c r="Q912" s="82">
        <v>100</v>
      </c>
      <c r="R912" s="72">
        <f t="shared" si="144"/>
        <v>98.516705972581732</v>
      </c>
      <c r="S912" s="76">
        <v>74.166666666666671</v>
      </c>
      <c r="T912" s="80">
        <v>61.472330605554291</v>
      </c>
      <c r="U912" s="80">
        <v>98.14813333333332</v>
      </c>
      <c r="V912" s="80">
        <v>0</v>
      </c>
      <c r="W912" s="80">
        <v>25</v>
      </c>
      <c r="X912" s="78">
        <f t="shared" si="145"/>
        <v>61.571782651388574</v>
      </c>
      <c r="Y912" s="83">
        <f t="shared" si="146"/>
        <v>63.117205248559387</v>
      </c>
      <c r="Z912" s="84">
        <v>36.459770114942529</v>
      </c>
      <c r="AA912" s="84">
        <v>33.333333333333336</v>
      </c>
      <c r="AB912" s="84">
        <v>40</v>
      </c>
      <c r="AC912" s="84">
        <v>45.6</v>
      </c>
      <c r="AD912" s="84">
        <v>52.12765957446809</v>
      </c>
      <c r="AE912" s="72">
        <f t="shared" si="147"/>
        <v>41.1888786989484</v>
      </c>
      <c r="AF912" s="85">
        <v>42.105263157894733</v>
      </c>
      <c r="AG912" s="85">
        <v>56.25</v>
      </c>
      <c r="AH912" s="85">
        <v>35.294117647058826</v>
      </c>
      <c r="AI912" s="85">
        <v>27.102803738317753</v>
      </c>
      <c r="AJ912" s="86">
        <v>40.188046135817835</v>
      </c>
      <c r="AK912" s="87">
        <v>30</v>
      </c>
      <c r="AL912" s="72">
        <f t="shared" si="148"/>
        <v>30</v>
      </c>
      <c r="AM912" s="88">
        <v>38.684214275657233</v>
      </c>
      <c r="AN912" s="89">
        <f t="shared" si="149"/>
        <v>52.260352034829111</v>
      </c>
    </row>
    <row r="913" spans="1:40" ht="15" hidden="1" customHeight="1" x14ac:dyDescent="0.3">
      <c r="A913" s="90">
        <v>68655</v>
      </c>
      <c r="B913" s="91" t="s">
        <v>1137</v>
      </c>
      <c r="C913" s="91" t="s">
        <v>1204</v>
      </c>
      <c r="D913" s="92">
        <v>6</v>
      </c>
      <c r="E913" s="70">
        <v>65.833777081962211</v>
      </c>
      <c r="F913" s="71">
        <v>80.692409442409442</v>
      </c>
      <c r="G913" s="72">
        <f t="shared" si="140"/>
        <v>70.786654535444626</v>
      </c>
      <c r="H913" s="73">
        <v>19.79</v>
      </c>
      <c r="I913" s="74">
        <f t="shared" si="141"/>
        <v>19.79</v>
      </c>
      <c r="J913" s="75">
        <f t="shared" si="142"/>
        <v>50.38799272126677</v>
      </c>
      <c r="K913" s="76">
        <v>50.892857142857139</v>
      </c>
      <c r="L913" s="77">
        <v>100</v>
      </c>
      <c r="M913" s="78">
        <f t="shared" si="143"/>
        <v>61.80555555555555</v>
      </c>
      <c r="N913" s="79">
        <v>88.571428571428584</v>
      </c>
      <c r="O913" s="80">
        <v>99.139999999999986</v>
      </c>
      <c r="P913" s="81">
        <v>96.795880417679868</v>
      </c>
      <c r="Q913" s="82" t="s">
        <v>37</v>
      </c>
      <c r="R913" s="72">
        <f t="shared" si="144"/>
        <v>94.77649730699676</v>
      </c>
      <c r="S913" s="76">
        <v>83.472222222222214</v>
      </c>
      <c r="T913" s="80">
        <v>69.07685459541662</v>
      </c>
      <c r="U913" s="80">
        <v>100</v>
      </c>
      <c r="V913" s="80">
        <v>0</v>
      </c>
      <c r="W913" s="80">
        <v>25</v>
      </c>
      <c r="X913" s="78">
        <f t="shared" si="145"/>
        <v>66.262269204409705</v>
      </c>
      <c r="Y913" s="83">
        <f t="shared" si="146"/>
        <v>73.782405283650064</v>
      </c>
      <c r="Z913" s="84">
        <v>7.4482758620689653</v>
      </c>
      <c r="AA913" s="84">
        <v>33.333333333333336</v>
      </c>
      <c r="AB913" s="84">
        <v>40</v>
      </c>
      <c r="AC913" s="84">
        <v>37.6</v>
      </c>
      <c r="AD913" s="84">
        <v>28.888888888888886</v>
      </c>
      <c r="AE913" s="72">
        <f t="shared" si="147"/>
        <v>28.078735632183907</v>
      </c>
      <c r="AF913" s="85">
        <v>68.421052631578945</v>
      </c>
      <c r="AG913" s="85">
        <v>75</v>
      </c>
      <c r="AH913" s="85">
        <v>52.941176470588239</v>
      </c>
      <c r="AI913" s="85">
        <v>13.084112149532709</v>
      </c>
      <c r="AJ913" s="86">
        <v>52.361585312924973</v>
      </c>
      <c r="AK913" s="87">
        <v>33.333333333333329</v>
      </c>
      <c r="AL913" s="72">
        <f t="shared" si="148"/>
        <v>33.333333333333329</v>
      </c>
      <c r="AM913" s="88">
        <v>35.605081753944738</v>
      </c>
      <c r="AN913" s="89">
        <f t="shared" si="149"/>
        <v>57.650325712261811</v>
      </c>
    </row>
    <row r="914" spans="1:40" ht="15" hidden="1" customHeight="1" x14ac:dyDescent="0.3">
      <c r="A914" s="90">
        <v>68669</v>
      </c>
      <c r="B914" s="91" t="s">
        <v>1137</v>
      </c>
      <c r="C914" s="91" t="s">
        <v>1205</v>
      </c>
      <c r="D914" s="92">
        <v>6</v>
      </c>
      <c r="E914" s="70">
        <v>37.321386990573366</v>
      </c>
      <c r="F914" s="71">
        <v>90.507733007733009</v>
      </c>
      <c r="G914" s="72">
        <f t="shared" si="140"/>
        <v>55.050168996293245</v>
      </c>
      <c r="H914" s="73">
        <v>15.169999999999998</v>
      </c>
      <c r="I914" s="74">
        <f t="shared" si="141"/>
        <v>15.169999999999998</v>
      </c>
      <c r="J914" s="75">
        <f t="shared" si="142"/>
        <v>39.098101397775942</v>
      </c>
      <c r="K914" s="76">
        <v>0</v>
      </c>
      <c r="L914" s="77">
        <v>100</v>
      </c>
      <c r="M914" s="78">
        <f t="shared" si="143"/>
        <v>22.222222222222221</v>
      </c>
      <c r="N914" s="79">
        <v>100</v>
      </c>
      <c r="O914" s="80">
        <v>99.28</v>
      </c>
      <c r="P914" s="81">
        <v>99.785407725321889</v>
      </c>
      <c r="Q914" s="82" t="s">
        <v>37</v>
      </c>
      <c r="R914" s="72">
        <f t="shared" si="144"/>
        <v>99.626163948497862</v>
      </c>
      <c r="S914" s="76">
        <v>100</v>
      </c>
      <c r="T914" s="80">
        <v>81.012731481481481</v>
      </c>
      <c r="U914" s="80">
        <v>100</v>
      </c>
      <c r="V914" s="80">
        <v>0</v>
      </c>
      <c r="W914" s="80">
        <v>15</v>
      </c>
      <c r="X914" s="78">
        <f t="shared" si="145"/>
        <v>72.128182870370367</v>
      </c>
      <c r="Y914" s="83">
        <f t="shared" si="146"/>
        <v>62.961390982037834</v>
      </c>
      <c r="Z914" s="84">
        <v>74</v>
      </c>
      <c r="AA914" s="84">
        <v>38.888888888888893</v>
      </c>
      <c r="AB914" s="84">
        <v>0</v>
      </c>
      <c r="AC914" s="84">
        <v>55.2</v>
      </c>
      <c r="AD914" s="84">
        <v>5.5555555555555554</v>
      </c>
      <c r="AE914" s="72">
        <f t="shared" si="147"/>
        <v>37.18333333333333</v>
      </c>
      <c r="AF914" s="85">
        <v>21.052631578947366</v>
      </c>
      <c r="AG914" s="85">
        <v>18.75</v>
      </c>
      <c r="AH914" s="85">
        <v>5.8823529411764701</v>
      </c>
      <c r="AI914" s="85">
        <v>42.990654205607477</v>
      </c>
      <c r="AJ914" s="86">
        <v>22.168909681432829</v>
      </c>
      <c r="AK914" s="87">
        <v>50</v>
      </c>
      <c r="AL914" s="72">
        <f t="shared" si="148"/>
        <v>50</v>
      </c>
      <c r="AM914" s="88">
        <v>35.742820359493194</v>
      </c>
      <c r="AN914" s="89">
        <f t="shared" si="149"/>
        <v>50.023161878422059</v>
      </c>
    </row>
    <row r="915" spans="1:40" ht="15" hidden="1" customHeight="1" x14ac:dyDescent="0.3">
      <c r="A915" s="90">
        <v>68673</v>
      </c>
      <c r="B915" s="91" t="s">
        <v>1137</v>
      </c>
      <c r="C915" s="91" t="s">
        <v>1206</v>
      </c>
      <c r="D915" s="92">
        <v>6</v>
      </c>
      <c r="E915" s="70">
        <v>39.093708164360152</v>
      </c>
      <c r="F915" s="71">
        <v>86.140109890109869</v>
      </c>
      <c r="G915" s="72">
        <f t="shared" si="140"/>
        <v>54.775842072943391</v>
      </c>
      <c r="H915" s="73">
        <v>5.08</v>
      </c>
      <c r="I915" s="74">
        <f t="shared" si="141"/>
        <v>5.08</v>
      </c>
      <c r="J915" s="75">
        <f t="shared" si="142"/>
        <v>34.897505243766034</v>
      </c>
      <c r="K915" s="76">
        <v>44.897959183673478</v>
      </c>
      <c r="L915" s="77">
        <v>100</v>
      </c>
      <c r="M915" s="78">
        <f t="shared" si="143"/>
        <v>57.142857142857153</v>
      </c>
      <c r="N915" s="79">
        <v>76.190476190476204</v>
      </c>
      <c r="O915" s="80">
        <v>99.34</v>
      </c>
      <c r="P915" s="81">
        <v>98.494623655913983</v>
      </c>
      <c r="Q915" s="82">
        <v>100</v>
      </c>
      <c r="R915" s="72">
        <f t="shared" si="144"/>
        <v>93.506274961597541</v>
      </c>
      <c r="S915" s="76">
        <v>88.055555555555557</v>
      </c>
      <c r="T915" s="80">
        <v>68.026620370370381</v>
      </c>
      <c r="U915" s="80">
        <v>100</v>
      </c>
      <c r="V915" s="80">
        <v>0</v>
      </c>
      <c r="W915" s="80">
        <v>0</v>
      </c>
      <c r="X915" s="78">
        <f t="shared" si="145"/>
        <v>64.020543981481481</v>
      </c>
      <c r="Y915" s="83">
        <f t="shared" si="146"/>
        <v>70.980010633213865</v>
      </c>
      <c r="Z915" s="84">
        <v>9.7701149425287372</v>
      </c>
      <c r="AA915" s="84">
        <v>36.111111111111114</v>
      </c>
      <c r="AB915" s="84">
        <v>40</v>
      </c>
      <c r="AC915" s="84">
        <v>63.2</v>
      </c>
      <c r="AD915" s="84">
        <v>5.5555555555555554</v>
      </c>
      <c r="AE915" s="72">
        <f t="shared" si="147"/>
        <v>29.605028735632185</v>
      </c>
      <c r="AF915" s="85">
        <v>21.052631578947366</v>
      </c>
      <c r="AG915" s="85">
        <v>6.25</v>
      </c>
      <c r="AH915" s="85">
        <v>5.8823529411764701</v>
      </c>
      <c r="AI915" s="85">
        <v>37.383177570093459</v>
      </c>
      <c r="AJ915" s="86">
        <v>17.642040522554325</v>
      </c>
      <c r="AK915" s="87">
        <v>40</v>
      </c>
      <c r="AL915" s="72">
        <f t="shared" si="148"/>
        <v>40</v>
      </c>
      <c r="AM915" s="88">
        <v>28.493892798351652</v>
      </c>
      <c r="AN915" s="89">
        <f t="shared" si="149"/>
        <v>51.017674204865635</v>
      </c>
    </row>
    <row r="916" spans="1:40" ht="15" hidden="1" customHeight="1" x14ac:dyDescent="0.3">
      <c r="A916" s="90">
        <v>68679</v>
      </c>
      <c r="B916" s="91" t="s">
        <v>1137</v>
      </c>
      <c r="C916" s="91" t="s">
        <v>1207</v>
      </c>
      <c r="D916" s="92">
        <v>5</v>
      </c>
      <c r="E916" s="70">
        <v>68.145539578388949</v>
      </c>
      <c r="F916" s="71">
        <v>97.978225478225482</v>
      </c>
      <c r="G916" s="72">
        <f t="shared" si="140"/>
        <v>78.089768211667788</v>
      </c>
      <c r="H916" s="73">
        <v>97.52</v>
      </c>
      <c r="I916" s="74">
        <f t="shared" si="141"/>
        <v>97.52</v>
      </c>
      <c r="J916" s="75">
        <f t="shared" si="142"/>
        <v>85.861860927000677</v>
      </c>
      <c r="K916" s="76">
        <v>38.352941176470587</v>
      </c>
      <c r="L916" s="77">
        <v>100</v>
      </c>
      <c r="M916" s="78">
        <f t="shared" si="143"/>
        <v>52.052287581699346</v>
      </c>
      <c r="N916" s="79">
        <v>55.714285714285715</v>
      </c>
      <c r="O916" s="80">
        <v>99.350000000000009</v>
      </c>
      <c r="P916" s="81">
        <v>99.943560221243928</v>
      </c>
      <c r="Q916" s="82" t="s">
        <v>37</v>
      </c>
      <c r="R916" s="72">
        <f t="shared" si="144"/>
        <v>84.949488677273322</v>
      </c>
      <c r="S916" s="76">
        <v>99.305555555555543</v>
      </c>
      <c r="T916" s="80">
        <v>81.388888888888886</v>
      </c>
      <c r="U916" s="80">
        <v>100</v>
      </c>
      <c r="V916" s="80">
        <v>94.591416813639043</v>
      </c>
      <c r="W916" s="80">
        <v>45</v>
      </c>
      <c r="X916" s="78">
        <f t="shared" si="145"/>
        <v>87.622538212815996</v>
      </c>
      <c r="Y916" s="83">
        <f t="shared" si="146"/>
        <v>73.961872134240352</v>
      </c>
      <c r="Z916" s="84">
        <v>83.81609195402298</v>
      </c>
      <c r="AA916" s="84">
        <v>74.305555555555557</v>
      </c>
      <c r="AB916" s="84">
        <v>20</v>
      </c>
      <c r="AC916" s="84">
        <v>60.8</v>
      </c>
      <c r="AD916" s="84">
        <v>90</v>
      </c>
      <c r="AE916" s="72">
        <f t="shared" si="147"/>
        <v>66.911314655172418</v>
      </c>
      <c r="AF916" s="85">
        <v>84.210526315789465</v>
      </c>
      <c r="AG916" s="85">
        <v>75</v>
      </c>
      <c r="AH916" s="85">
        <v>70.588235294117652</v>
      </c>
      <c r="AI916" s="85">
        <v>60.747663551401864</v>
      </c>
      <c r="AJ916" s="86">
        <v>72.636606290327251</v>
      </c>
      <c r="AK916" s="87">
        <v>60</v>
      </c>
      <c r="AL916" s="72">
        <f t="shared" si="148"/>
        <v>60</v>
      </c>
      <c r="AM916" s="88">
        <v>67.055796160179227</v>
      </c>
      <c r="AN916" s="89">
        <f t="shared" si="149"/>
        <v>74.270047100574075</v>
      </c>
    </row>
    <row r="917" spans="1:40" ht="15" hidden="1" customHeight="1" x14ac:dyDescent="0.3">
      <c r="A917" s="90">
        <v>68682</v>
      </c>
      <c r="B917" s="91" t="s">
        <v>1137</v>
      </c>
      <c r="C917" s="91" t="s">
        <v>1208</v>
      </c>
      <c r="D917" s="92">
        <v>6</v>
      </c>
      <c r="E917" s="70">
        <v>58.086808188330288</v>
      </c>
      <c r="F917" s="71">
        <v>93.329772079772084</v>
      </c>
      <c r="G917" s="72">
        <f t="shared" si="140"/>
        <v>69.834462818810877</v>
      </c>
      <c r="H917" s="73">
        <v>0</v>
      </c>
      <c r="I917" s="74">
        <f t="shared" si="141"/>
        <v>0</v>
      </c>
      <c r="J917" s="75">
        <f t="shared" si="142"/>
        <v>41.900677691286525</v>
      </c>
      <c r="K917" s="76">
        <v>59.340659340659343</v>
      </c>
      <c r="L917" s="77">
        <v>100</v>
      </c>
      <c r="M917" s="78">
        <f t="shared" si="143"/>
        <v>68.376068376068375</v>
      </c>
      <c r="N917" s="79">
        <v>80</v>
      </c>
      <c r="O917" s="80">
        <v>98.83</v>
      </c>
      <c r="P917" s="81">
        <v>99.101123595505612</v>
      </c>
      <c r="Q917" s="82" t="s">
        <v>37</v>
      </c>
      <c r="R917" s="72">
        <f t="shared" si="144"/>
        <v>92.585805547752813</v>
      </c>
      <c r="S917" s="76">
        <v>97.916666666666657</v>
      </c>
      <c r="T917" s="80">
        <v>93.298611111111114</v>
      </c>
      <c r="U917" s="80">
        <v>100</v>
      </c>
      <c r="V917" s="80">
        <v>0</v>
      </c>
      <c r="W917" s="80">
        <v>80</v>
      </c>
      <c r="X917" s="78">
        <f t="shared" si="145"/>
        <v>82.803819444444443</v>
      </c>
      <c r="Y917" s="83">
        <f t="shared" si="146"/>
        <v>80.740064612887736</v>
      </c>
      <c r="Z917" s="84">
        <v>17.149425287356323</v>
      </c>
      <c r="AA917" s="84">
        <v>22.222222222222225</v>
      </c>
      <c r="AB917" s="84">
        <v>40</v>
      </c>
      <c r="AC917" s="84">
        <v>60.8</v>
      </c>
      <c r="AD917" s="84">
        <v>5.5555555555555554</v>
      </c>
      <c r="AE917" s="72">
        <f t="shared" si="147"/>
        <v>28.395689655172415</v>
      </c>
      <c r="AF917" s="85">
        <v>36.84210526315789</v>
      </c>
      <c r="AG917" s="85">
        <v>62.5</v>
      </c>
      <c r="AH917" s="85">
        <v>17.647058823529413</v>
      </c>
      <c r="AI917" s="85">
        <v>42.990654205607477</v>
      </c>
      <c r="AJ917" s="86">
        <v>39.994954573073699</v>
      </c>
      <c r="AK917" s="87">
        <v>41.666666666666671</v>
      </c>
      <c r="AL917" s="72">
        <f t="shared" si="148"/>
        <v>41.666666666666671</v>
      </c>
      <c r="AM917" s="88">
        <v>34.143022368911609</v>
      </c>
      <c r="AN917" s="89">
        <f t="shared" si="149"/>
        <v>58.993074555374655</v>
      </c>
    </row>
    <row r="918" spans="1:40" ht="15" hidden="1" customHeight="1" x14ac:dyDescent="0.3">
      <c r="A918" s="90">
        <v>68684</v>
      </c>
      <c r="B918" s="91" t="s">
        <v>1137</v>
      </c>
      <c r="C918" s="91" t="s">
        <v>1209</v>
      </c>
      <c r="D918" s="92">
        <v>6</v>
      </c>
      <c r="E918" s="70">
        <v>73.32433537424464</v>
      </c>
      <c r="F918" s="71">
        <v>94.255698005698022</v>
      </c>
      <c r="G918" s="72">
        <f t="shared" si="140"/>
        <v>80.301456251395763</v>
      </c>
      <c r="H918" s="73">
        <v>26.521999999999998</v>
      </c>
      <c r="I918" s="74">
        <f t="shared" si="141"/>
        <v>26.521999999999998</v>
      </c>
      <c r="J918" s="75">
        <f t="shared" si="142"/>
        <v>58.789673750837458</v>
      </c>
      <c r="K918" s="76">
        <v>31.034482758620683</v>
      </c>
      <c r="L918" s="77">
        <v>100</v>
      </c>
      <c r="M918" s="78">
        <f t="shared" si="143"/>
        <v>46.360153256704976</v>
      </c>
      <c r="N918" s="79">
        <v>100</v>
      </c>
      <c r="O918" s="80">
        <v>99.67</v>
      </c>
      <c r="P918" s="81">
        <v>99.484536082474222</v>
      </c>
      <c r="Q918" s="82" t="s">
        <v>37</v>
      </c>
      <c r="R918" s="72">
        <f t="shared" si="144"/>
        <v>99.655854832474233</v>
      </c>
      <c r="S918" s="76">
        <v>77.916666666666671</v>
      </c>
      <c r="T918" s="80">
        <v>66.388888888888886</v>
      </c>
      <c r="U918" s="80">
        <v>98.14813333333332</v>
      </c>
      <c r="V918" s="80">
        <v>0</v>
      </c>
      <c r="W918" s="80">
        <v>0</v>
      </c>
      <c r="X918" s="78">
        <f t="shared" si="145"/>
        <v>60.613422222222212</v>
      </c>
      <c r="Y918" s="83">
        <f t="shared" si="146"/>
        <v>67.975823829916663</v>
      </c>
      <c r="Z918" s="84">
        <v>26.758620689655171</v>
      </c>
      <c r="AA918" s="84">
        <v>34.722222222222221</v>
      </c>
      <c r="AB918" s="84">
        <v>80</v>
      </c>
      <c r="AC918" s="84">
        <v>19.2</v>
      </c>
      <c r="AD918" s="84">
        <v>30.337078651685395</v>
      </c>
      <c r="AE918" s="72">
        <f t="shared" si="147"/>
        <v>37.488274086271474</v>
      </c>
      <c r="AF918" s="85">
        <v>42.105263157894733</v>
      </c>
      <c r="AG918" s="85">
        <v>43.75</v>
      </c>
      <c r="AH918" s="85">
        <v>35.294117647058826</v>
      </c>
      <c r="AI918" s="85">
        <v>23.364485981308412</v>
      </c>
      <c r="AJ918" s="86">
        <v>36.128466696565496</v>
      </c>
      <c r="AK918" s="87">
        <v>31.666666666666664</v>
      </c>
      <c r="AL918" s="72">
        <f t="shared" si="148"/>
        <v>31.666666666666664</v>
      </c>
      <c r="AM918" s="88">
        <v>35.961337298428923</v>
      </c>
      <c r="AN918" s="89">
        <f t="shared" si="149"/>
        <v>56.534247854654502</v>
      </c>
    </row>
    <row r="919" spans="1:40" ht="15" hidden="1" customHeight="1" x14ac:dyDescent="0.3">
      <c r="A919" s="90">
        <v>68686</v>
      </c>
      <c r="B919" s="91" t="s">
        <v>1137</v>
      </c>
      <c r="C919" s="91" t="s">
        <v>1210</v>
      </c>
      <c r="D919" s="92">
        <v>6</v>
      </c>
      <c r="E919" s="70">
        <v>41.147463241708707</v>
      </c>
      <c r="F919" s="71">
        <v>87.067562067562079</v>
      </c>
      <c r="G919" s="72">
        <f t="shared" si="140"/>
        <v>56.454162850326497</v>
      </c>
      <c r="H919" s="73">
        <v>0</v>
      </c>
      <c r="I919" s="74">
        <f t="shared" si="141"/>
        <v>0</v>
      </c>
      <c r="J919" s="75">
        <f t="shared" si="142"/>
        <v>33.872497710195894</v>
      </c>
      <c r="K919" s="76">
        <v>62.135922330097081</v>
      </c>
      <c r="L919" s="77">
        <v>100</v>
      </c>
      <c r="M919" s="78">
        <f t="shared" si="143"/>
        <v>70.550161812297731</v>
      </c>
      <c r="N919" s="79">
        <v>87.857142857142861</v>
      </c>
      <c r="O919" s="80">
        <v>99.43</v>
      </c>
      <c r="P919" s="81">
        <v>99.818840579710141</v>
      </c>
      <c r="Q919" s="82">
        <v>100</v>
      </c>
      <c r="R919" s="72">
        <f t="shared" si="144"/>
        <v>96.776495859213256</v>
      </c>
      <c r="S919" s="76">
        <v>95.833333333333343</v>
      </c>
      <c r="T919" s="80">
        <v>74.768518518518519</v>
      </c>
      <c r="U919" s="80">
        <v>100</v>
      </c>
      <c r="V919" s="80">
        <v>0</v>
      </c>
      <c r="W919" s="80">
        <v>0</v>
      </c>
      <c r="X919" s="78">
        <f t="shared" si="145"/>
        <v>67.650462962962962</v>
      </c>
      <c r="Y919" s="83">
        <f t="shared" si="146"/>
        <v>78.014685075523573</v>
      </c>
      <c r="Z919" s="84">
        <v>46.551724137931039</v>
      </c>
      <c r="AA919" s="84">
        <v>69.444444444444443</v>
      </c>
      <c r="AB919" s="84">
        <v>0</v>
      </c>
      <c r="AC919" s="84">
        <v>49.6</v>
      </c>
      <c r="AD919" s="84">
        <v>5.5555555555555554</v>
      </c>
      <c r="AE919" s="72">
        <f t="shared" si="147"/>
        <v>35.000431034482752</v>
      </c>
      <c r="AF919" s="85">
        <v>10.526315789473683</v>
      </c>
      <c r="AG919" s="85">
        <v>68.75</v>
      </c>
      <c r="AH919" s="85">
        <v>23.52941176470588</v>
      </c>
      <c r="AI919" s="85">
        <v>42.056074766355138</v>
      </c>
      <c r="AJ919" s="86">
        <v>36.215450580133677</v>
      </c>
      <c r="AK919" s="87">
        <v>40</v>
      </c>
      <c r="AL919" s="72">
        <f t="shared" si="148"/>
        <v>40</v>
      </c>
      <c r="AM919" s="88">
        <v>36.324350039759778</v>
      </c>
      <c r="AN919" s="89">
        <f t="shared" si="149"/>
        <v>56.6791470917289</v>
      </c>
    </row>
    <row r="920" spans="1:40" ht="15" hidden="1" customHeight="1" x14ac:dyDescent="0.3">
      <c r="A920" s="90">
        <v>68689</v>
      </c>
      <c r="B920" s="91" t="s">
        <v>1137</v>
      </c>
      <c r="C920" s="91" t="s">
        <v>1211</v>
      </c>
      <c r="D920" s="92">
        <v>6</v>
      </c>
      <c r="E920" s="70">
        <v>80.783282715070555</v>
      </c>
      <c r="F920" s="71">
        <v>77.222222222222229</v>
      </c>
      <c r="G920" s="72">
        <f t="shared" si="140"/>
        <v>79.59626255078777</v>
      </c>
      <c r="H920" s="73">
        <v>69.908000000000015</v>
      </c>
      <c r="I920" s="74">
        <f t="shared" si="141"/>
        <v>69.908000000000015</v>
      </c>
      <c r="J920" s="75">
        <f t="shared" si="142"/>
        <v>75.720957530472674</v>
      </c>
      <c r="K920" s="76">
        <v>50.997150997150996</v>
      </c>
      <c r="L920" s="77">
        <v>100</v>
      </c>
      <c r="M920" s="78">
        <f t="shared" si="143"/>
        <v>61.88667299778411</v>
      </c>
      <c r="N920" s="79">
        <v>100</v>
      </c>
      <c r="O920" s="80">
        <v>99.169999999999987</v>
      </c>
      <c r="P920" s="81">
        <v>97.804275119965098</v>
      </c>
      <c r="Q920" s="82" t="s">
        <v>37</v>
      </c>
      <c r="R920" s="72">
        <f t="shared" si="144"/>
        <v>98.929555399338369</v>
      </c>
      <c r="S920" s="76">
        <v>100</v>
      </c>
      <c r="T920" s="80">
        <v>83.096979398489111</v>
      </c>
      <c r="U920" s="80">
        <v>81.481466666666662</v>
      </c>
      <c r="V920" s="80">
        <v>0</v>
      </c>
      <c r="W920" s="80">
        <v>25</v>
      </c>
      <c r="X920" s="78">
        <f t="shared" si="145"/>
        <v>69.269611516288947</v>
      </c>
      <c r="Y920" s="83">
        <f t="shared" si="146"/>
        <v>76.102935692203033</v>
      </c>
      <c r="Z920" s="84">
        <v>59.885057471264368</v>
      </c>
      <c r="AA920" s="84">
        <v>22.222222222222225</v>
      </c>
      <c r="AB920" s="84">
        <v>40</v>
      </c>
      <c r="AC920" s="84">
        <v>74.400000000000006</v>
      </c>
      <c r="AD920" s="84">
        <v>5.5555555555555554</v>
      </c>
      <c r="AE920" s="72">
        <f t="shared" si="147"/>
        <v>41.629597701149422</v>
      </c>
      <c r="AF920" s="85">
        <v>84.210526315789465</v>
      </c>
      <c r="AG920" s="85">
        <v>75</v>
      </c>
      <c r="AH920" s="85">
        <v>47.058823529411761</v>
      </c>
      <c r="AI920" s="85">
        <v>49.532710280373834</v>
      </c>
      <c r="AJ920" s="86">
        <v>63.95051503139377</v>
      </c>
      <c r="AK920" s="87">
        <v>53.333333333333336</v>
      </c>
      <c r="AL920" s="72">
        <f t="shared" si="148"/>
        <v>53.333333333333336</v>
      </c>
      <c r="AM920" s="88">
        <v>49.922589448984695</v>
      </c>
      <c r="AN920" s="89">
        <f t="shared" si="149"/>
        <v>68.17243618689146</v>
      </c>
    </row>
    <row r="921" spans="1:40" ht="15" hidden="1" customHeight="1" x14ac:dyDescent="0.3">
      <c r="A921" s="90">
        <v>68705</v>
      </c>
      <c r="B921" s="91" t="s">
        <v>1137</v>
      </c>
      <c r="C921" s="91" t="s">
        <v>1212</v>
      </c>
      <c r="D921" s="92">
        <v>6</v>
      </c>
      <c r="E921" s="70">
        <v>73.526352886119</v>
      </c>
      <c r="F921" s="71">
        <v>77.5</v>
      </c>
      <c r="G921" s="72">
        <f t="shared" si="140"/>
        <v>74.850901924079324</v>
      </c>
      <c r="H921" s="73">
        <v>43.580000000000005</v>
      </c>
      <c r="I921" s="74">
        <f t="shared" si="141"/>
        <v>43.580000000000005</v>
      </c>
      <c r="J921" s="75">
        <f t="shared" si="142"/>
        <v>62.342541154447595</v>
      </c>
      <c r="K921" s="76">
        <v>17.567567567567565</v>
      </c>
      <c r="L921" s="77">
        <v>100</v>
      </c>
      <c r="M921" s="78">
        <f t="shared" si="143"/>
        <v>35.885885885885884</v>
      </c>
      <c r="N921" s="79">
        <v>87.142857142857153</v>
      </c>
      <c r="O921" s="80">
        <v>99.15</v>
      </c>
      <c r="P921" s="81">
        <v>99.794238683127574</v>
      </c>
      <c r="Q921" s="82" t="s">
        <v>37</v>
      </c>
      <c r="R921" s="72">
        <f t="shared" si="144"/>
        <v>95.302763797031162</v>
      </c>
      <c r="S921" s="76">
        <v>95.972222222222214</v>
      </c>
      <c r="T921" s="80">
        <v>67.986111111111114</v>
      </c>
      <c r="U921" s="80">
        <v>0</v>
      </c>
      <c r="V921" s="80">
        <v>0</v>
      </c>
      <c r="W921" s="80">
        <v>15</v>
      </c>
      <c r="X921" s="78">
        <f t="shared" si="145"/>
        <v>42.864583333333329</v>
      </c>
      <c r="Y921" s="83">
        <f t="shared" si="146"/>
        <v>57.13247000063555</v>
      </c>
      <c r="Z921" s="84">
        <v>9.0114942528735629</v>
      </c>
      <c r="AA921" s="84">
        <v>63.888888888888893</v>
      </c>
      <c r="AB921" s="84">
        <v>0</v>
      </c>
      <c r="AC921" s="84">
        <v>0</v>
      </c>
      <c r="AD921" s="84">
        <v>5.5555555555555554</v>
      </c>
      <c r="AE921" s="72">
        <f t="shared" si="147"/>
        <v>15.273706896551724</v>
      </c>
      <c r="AF921" s="85">
        <v>0</v>
      </c>
      <c r="AG921" s="85">
        <v>6.25</v>
      </c>
      <c r="AH921" s="85">
        <v>5.8823529411764701</v>
      </c>
      <c r="AI921" s="85">
        <v>0.93457943925233633</v>
      </c>
      <c r="AJ921" s="86">
        <v>3.266733095107202</v>
      </c>
      <c r="AK921" s="87">
        <v>0</v>
      </c>
      <c r="AL921" s="72">
        <f t="shared" si="148"/>
        <v>0</v>
      </c>
      <c r="AM921" s="88">
        <v>9.0171058368561727</v>
      </c>
      <c r="AN921" s="89">
        <f t="shared" si="149"/>
        <v>43.739874982264148</v>
      </c>
    </row>
    <row r="922" spans="1:40" ht="15" hidden="1" customHeight="1" x14ac:dyDescent="0.3">
      <c r="A922" s="90">
        <v>68720</v>
      </c>
      <c r="B922" s="91" t="s">
        <v>1137</v>
      </c>
      <c r="C922" s="91" t="s">
        <v>1213</v>
      </c>
      <c r="D922" s="92">
        <v>6</v>
      </c>
      <c r="E922" s="70">
        <v>81.616338591837703</v>
      </c>
      <c r="F922" s="71">
        <v>91.319698819698814</v>
      </c>
      <c r="G922" s="72">
        <f t="shared" si="140"/>
        <v>84.850792001124745</v>
      </c>
      <c r="H922" s="73">
        <v>46.394000000000005</v>
      </c>
      <c r="I922" s="74">
        <f t="shared" si="141"/>
        <v>46.394000000000005</v>
      </c>
      <c r="J922" s="75">
        <f t="shared" si="142"/>
        <v>69.468075200674846</v>
      </c>
      <c r="K922" s="76">
        <v>64.137931034482747</v>
      </c>
      <c r="L922" s="77">
        <v>100</v>
      </c>
      <c r="M922" s="78">
        <f t="shared" si="143"/>
        <v>72.107279693486589</v>
      </c>
      <c r="N922" s="79">
        <v>100</v>
      </c>
      <c r="O922" s="80">
        <v>99.48</v>
      </c>
      <c r="P922" s="81">
        <v>98.628571428571433</v>
      </c>
      <c r="Q922" s="82">
        <v>100</v>
      </c>
      <c r="R922" s="72">
        <f t="shared" si="144"/>
        <v>99.527142857142863</v>
      </c>
      <c r="S922" s="76">
        <v>91.527777777777786</v>
      </c>
      <c r="T922" s="80">
        <v>52.499999999999993</v>
      </c>
      <c r="U922" s="80">
        <v>83.333333333333329</v>
      </c>
      <c r="V922" s="80">
        <v>0</v>
      </c>
      <c r="W922" s="80">
        <v>0</v>
      </c>
      <c r="X922" s="78">
        <f t="shared" si="145"/>
        <v>56.840277777777771</v>
      </c>
      <c r="Y922" s="83">
        <f t="shared" si="146"/>
        <v>75.996195292829768</v>
      </c>
      <c r="Z922" s="84">
        <v>40.114942528735632</v>
      </c>
      <c r="AA922" s="84">
        <v>41.666666666666664</v>
      </c>
      <c r="AB922" s="84">
        <v>100</v>
      </c>
      <c r="AC922" s="84">
        <v>51.2</v>
      </c>
      <c r="AD922" s="84">
        <v>40.229885057471265</v>
      </c>
      <c r="AE922" s="72">
        <f t="shared" si="147"/>
        <v>53.734339080459776</v>
      </c>
      <c r="AF922" s="85">
        <v>47.368421052631575</v>
      </c>
      <c r="AG922" s="85">
        <v>37.5</v>
      </c>
      <c r="AH922" s="85">
        <v>29.411764705882355</v>
      </c>
      <c r="AI922" s="85">
        <v>57.009345794392516</v>
      </c>
      <c r="AJ922" s="86">
        <v>42.822382888226613</v>
      </c>
      <c r="AK922" s="87">
        <v>48.333333333333336</v>
      </c>
      <c r="AL922" s="72">
        <f t="shared" si="148"/>
        <v>48.333333333333336</v>
      </c>
      <c r="AM922" s="88">
        <v>49.744282946438972</v>
      </c>
      <c r="AN922" s="89">
        <f t="shared" si="149"/>
        <v>66.814997570481538</v>
      </c>
    </row>
    <row r="923" spans="1:40" ht="15" hidden="1" customHeight="1" x14ac:dyDescent="0.3">
      <c r="A923" s="90">
        <v>68745</v>
      </c>
      <c r="B923" s="91" t="s">
        <v>1137</v>
      </c>
      <c r="C923" s="91" t="s">
        <v>1214</v>
      </c>
      <c r="D923" s="92">
        <v>6</v>
      </c>
      <c r="E923" s="70">
        <v>93.424079145828401</v>
      </c>
      <c r="F923" s="71">
        <v>88.657916157916162</v>
      </c>
      <c r="G923" s="72">
        <f t="shared" si="140"/>
        <v>91.835358149857655</v>
      </c>
      <c r="H923" s="73">
        <v>45.681999999999995</v>
      </c>
      <c r="I923" s="74">
        <f t="shared" si="141"/>
        <v>45.681999999999995</v>
      </c>
      <c r="J923" s="75">
        <f t="shared" si="142"/>
        <v>73.374014889914591</v>
      </c>
      <c r="K923" s="76">
        <v>37.777777777777779</v>
      </c>
      <c r="L923" s="77">
        <v>100</v>
      </c>
      <c r="M923" s="78">
        <f t="shared" si="143"/>
        <v>51.604938271604937</v>
      </c>
      <c r="N923" s="79">
        <v>96.666666666666671</v>
      </c>
      <c r="O923" s="80">
        <v>99.17</v>
      </c>
      <c r="P923" s="81">
        <v>97.616822429906549</v>
      </c>
      <c r="Q923" s="82">
        <v>100</v>
      </c>
      <c r="R923" s="72">
        <f t="shared" si="144"/>
        <v>98.363372274143302</v>
      </c>
      <c r="S923" s="76">
        <v>97.222222222222214</v>
      </c>
      <c r="T923" s="80">
        <v>76.374999999999986</v>
      </c>
      <c r="U923" s="80">
        <v>100</v>
      </c>
      <c r="V923" s="80">
        <v>81.451612903225794</v>
      </c>
      <c r="W923" s="80">
        <v>25</v>
      </c>
      <c r="X923" s="78">
        <f t="shared" si="145"/>
        <v>81.705757168458774</v>
      </c>
      <c r="Y923" s="83">
        <f t="shared" si="146"/>
        <v>76.199899199410439</v>
      </c>
      <c r="Z923" s="84">
        <v>12.436781609195402</v>
      </c>
      <c r="AA923" s="84">
        <v>50</v>
      </c>
      <c r="AB923" s="84">
        <v>0</v>
      </c>
      <c r="AC923" s="84">
        <v>56.8</v>
      </c>
      <c r="AD923" s="84">
        <v>45.588235294117645</v>
      </c>
      <c r="AE923" s="72">
        <f t="shared" si="147"/>
        <v>31.681989519945908</v>
      </c>
      <c r="AF923" s="85">
        <v>94.73684210526315</v>
      </c>
      <c r="AG923" s="85">
        <v>75</v>
      </c>
      <c r="AH923" s="85">
        <v>76.470588235294116</v>
      </c>
      <c r="AI923" s="85">
        <v>43.925233644859816</v>
      </c>
      <c r="AJ923" s="86">
        <v>72.533165996354271</v>
      </c>
      <c r="AK923" s="87">
        <v>50</v>
      </c>
      <c r="AL923" s="72">
        <f t="shared" si="148"/>
        <v>50</v>
      </c>
      <c r="AM923" s="88">
        <v>46.239238676332292</v>
      </c>
      <c r="AN923" s="89">
        <f t="shared" si="149"/>
        <v>66.646524180587832</v>
      </c>
    </row>
    <row r="924" spans="1:40" ht="15" hidden="1" customHeight="1" x14ac:dyDescent="0.3">
      <c r="A924" s="90">
        <v>68755</v>
      </c>
      <c r="B924" s="91" t="s">
        <v>1137</v>
      </c>
      <c r="C924" s="91" t="s">
        <v>1215</v>
      </c>
      <c r="D924" s="92">
        <v>6</v>
      </c>
      <c r="E924" s="70">
        <v>88.576176016965476</v>
      </c>
      <c r="F924" s="71">
        <v>90.432946682946692</v>
      </c>
      <c r="G924" s="72">
        <f t="shared" si="140"/>
        <v>89.195099572292548</v>
      </c>
      <c r="H924" s="73">
        <v>71.106000000000009</v>
      </c>
      <c r="I924" s="74">
        <f t="shared" si="141"/>
        <v>71.106000000000009</v>
      </c>
      <c r="J924" s="75">
        <f t="shared" si="142"/>
        <v>81.959459743375533</v>
      </c>
      <c r="K924" s="76">
        <v>24.657534246575342</v>
      </c>
      <c r="L924" s="77">
        <v>100</v>
      </c>
      <c r="M924" s="78">
        <f t="shared" si="143"/>
        <v>41.400304414003045</v>
      </c>
      <c r="N924" s="79">
        <v>70</v>
      </c>
      <c r="O924" s="80">
        <v>98.94</v>
      </c>
      <c r="P924" s="81">
        <v>98.096853212737884</v>
      </c>
      <c r="Q924" s="82" t="s">
        <v>37</v>
      </c>
      <c r="R924" s="72">
        <f t="shared" si="144"/>
        <v>88.956651726493305</v>
      </c>
      <c r="S924" s="76">
        <v>90.138888888888886</v>
      </c>
      <c r="T924" s="80">
        <v>64.097222222222214</v>
      </c>
      <c r="U924" s="80">
        <v>100</v>
      </c>
      <c r="V924" s="80">
        <v>0</v>
      </c>
      <c r="W924" s="80">
        <v>25</v>
      </c>
      <c r="X924" s="78">
        <f t="shared" si="145"/>
        <v>66.684027777777771</v>
      </c>
      <c r="Y924" s="83">
        <f t="shared" si="146"/>
        <v>64.709127030407842</v>
      </c>
      <c r="Z924" s="84">
        <v>63.057471264367813</v>
      </c>
      <c r="AA924" s="84">
        <v>33.333333333333336</v>
      </c>
      <c r="AB924" s="84">
        <v>100</v>
      </c>
      <c r="AC924" s="84">
        <v>88</v>
      </c>
      <c r="AD924" s="84">
        <v>34.939759036144579</v>
      </c>
      <c r="AE924" s="72">
        <f t="shared" si="147"/>
        <v>63.815572635369065</v>
      </c>
      <c r="AF924" s="85">
        <v>84.210526315789465</v>
      </c>
      <c r="AG924" s="85">
        <v>75</v>
      </c>
      <c r="AH924" s="85">
        <v>70.588235294117652</v>
      </c>
      <c r="AI924" s="85">
        <v>49.532710280373834</v>
      </c>
      <c r="AJ924" s="86">
        <v>69.832867972570241</v>
      </c>
      <c r="AK924" s="87">
        <v>43.333333333333336</v>
      </c>
      <c r="AL924" s="72">
        <f t="shared" si="148"/>
        <v>43.333333333333336</v>
      </c>
      <c r="AM924" s="88">
        <v>61.323736864882235</v>
      </c>
      <c r="AN924" s="89">
        <f t="shared" si="149"/>
        <v>67.143576523343697</v>
      </c>
    </row>
    <row r="925" spans="1:40" ht="15" hidden="1" customHeight="1" x14ac:dyDescent="0.3">
      <c r="A925" s="90">
        <v>68770</v>
      </c>
      <c r="B925" s="91" t="s">
        <v>1137</v>
      </c>
      <c r="C925" s="91" t="s">
        <v>1216</v>
      </c>
      <c r="D925" s="92">
        <v>6</v>
      </c>
      <c r="E925" s="70">
        <v>39.844582585285607</v>
      </c>
      <c r="F925" s="71">
        <v>82.102157102157108</v>
      </c>
      <c r="G925" s="72">
        <f t="shared" si="140"/>
        <v>53.930440757576108</v>
      </c>
      <c r="H925" s="73">
        <v>74.603999999999999</v>
      </c>
      <c r="I925" s="74">
        <f t="shared" si="141"/>
        <v>74.603999999999999</v>
      </c>
      <c r="J925" s="75">
        <f t="shared" si="142"/>
        <v>62.199864454545661</v>
      </c>
      <c r="K925" s="76">
        <v>40.229885057471257</v>
      </c>
      <c r="L925" s="77">
        <v>100</v>
      </c>
      <c r="M925" s="78">
        <f t="shared" si="143"/>
        <v>53.512132822477639</v>
      </c>
      <c r="N925" s="79">
        <v>84.285714285714292</v>
      </c>
      <c r="O925" s="80">
        <v>99.32</v>
      </c>
      <c r="P925" s="81">
        <v>99.809795530194961</v>
      </c>
      <c r="Q925" s="82" t="s">
        <v>37</v>
      </c>
      <c r="R925" s="72">
        <f t="shared" si="144"/>
        <v>94.412791707424759</v>
      </c>
      <c r="S925" s="76">
        <v>99.305555555555543</v>
      </c>
      <c r="T925" s="80">
        <v>59.548611111111107</v>
      </c>
      <c r="U925" s="80">
        <v>81.481466666666662</v>
      </c>
      <c r="V925" s="80">
        <v>0</v>
      </c>
      <c r="W925" s="80">
        <v>25</v>
      </c>
      <c r="X925" s="78">
        <f t="shared" si="145"/>
        <v>63.208908333333326</v>
      </c>
      <c r="Y925" s="83">
        <f t="shared" si="146"/>
        <v>69.703311829134535</v>
      </c>
      <c r="Z925" s="84">
        <v>86.436781609195407</v>
      </c>
      <c r="AA925" s="84">
        <v>93.75</v>
      </c>
      <c r="AB925" s="84">
        <v>0</v>
      </c>
      <c r="AC925" s="84">
        <v>53.6</v>
      </c>
      <c r="AD925" s="84">
        <v>5.5555555555555554</v>
      </c>
      <c r="AE925" s="72">
        <f t="shared" si="147"/>
        <v>50.278987068965513</v>
      </c>
      <c r="AF925" s="85">
        <v>68.421052631578945</v>
      </c>
      <c r="AG925" s="85">
        <v>81.25</v>
      </c>
      <c r="AH925" s="85">
        <v>58.82352941176471</v>
      </c>
      <c r="AI925" s="85">
        <v>42.056074766355138</v>
      </c>
      <c r="AJ925" s="86">
        <v>62.637664202424702</v>
      </c>
      <c r="AK925" s="87">
        <v>41.666666666666671</v>
      </c>
      <c r="AL925" s="72">
        <f t="shared" si="148"/>
        <v>41.666666666666671</v>
      </c>
      <c r="AM925" s="88">
        <v>51.852170224094863</v>
      </c>
      <c r="AN925" s="89">
        <f t="shared" si="149"/>
        <v>62.84727987270486</v>
      </c>
    </row>
    <row r="926" spans="1:40" ht="15" hidden="1" customHeight="1" x14ac:dyDescent="0.3">
      <c r="A926" s="90">
        <v>68773</v>
      </c>
      <c r="B926" s="91" t="s">
        <v>1137</v>
      </c>
      <c r="C926" s="91" t="s">
        <v>1217</v>
      </c>
      <c r="D926" s="92">
        <v>6</v>
      </c>
      <c r="E926" s="70">
        <v>62.195556800263518</v>
      </c>
      <c r="F926" s="71">
        <v>93.329772079772084</v>
      </c>
      <c r="G926" s="72">
        <f t="shared" si="140"/>
        <v>72.573628560099706</v>
      </c>
      <c r="H926" s="73">
        <v>5.734</v>
      </c>
      <c r="I926" s="74">
        <f t="shared" si="141"/>
        <v>5.734</v>
      </c>
      <c r="J926" s="75">
        <f t="shared" si="142"/>
        <v>45.83777713605982</v>
      </c>
      <c r="K926" s="76">
        <v>78.94736842105263</v>
      </c>
      <c r="L926" s="77">
        <v>100</v>
      </c>
      <c r="M926" s="78">
        <f t="shared" si="143"/>
        <v>83.625730994152036</v>
      </c>
      <c r="N926" s="79">
        <v>90</v>
      </c>
      <c r="O926" s="80">
        <v>98.850000000000009</v>
      </c>
      <c r="P926" s="81">
        <v>97.881619937694708</v>
      </c>
      <c r="Q926" s="82">
        <v>100</v>
      </c>
      <c r="R926" s="72">
        <f t="shared" si="144"/>
        <v>96.682904984423686</v>
      </c>
      <c r="S926" s="76">
        <v>97.222222222222214</v>
      </c>
      <c r="T926" s="80">
        <v>73.628472222222214</v>
      </c>
      <c r="U926" s="80">
        <v>0</v>
      </c>
      <c r="V926" s="80">
        <v>0</v>
      </c>
      <c r="W926" s="80">
        <v>0</v>
      </c>
      <c r="X926" s="78">
        <f t="shared" si="145"/>
        <v>42.712673611111107</v>
      </c>
      <c r="Y926" s="83">
        <f t="shared" si="146"/>
        <v>74.711848308465875</v>
      </c>
      <c r="Z926" s="84">
        <v>8.4367816091954015</v>
      </c>
      <c r="AA926" s="84">
        <v>52.777777777777779</v>
      </c>
      <c r="AB926" s="84">
        <v>0</v>
      </c>
      <c r="AC926" s="84">
        <v>0</v>
      </c>
      <c r="AD926" s="84">
        <v>5.5555555555555554</v>
      </c>
      <c r="AE926" s="72">
        <f t="shared" si="147"/>
        <v>13.04669540229885</v>
      </c>
      <c r="AF926" s="85">
        <v>0</v>
      </c>
      <c r="AG926" s="85">
        <v>6.25</v>
      </c>
      <c r="AH926" s="85">
        <v>5.8823529411764701</v>
      </c>
      <c r="AI926" s="85">
        <v>0.93457943925233633</v>
      </c>
      <c r="AJ926" s="86">
        <v>3.266733095107202</v>
      </c>
      <c r="AK926" s="87">
        <v>0</v>
      </c>
      <c r="AL926" s="72">
        <f t="shared" si="148"/>
        <v>0</v>
      </c>
      <c r="AM926" s="88">
        <v>7.8293663732546408</v>
      </c>
      <c r="AN926" s="89">
        <f t="shared" si="149"/>
        <v>48.872289493421292</v>
      </c>
    </row>
    <row r="927" spans="1:40" ht="15" hidden="1" customHeight="1" x14ac:dyDescent="0.3">
      <c r="A927" s="90">
        <v>68780</v>
      </c>
      <c r="B927" s="91" t="s">
        <v>1137</v>
      </c>
      <c r="C927" s="91" t="s">
        <v>1218</v>
      </c>
      <c r="D927" s="92">
        <v>6</v>
      </c>
      <c r="E927" s="70">
        <v>77.671567594477935</v>
      </c>
      <c r="F927" s="71">
        <v>82.350427350427353</v>
      </c>
      <c r="G927" s="72">
        <f t="shared" si="140"/>
        <v>79.231187513127736</v>
      </c>
      <c r="H927" s="73">
        <v>67.17</v>
      </c>
      <c r="I927" s="74">
        <f t="shared" si="141"/>
        <v>67.17</v>
      </c>
      <c r="J927" s="75">
        <f t="shared" si="142"/>
        <v>74.406712507876648</v>
      </c>
      <c r="K927" s="76">
        <v>22.10526315789474</v>
      </c>
      <c r="L927" s="77">
        <v>100</v>
      </c>
      <c r="M927" s="78">
        <f t="shared" si="143"/>
        <v>39.415204678362571</v>
      </c>
      <c r="N927" s="79">
        <v>86.428571428571416</v>
      </c>
      <c r="O927" s="80">
        <v>97.44</v>
      </c>
      <c r="P927" s="81">
        <v>97.928176795580114</v>
      </c>
      <c r="Q927" s="82">
        <v>100</v>
      </c>
      <c r="R927" s="72">
        <f t="shared" si="144"/>
        <v>95.449187056037886</v>
      </c>
      <c r="S927" s="76">
        <v>45.972222222222221</v>
      </c>
      <c r="T927" s="80">
        <v>0</v>
      </c>
      <c r="U927" s="80">
        <v>100</v>
      </c>
      <c r="V927" s="80">
        <v>0</v>
      </c>
      <c r="W927" s="80">
        <v>25</v>
      </c>
      <c r="X927" s="78">
        <f t="shared" si="145"/>
        <v>39.618055555555557</v>
      </c>
      <c r="Y927" s="83">
        <f t="shared" si="146"/>
        <v>57.410991319920427</v>
      </c>
      <c r="Z927" s="84">
        <v>83.149425287356323</v>
      </c>
      <c r="AA927" s="84">
        <v>44.44444444444445</v>
      </c>
      <c r="AB927" s="84">
        <v>40</v>
      </c>
      <c r="AC927" s="84">
        <v>83.2</v>
      </c>
      <c r="AD927" s="84">
        <v>3.3333333333333335</v>
      </c>
      <c r="AE927" s="72">
        <f t="shared" si="147"/>
        <v>52.845689655172414</v>
      </c>
      <c r="AF927" s="85">
        <v>63.157894736842103</v>
      </c>
      <c r="AG927" s="85">
        <v>81.25</v>
      </c>
      <c r="AH927" s="85">
        <v>52.941176470588239</v>
      </c>
      <c r="AI927" s="85">
        <v>53.271028037383175</v>
      </c>
      <c r="AJ927" s="86">
        <v>62.655024811203376</v>
      </c>
      <c r="AK927" s="87">
        <v>51.666666666666671</v>
      </c>
      <c r="AL927" s="72">
        <f t="shared" si="148"/>
        <v>51.666666666666671</v>
      </c>
      <c r="AM927" s="88">
        <v>55.225707765746186</v>
      </c>
      <c r="AN927" s="89">
        <f t="shared" si="149"/>
        <v>60.1545504912594</v>
      </c>
    </row>
    <row r="928" spans="1:40" ht="15" hidden="1" customHeight="1" x14ac:dyDescent="0.3">
      <c r="A928" s="90">
        <v>68820</v>
      </c>
      <c r="B928" s="91" t="s">
        <v>1137</v>
      </c>
      <c r="C928" s="91" t="s">
        <v>1219</v>
      </c>
      <c r="D928" s="92">
        <v>6</v>
      </c>
      <c r="E928" s="70">
        <v>68.105288024876771</v>
      </c>
      <c r="F928" s="71">
        <v>87.494912494912498</v>
      </c>
      <c r="G928" s="72">
        <f t="shared" si="140"/>
        <v>74.568496181555332</v>
      </c>
      <c r="H928" s="73">
        <v>22.481999999999999</v>
      </c>
      <c r="I928" s="74">
        <f t="shared" si="141"/>
        <v>22.481999999999999</v>
      </c>
      <c r="J928" s="75">
        <f t="shared" si="142"/>
        <v>53.733897708933199</v>
      </c>
      <c r="K928" s="76">
        <v>72.115384615384613</v>
      </c>
      <c r="L928" s="77">
        <v>100</v>
      </c>
      <c r="M928" s="78">
        <f t="shared" si="143"/>
        <v>78.31196581196582</v>
      </c>
      <c r="N928" s="79">
        <v>54.126984126984127</v>
      </c>
      <c r="O928" s="80">
        <v>99.57</v>
      </c>
      <c r="P928" s="81">
        <v>94.050529747351263</v>
      </c>
      <c r="Q928" s="82">
        <v>100</v>
      </c>
      <c r="R928" s="72">
        <f t="shared" si="144"/>
        <v>86.936878468583842</v>
      </c>
      <c r="S928" s="76">
        <v>99.305555555555543</v>
      </c>
      <c r="T928" s="80">
        <v>65.949074074074076</v>
      </c>
      <c r="U928" s="80">
        <v>100</v>
      </c>
      <c r="V928" s="80">
        <v>0</v>
      </c>
      <c r="W928" s="80">
        <v>15</v>
      </c>
      <c r="X928" s="78">
        <f t="shared" si="145"/>
        <v>68.188657407407405</v>
      </c>
      <c r="Y928" s="83">
        <f t="shared" si="146"/>
        <v>77.832479172624886</v>
      </c>
      <c r="Z928" s="84">
        <v>45.287356321839077</v>
      </c>
      <c r="AA928" s="84">
        <v>77.777777777777786</v>
      </c>
      <c r="AB928" s="84">
        <v>80</v>
      </c>
      <c r="AC928" s="84">
        <v>84.8</v>
      </c>
      <c r="AD928" s="84">
        <v>5.5555555555555554</v>
      </c>
      <c r="AE928" s="72">
        <f t="shared" si="147"/>
        <v>57.846839080459766</v>
      </c>
      <c r="AF928" s="85">
        <v>26.315789473684209</v>
      </c>
      <c r="AG928" s="85">
        <v>75</v>
      </c>
      <c r="AH928" s="85">
        <v>64.705882352941174</v>
      </c>
      <c r="AI928" s="85">
        <v>65.420560747663544</v>
      </c>
      <c r="AJ928" s="86">
        <v>57.860558143572234</v>
      </c>
      <c r="AK928" s="87">
        <v>56.666666666666664</v>
      </c>
      <c r="AL928" s="72">
        <f t="shared" si="148"/>
        <v>56.666666666666664</v>
      </c>
      <c r="AM928" s="88">
        <v>57.61446301453114</v>
      </c>
      <c r="AN928" s="89">
        <f t="shared" si="149"/>
        <v>66.947358032458425</v>
      </c>
    </row>
    <row r="929" spans="1:40" ht="15" hidden="1" customHeight="1" x14ac:dyDescent="0.3">
      <c r="A929" s="90">
        <v>68855</v>
      </c>
      <c r="B929" s="91" t="s">
        <v>1137</v>
      </c>
      <c r="C929" s="91" t="s">
        <v>1220</v>
      </c>
      <c r="D929" s="92">
        <v>6</v>
      </c>
      <c r="E929" s="70">
        <v>65.305477045298289</v>
      </c>
      <c r="F929" s="71">
        <v>97.236467236467234</v>
      </c>
      <c r="G929" s="72">
        <f t="shared" si="140"/>
        <v>75.949140442354604</v>
      </c>
      <c r="H929" s="73">
        <v>59.22</v>
      </c>
      <c r="I929" s="74">
        <f t="shared" si="141"/>
        <v>59.22</v>
      </c>
      <c r="J929" s="75">
        <f t="shared" si="142"/>
        <v>69.257484265412756</v>
      </c>
      <c r="K929" s="76">
        <v>52.671755725190842</v>
      </c>
      <c r="L929" s="77">
        <v>100</v>
      </c>
      <c r="M929" s="78">
        <f t="shared" si="143"/>
        <v>63.189143341815097</v>
      </c>
      <c r="N929" s="79">
        <v>80.793650793650812</v>
      </c>
      <c r="O929" s="80">
        <v>99.72</v>
      </c>
      <c r="P929" s="81">
        <v>98.943323727185401</v>
      </c>
      <c r="Q929" s="82" t="s">
        <v>37</v>
      </c>
      <c r="R929" s="72">
        <f t="shared" si="144"/>
        <v>93.094104637253565</v>
      </c>
      <c r="S929" s="76">
        <v>98.611111111111114</v>
      </c>
      <c r="T929" s="80">
        <v>82.083333333333343</v>
      </c>
      <c r="U929" s="80">
        <v>100</v>
      </c>
      <c r="V929" s="80">
        <v>0</v>
      </c>
      <c r="W929" s="80">
        <v>25</v>
      </c>
      <c r="X929" s="78">
        <f t="shared" si="145"/>
        <v>73.298611111111114</v>
      </c>
      <c r="Y929" s="83">
        <f t="shared" si="146"/>
        <v>75.993760642530134</v>
      </c>
      <c r="Z929" s="84">
        <v>93.908045977011497</v>
      </c>
      <c r="AA929" s="84">
        <v>25</v>
      </c>
      <c r="AB929" s="84">
        <v>20</v>
      </c>
      <c r="AC929" s="84">
        <v>49.6</v>
      </c>
      <c r="AD929" s="84">
        <v>9.8901098901098905</v>
      </c>
      <c r="AE929" s="72">
        <f t="shared" si="147"/>
        <v>43.068907098648481</v>
      </c>
      <c r="AF929" s="85">
        <v>89.473684210526315</v>
      </c>
      <c r="AG929" s="85">
        <v>68.75</v>
      </c>
      <c r="AH929" s="85">
        <v>70.588235294117652</v>
      </c>
      <c r="AI929" s="85">
        <v>54.205607476635507</v>
      </c>
      <c r="AJ929" s="86">
        <v>70.754381745319861</v>
      </c>
      <c r="AK929" s="87">
        <v>43.333333333333336</v>
      </c>
      <c r="AL929" s="72">
        <f t="shared" si="148"/>
        <v>43.333333333333336</v>
      </c>
      <c r="AM929" s="88">
        <v>50.504585584697821</v>
      </c>
      <c r="AN929" s="89">
        <f t="shared" si="149"/>
        <v>66.999752849756959</v>
      </c>
    </row>
    <row r="930" spans="1:40" ht="15" hidden="1" customHeight="1" x14ac:dyDescent="0.3">
      <c r="A930" s="90">
        <v>68861</v>
      </c>
      <c r="B930" s="91" t="s">
        <v>1137</v>
      </c>
      <c r="C930" s="91" t="s">
        <v>1221</v>
      </c>
      <c r="D930" s="92">
        <v>6</v>
      </c>
      <c r="E930" s="70">
        <v>58.54932793923652</v>
      </c>
      <c r="F930" s="71">
        <v>84.947598697598693</v>
      </c>
      <c r="G930" s="72">
        <f t="shared" si="140"/>
        <v>67.348751525357244</v>
      </c>
      <c r="H930" s="73">
        <v>64.418000000000006</v>
      </c>
      <c r="I930" s="74">
        <f t="shared" si="141"/>
        <v>64.418000000000006</v>
      </c>
      <c r="J930" s="75">
        <f t="shared" si="142"/>
        <v>66.176450915214346</v>
      </c>
      <c r="K930" s="76">
        <v>70.481927710843379</v>
      </c>
      <c r="L930" s="77">
        <v>100</v>
      </c>
      <c r="M930" s="78">
        <f t="shared" si="143"/>
        <v>77.041499330655967</v>
      </c>
      <c r="N930" s="79">
        <v>97.777777777777771</v>
      </c>
      <c r="O930" s="80">
        <v>99.33</v>
      </c>
      <c r="P930" s="81">
        <v>98.097601323407773</v>
      </c>
      <c r="Q930" s="82" t="s">
        <v>37</v>
      </c>
      <c r="R930" s="72">
        <f t="shared" si="144"/>
        <v>98.340291913082439</v>
      </c>
      <c r="S930" s="76">
        <v>95.277777777777786</v>
      </c>
      <c r="T930" s="80">
        <v>67.037037037037038</v>
      </c>
      <c r="U930" s="80">
        <v>100</v>
      </c>
      <c r="V930" s="80">
        <v>0</v>
      </c>
      <c r="W930" s="80">
        <v>25</v>
      </c>
      <c r="X930" s="78">
        <f t="shared" si="145"/>
        <v>68.703703703703709</v>
      </c>
      <c r="Y930" s="83">
        <f t="shared" si="146"/>
        <v>81.189018356407715</v>
      </c>
      <c r="Z930" s="84">
        <v>99.885057471264375</v>
      </c>
      <c r="AA930" s="84">
        <v>86.111111111111128</v>
      </c>
      <c r="AB930" s="84">
        <v>0</v>
      </c>
      <c r="AC930" s="84">
        <v>87.2</v>
      </c>
      <c r="AD930" s="84">
        <v>82.954545454545453</v>
      </c>
      <c r="AE930" s="72">
        <f t="shared" si="147"/>
        <v>73.021074973876708</v>
      </c>
      <c r="AF930" s="85">
        <v>84.210526315789465</v>
      </c>
      <c r="AG930" s="85">
        <v>81.25</v>
      </c>
      <c r="AH930" s="85">
        <v>58.82352941176471</v>
      </c>
      <c r="AI930" s="85">
        <v>60.747663551401864</v>
      </c>
      <c r="AJ930" s="86">
        <v>71.257929819739005</v>
      </c>
      <c r="AK930" s="87">
        <v>53.333333333333336</v>
      </c>
      <c r="AL930" s="72">
        <f t="shared" si="148"/>
        <v>53.333333333333336</v>
      </c>
      <c r="AM930" s="88">
        <v>68.61335460466465</v>
      </c>
      <c r="AN930" s="89">
        <f t="shared" si="149"/>
        <v>74.413805742646119</v>
      </c>
    </row>
    <row r="931" spans="1:40" ht="15" hidden="1" customHeight="1" x14ac:dyDescent="0.3">
      <c r="A931" s="90">
        <v>68867</v>
      </c>
      <c r="B931" s="91" t="s">
        <v>1137</v>
      </c>
      <c r="C931" s="91" t="s">
        <v>1222</v>
      </c>
      <c r="D931" s="92">
        <v>6</v>
      </c>
      <c r="E931" s="70">
        <v>57.191068106179586</v>
      </c>
      <c r="F931" s="71">
        <v>77.282763532763539</v>
      </c>
      <c r="G931" s="72">
        <f t="shared" si="140"/>
        <v>63.888299915040903</v>
      </c>
      <c r="H931" s="73">
        <v>0</v>
      </c>
      <c r="I931" s="74">
        <f t="shared" si="141"/>
        <v>0</v>
      </c>
      <c r="J931" s="75">
        <f t="shared" si="142"/>
        <v>38.332979949024541</v>
      </c>
      <c r="K931" s="76">
        <v>0</v>
      </c>
      <c r="L931" s="77">
        <v>100</v>
      </c>
      <c r="M931" s="78">
        <f t="shared" si="143"/>
        <v>22.222222222222221</v>
      </c>
      <c r="N931" s="79">
        <v>100</v>
      </c>
      <c r="O931" s="80">
        <v>99.94</v>
      </c>
      <c r="P931" s="81">
        <v>97.740112994350284</v>
      </c>
      <c r="Q931" s="82">
        <v>100</v>
      </c>
      <c r="R931" s="72">
        <f t="shared" si="144"/>
        <v>99.42002824858757</v>
      </c>
      <c r="S931" s="76">
        <v>87.361111111111128</v>
      </c>
      <c r="T931" s="80">
        <v>54.03356481481481</v>
      </c>
      <c r="U931" s="80">
        <v>100</v>
      </c>
      <c r="V931" s="80">
        <v>0</v>
      </c>
      <c r="W931" s="80">
        <v>0</v>
      </c>
      <c r="X931" s="78">
        <f t="shared" si="145"/>
        <v>60.348668981481481</v>
      </c>
      <c r="Y931" s="83">
        <f t="shared" si="146"/>
        <v>59.125983113622098</v>
      </c>
      <c r="Z931" s="84">
        <v>48</v>
      </c>
      <c r="AA931" s="84">
        <v>100</v>
      </c>
      <c r="AB931" s="84">
        <v>40</v>
      </c>
      <c r="AC931" s="84">
        <v>48.8</v>
      </c>
      <c r="AD931" s="84">
        <v>5.5555555555555554</v>
      </c>
      <c r="AE931" s="72">
        <f t="shared" si="147"/>
        <v>48.441666666666663</v>
      </c>
      <c r="AF931" s="85">
        <v>68.421052631578945</v>
      </c>
      <c r="AG931" s="85">
        <v>75</v>
      </c>
      <c r="AH931" s="85">
        <v>47.058823529411761</v>
      </c>
      <c r="AI931" s="85">
        <v>41.121495327102799</v>
      </c>
      <c r="AJ931" s="86">
        <v>57.90034287202338</v>
      </c>
      <c r="AK931" s="87">
        <v>36.666666666666664</v>
      </c>
      <c r="AL931" s="72">
        <f t="shared" si="148"/>
        <v>36.666666666666664</v>
      </c>
      <c r="AM931" s="88">
        <v>48.608980321428454</v>
      </c>
      <c r="AN931" s="89">
        <f t="shared" si="149"/>
        <v>51.8122816430445</v>
      </c>
    </row>
    <row r="932" spans="1:40" ht="15" hidden="1" customHeight="1" x14ac:dyDescent="0.3">
      <c r="A932" s="90">
        <v>68872</v>
      </c>
      <c r="B932" s="91" t="s">
        <v>1137</v>
      </c>
      <c r="C932" s="91" t="s">
        <v>1223</v>
      </c>
      <c r="D932" s="92">
        <v>6</v>
      </c>
      <c r="E932" s="70">
        <v>54.076138622418114</v>
      </c>
      <c r="F932" s="71">
        <v>90.97527472527473</v>
      </c>
      <c r="G932" s="72">
        <f t="shared" si="140"/>
        <v>66.375850656703648</v>
      </c>
      <c r="H932" s="73">
        <v>30.758000000000003</v>
      </c>
      <c r="I932" s="74">
        <f t="shared" si="141"/>
        <v>30.758000000000003</v>
      </c>
      <c r="J932" s="75">
        <f t="shared" si="142"/>
        <v>52.128710394022193</v>
      </c>
      <c r="K932" s="76">
        <v>70.454545454545453</v>
      </c>
      <c r="L932" s="77">
        <v>0</v>
      </c>
      <c r="M932" s="78">
        <f t="shared" si="143"/>
        <v>54.797979797979799</v>
      </c>
      <c r="N932" s="79">
        <v>75.476190476190482</v>
      </c>
      <c r="O932" s="80">
        <v>99.710000000000008</v>
      </c>
      <c r="P932" s="81">
        <v>98.433829287392328</v>
      </c>
      <c r="Q932" s="82">
        <v>100</v>
      </c>
      <c r="R932" s="72">
        <f t="shared" si="144"/>
        <v>93.405004940895708</v>
      </c>
      <c r="S932" s="76">
        <v>99.305555555555543</v>
      </c>
      <c r="T932" s="80">
        <v>89.548611111111114</v>
      </c>
      <c r="U932" s="80">
        <v>0</v>
      </c>
      <c r="V932" s="80">
        <v>0</v>
      </c>
      <c r="W932" s="80">
        <v>0</v>
      </c>
      <c r="X932" s="78">
        <f t="shared" si="145"/>
        <v>47.213541666666664</v>
      </c>
      <c r="Y932" s="83">
        <f t="shared" si="146"/>
        <v>64.725207641692691</v>
      </c>
      <c r="Z932" s="84">
        <v>13.931034482758619</v>
      </c>
      <c r="AA932" s="84">
        <v>22.222222222222225</v>
      </c>
      <c r="AB932" s="84">
        <v>0</v>
      </c>
      <c r="AC932" s="84">
        <v>0</v>
      </c>
      <c r="AD932" s="84">
        <v>5.5555555555555554</v>
      </c>
      <c r="AE932" s="72">
        <f t="shared" si="147"/>
        <v>8.6910919540229887</v>
      </c>
      <c r="AF932" s="85">
        <v>0</v>
      </c>
      <c r="AG932" s="85">
        <v>6.25</v>
      </c>
      <c r="AH932" s="85">
        <v>5.8823529411764701</v>
      </c>
      <c r="AI932" s="85">
        <v>0.93457943925233633</v>
      </c>
      <c r="AJ932" s="86">
        <v>3.266733095107202</v>
      </c>
      <c r="AK932" s="87">
        <v>0</v>
      </c>
      <c r="AL932" s="72">
        <f t="shared" si="148"/>
        <v>0</v>
      </c>
      <c r="AM932" s="88">
        <v>5.5063778675075143</v>
      </c>
      <c r="AN932" s="89">
        <f t="shared" si="149"/>
        <v>44.440259259903037</v>
      </c>
    </row>
    <row r="933" spans="1:40" ht="15" hidden="1" customHeight="1" x14ac:dyDescent="0.3">
      <c r="A933" s="90">
        <v>68895</v>
      </c>
      <c r="B933" s="91" t="s">
        <v>1137</v>
      </c>
      <c r="C933" s="91" t="s">
        <v>1224</v>
      </c>
      <c r="D933" s="92">
        <v>6</v>
      </c>
      <c r="E933" s="70">
        <v>80.205718427493579</v>
      </c>
      <c r="F933" s="71">
        <v>78.93518518518519</v>
      </c>
      <c r="G933" s="72">
        <f t="shared" si="140"/>
        <v>79.782207346724107</v>
      </c>
      <c r="H933" s="73">
        <v>39.950000000000003</v>
      </c>
      <c r="I933" s="74">
        <f t="shared" si="141"/>
        <v>39.950000000000003</v>
      </c>
      <c r="J933" s="75">
        <f t="shared" si="142"/>
        <v>63.84932440803447</v>
      </c>
      <c r="K933" s="76">
        <v>42.222222222222229</v>
      </c>
      <c r="L933" s="77">
        <v>100</v>
      </c>
      <c r="M933" s="78">
        <f t="shared" si="143"/>
        <v>55.061728395061735</v>
      </c>
      <c r="N933" s="79">
        <v>55.828571428571429</v>
      </c>
      <c r="O933" s="80">
        <v>99.01</v>
      </c>
      <c r="P933" s="81">
        <v>98.879402347918884</v>
      </c>
      <c r="Q933" s="82" t="s">
        <v>37</v>
      </c>
      <c r="R933" s="72">
        <f t="shared" si="144"/>
        <v>84.519800014293338</v>
      </c>
      <c r="S933" s="76">
        <v>98.333333333333343</v>
      </c>
      <c r="T933" s="80">
        <v>75.790343915343911</v>
      </c>
      <c r="U933" s="80">
        <v>100</v>
      </c>
      <c r="V933" s="80">
        <v>0</v>
      </c>
      <c r="W933" s="80">
        <v>0</v>
      </c>
      <c r="X933" s="78">
        <f t="shared" si="145"/>
        <v>68.530919312169317</v>
      </c>
      <c r="Y933" s="83">
        <f t="shared" si="146"/>
        <v>68.798452406690274</v>
      </c>
      <c r="Z933" s="84">
        <v>99.310344827586206</v>
      </c>
      <c r="AA933" s="84">
        <v>50</v>
      </c>
      <c r="AB933" s="84">
        <v>0</v>
      </c>
      <c r="AC933" s="84">
        <v>84</v>
      </c>
      <c r="AD933" s="84">
        <v>5.5555555555555554</v>
      </c>
      <c r="AE933" s="72">
        <f t="shared" si="147"/>
        <v>50.994252873563219</v>
      </c>
      <c r="AF933" s="85">
        <v>52.631578947368418</v>
      </c>
      <c r="AG933" s="85">
        <v>81.25</v>
      </c>
      <c r="AH933" s="85">
        <v>70.588235294117652</v>
      </c>
      <c r="AI933" s="85">
        <v>40.186915887850468</v>
      </c>
      <c r="AJ933" s="86">
        <v>61.164182532334131</v>
      </c>
      <c r="AK933" s="87">
        <v>56.666666666666664</v>
      </c>
      <c r="AL933" s="72">
        <f t="shared" si="148"/>
        <v>56.666666666666664</v>
      </c>
      <c r="AM933" s="88">
        <v>54.840716874522819</v>
      </c>
      <c r="AN933" s="89">
        <f t="shared" si="149"/>
        <v>63.621306147308871</v>
      </c>
    </row>
    <row r="934" spans="1:40" ht="15" hidden="1" customHeight="1" x14ac:dyDescent="0.3">
      <c r="A934" s="90">
        <v>70001</v>
      </c>
      <c r="B934" s="91" t="s">
        <v>1225</v>
      </c>
      <c r="C934" s="91" t="s">
        <v>1226</v>
      </c>
      <c r="D934" s="92">
        <v>3</v>
      </c>
      <c r="E934" s="70">
        <v>82.151031637950794</v>
      </c>
      <c r="F934" s="71">
        <v>94.982193732193721</v>
      </c>
      <c r="G934" s="72">
        <f t="shared" si="140"/>
        <v>86.428085669365089</v>
      </c>
      <c r="H934" s="73">
        <v>0</v>
      </c>
      <c r="I934" s="74">
        <f t="shared" si="141"/>
        <v>0</v>
      </c>
      <c r="J934" s="75">
        <f t="shared" si="142"/>
        <v>51.856851401619053</v>
      </c>
      <c r="K934" s="76">
        <v>91.371158392434992</v>
      </c>
      <c r="L934" s="77">
        <v>100</v>
      </c>
      <c r="M934" s="78">
        <f t="shared" si="143"/>
        <v>93.288678749671675</v>
      </c>
      <c r="N934" s="79">
        <v>98.888888888888886</v>
      </c>
      <c r="O934" s="80">
        <v>99.210000000000008</v>
      </c>
      <c r="P934" s="81">
        <v>98.531090361333057</v>
      </c>
      <c r="Q934" s="82">
        <v>100</v>
      </c>
      <c r="R934" s="72">
        <f t="shared" si="144"/>
        <v>99.157494812555484</v>
      </c>
      <c r="S934" s="76">
        <v>96.944444444444443</v>
      </c>
      <c r="T934" s="80">
        <v>76.400023749881427</v>
      </c>
      <c r="U934" s="80">
        <v>100</v>
      </c>
      <c r="V934" s="80">
        <v>0</v>
      </c>
      <c r="W934" s="80">
        <v>100</v>
      </c>
      <c r="X934" s="78">
        <f t="shared" si="145"/>
        <v>80.836117048581471</v>
      </c>
      <c r="Y934" s="83">
        <f t="shared" si="146"/>
        <v>91.181880145445632</v>
      </c>
      <c r="Z934" s="84">
        <v>44.597701149425291</v>
      </c>
      <c r="AA934" s="84">
        <v>38.888888888888893</v>
      </c>
      <c r="AB934" s="84">
        <v>20</v>
      </c>
      <c r="AC934" s="84">
        <v>40</v>
      </c>
      <c r="AD934" s="84">
        <v>61.481481481481481</v>
      </c>
      <c r="AE934" s="72">
        <f t="shared" si="147"/>
        <v>41.218869731800766</v>
      </c>
      <c r="AF934" s="85">
        <v>63.157894736842103</v>
      </c>
      <c r="AG934" s="85">
        <v>81.25</v>
      </c>
      <c r="AH934" s="85">
        <v>64.705882352941174</v>
      </c>
      <c r="AI934" s="85">
        <v>44.859813084112147</v>
      </c>
      <c r="AJ934" s="86">
        <v>63.493397543473861</v>
      </c>
      <c r="AK934" s="87">
        <v>48.333333333333336</v>
      </c>
      <c r="AL934" s="72">
        <f t="shared" si="148"/>
        <v>48.333333333333336</v>
      </c>
      <c r="AM934" s="88">
        <v>48.581636535220099</v>
      </c>
      <c r="AN934" s="89">
        <f t="shared" si="149"/>
        <v>70.536801313612656</v>
      </c>
    </row>
    <row r="935" spans="1:40" ht="15" hidden="1" customHeight="1" x14ac:dyDescent="0.3">
      <c r="A935" s="90">
        <v>70110</v>
      </c>
      <c r="B935" s="91" t="s">
        <v>1225</v>
      </c>
      <c r="C935" s="91" t="s">
        <v>1227</v>
      </c>
      <c r="D935" s="92">
        <v>6</v>
      </c>
      <c r="E935" s="70">
        <v>62.142662691210781</v>
      </c>
      <c r="F935" s="71">
        <v>79.166666666666671</v>
      </c>
      <c r="G935" s="72">
        <f t="shared" si="140"/>
        <v>67.817330683029411</v>
      </c>
      <c r="H935" s="73">
        <v>0</v>
      </c>
      <c r="I935" s="74">
        <f t="shared" si="141"/>
        <v>0</v>
      </c>
      <c r="J935" s="75">
        <f t="shared" si="142"/>
        <v>40.690398409817647</v>
      </c>
      <c r="K935" s="76">
        <v>7.8431372549019667</v>
      </c>
      <c r="L935" s="77">
        <v>100</v>
      </c>
      <c r="M935" s="78">
        <f t="shared" si="143"/>
        <v>28.322440087145974</v>
      </c>
      <c r="N935" s="79">
        <v>87.142857142857153</v>
      </c>
      <c r="O935" s="80">
        <v>99.46</v>
      </c>
      <c r="P935" s="81">
        <v>99.276018099547514</v>
      </c>
      <c r="Q935" s="82" t="s">
        <v>37</v>
      </c>
      <c r="R935" s="72">
        <f t="shared" si="144"/>
        <v>95.233400315126062</v>
      </c>
      <c r="S935" s="76">
        <v>30.694444444444446</v>
      </c>
      <c r="T935" s="80">
        <v>41.162280701754391</v>
      </c>
      <c r="U935" s="80">
        <v>83.333333333333329</v>
      </c>
      <c r="V935" s="80">
        <v>0</v>
      </c>
      <c r="W935" s="80">
        <v>80</v>
      </c>
      <c r="X935" s="78">
        <f t="shared" si="145"/>
        <v>48.797514619883046</v>
      </c>
      <c r="Y935" s="83">
        <f t="shared" si="146"/>
        <v>56.285971210575461</v>
      </c>
      <c r="Z935" s="84">
        <v>59.195402298850574</v>
      </c>
      <c r="AA935" s="84">
        <v>33.333333333333336</v>
      </c>
      <c r="AB935" s="84">
        <v>0</v>
      </c>
      <c r="AC935" s="84">
        <v>44</v>
      </c>
      <c r="AD935" s="84">
        <v>28.888888888888886</v>
      </c>
      <c r="AE935" s="72">
        <f t="shared" si="147"/>
        <v>34.71551724137931</v>
      </c>
      <c r="AF935" s="85">
        <v>73.68421052631578</v>
      </c>
      <c r="AG935" s="85">
        <v>81.25</v>
      </c>
      <c r="AH935" s="85">
        <v>52.941176470588239</v>
      </c>
      <c r="AI935" s="85">
        <v>37.383177570093459</v>
      </c>
      <c r="AJ935" s="86">
        <v>61.31464114174937</v>
      </c>
      <c r="AK935" s="87">
        <v>36.666666666666664</v>
      </c>
      <c r="AL935" s="72">
        <f t="shared" si="148"/>
        <v>36.666666666666664</v>
      </c>
      <c r="AM935" s="88">
        <v>42.198846833202133</v>
      </c>
      <c r="AN935" s="89">
        <f t="shared" si="149"/>
        <v>48.940719337211902</v>
      </c>
    </row>
    <row r="936" spans="1:40" ht="15" hidden="1" customHeight="1" x14ac:dyDescent="0.3">
      <c r="A936" s="90">
        <v>70124</v>
      </c>
      <c r="B936" s="91" t="s">
        <v>1225</v>
      </c>
      <c r="C936" s="91" t="s">
        <v>1228</v>
      </c>
      <c r="D936" s="92">
        <v>6</v>
      </c>
      <c r="E936" s="70">
        <v>40.564078543789527</v>
      </c>
      <c r="F936" s="71">
        <v>68.671652421652425</v>
      </c>
      <c r="G936" s="72">
        <f t="shared" si="140"/>
        <v>49.933269836410489</v>
      </c>
      <c r="H936" s="73">
        <v>20.272000000000002</v>
      </c>
      <c r="I936" s="74">
        <f t="shared" si="141"/>
        <v>20.272000000000002</v>
      </c>
      <c r="J936" s="75">
        <f t="shared" si="142"/>
        <v>38.068761901846294</v>
      </c>
      <c r="K936" s="76">
        <v>0</v>
      </c>
      <c r="L936" s="77">
        <v>100</v>
      </c>
      <c r="M936" s="78">
        <f t="shared" si="143"/>
        <v>22.222222222222221</v>
      </c>
      <c r="N936" s="79">
        <v>50.793650793650805</v>
      </c>
      <c r="O936" s="80">
        <v>98.74</v>
      </c>
      <c r="P936" s="81">
        <v>99.793875147232029</v>
      </c>
      <c r="Q936" s="82" t="s">
        <v>37</v>
      </c>
      <c r="R936" s="72">
        <f t="shared" si="144"/>
        <v>83.05723207905659</v>
      </c>
      <c r="S936" s="76">
        <v>95</v>
      </c>
      <c r="T936" s="80">
        <v>76.902777777777771</v>
      </c>
      <c r="U936" s="80">
        <v>100</v>
      </c>
      <c r="V936" s="80">
        <v>0</v>
      </c>
      <c r="W936" s="80">
        <v>25</v>
      </c>
      <c r="X936" s="78">
        <f t="shared" si="145"/>
        <v>71.100694444444443</v>
      </c>
      <c r="Y936" s="83">
        <f t="shared" si="146"/>
        <v>57.330536487520327</v>
      </c>
      <c r="Z936" s="84">
        <v>80.459770114942529</v>
      </c>
      <c r="AA936" s="84">
        <v>64.583333333333343</v>
      </c>
      <c r="AB936" s="84">
        <v>0</v>
      </c>
      <c r="AC936" s="84">
        <v>56.000000000000007</v>
      </c>
      <c r="AD936" s="84">
        <v>31.460674157303369</v>
      </c>
      <c r="AE936" s="72">
        <f t="shared" si="147"/>
        <v>48.623193933230013</v>
      </c>
      <c r="AF936" s="85">
        <v>31.578947368421051</v>
      </c>
      <c r="AG936" s="85">
        <v>75</v>
      </c>
      <c r="AH936" s="85">
        <v>47.058823529411761</v>
      </c>
      <c r="AI936" s="85">
        <v>26.168224299065418</v>
      </c>
      <c r="AJ936" s="86">
        <v>44.951498799224559</v>
      </c>
      <c r="AK936" s="87">
        <v>38.333333333333336</v>
      </c>
      <c r="AL936" s="72">
        <f t="shared" si="148"/>
        <v>38.333333333333336</v>
      </c>
      <c r="AM936" s="88">
        <v>45.586103110849223</v>
      </c>
      <c r="AN936" s="89">
        <f t="shared" si="149"/>
        <v>49.954851557384188</v>
      </c>
    </row>
    <row r="937" spans="1:40" ht="15" hidden="1" customHeight="1" x14ac:dyDescent="0.3">
      <c r="A937" s="90">
        <v>70204</v>
      </c>
      <c r="B937" s="91" t="s">
        <v>1225</v>
      </c>
      <c r="C937" s="91" t="s">
        <v>1229</v>
      </c>
      <c r="D937" s="92">
        <v>6</v>
      </c>
      <c r="E937" s="70">
        <v>34.665305097486723</v>
      </c>
      <c r="F937" s="71">
        <v>70.954415954415964</v>
      </c>
      <c r="G937" s="72">
        <f t="shared" si="140"/>
        <v>46.761675383129798</v>
      </c>
      <c r="H937" s="73">
        <v>17.012</v>
      </c>
      <c r="I937" s="74">
        <f t="shared" si="141"/>
        <v>17.012</v>
      </c>
      <c r="J937" s="75">
        <f t="shared" si="142"/>
        <v>34.861805229877874</v>
      </c>
      <c r="K937" s="76">
        <v>58.992805755395686</v>
      </c>
      <c r="L937" s="77">
        <v>100</v>
      </c>
      <c r="M937" s="78">
        <f t="shared" si="143"/>
        <v>68.105515587529979</v>
      </c>
      <c r="N937" s="79">
        <v>84.126984126984127</v>
      </c>
      <c r="O937" s="80">
        <v>99.52</v>
      </c>
      <c r="P937" s="81">
        <v>95.375408052230682</v>
      </c>
      <c r="Q937" s="82" t="s">
        <v>37</v>
      </c>
      <c r="R937" s="72">
        <f t="shared" si="144"/>
        <v>92.949334394700941</v>
      </c>
      <c r="S937" s="76">
        <v>75.555555555555557</v>
      </c>
      <c r="T937" s="80">
        <v>76.203703703703695</v>
      </c>
      <c r="U937" s="80">
        <v>100</v>
      </c>
      <c r="V937" s="80">
        <v>0</v>
      </c>
      <c r="W937" s="80">
        <v>25</v>
      </c>
      <c r="X937" s="78">
        <f t="shared" si="145"/>
        <v>66.06481481481481</v>
      </c>
      <c r="Y937" s="83">
        <f t="shared" si="146"/>
        <v>75.402513358555836</v>
      </c>
      <c r="Z937" s="84">
        <v>11.540229885057471</v>
      </c>
      <c r="AA937" s="84">
        <v>0</v>
      </c>
      <c r="AB937" s="84">
        <v>0</v>
      </c>
      <c r="AC937" s="84">
        <v>60</v>
      </c>
      <c r="AD937" s="84">
        <v>43.18181818181818</v>
      </c>
      <c r="AE937" s="72">
        <f t="shared" si="147"/>
        <v>22.231648380355274</v>
      </c>
      <c r="AF937" s="85">
        <v>73.68421052631578</v>
      </c>
      <c r="AG937" s="85">
        <v>75</v>
      </c>
      <c r="AH937" s="85">
        <v>47.058823529411761</v>
      </c>
      <c r="AI937" s="85">
        <v>47.663551401869157</v>
      </c>
      <c r="AJ937" s="86">
        <v>60.851646364399173</v>
      </c>
      <c r="AK937" s="87">
        <v>38.333333333333336</v>
      </c>
      <c r="AL937" s="72">
        <f t="shared" si="148"/>
        <v>38.333333333333336</v>
      </c>
      <c r="AM937" s="88">
        <v>35.750651500029264</v>
      </c>
      <c r="AN937" s="89">
        <f t="shared" si="149"/>
        <v>55.398813175262269</v>
      </c>
    </row>
    <row r="938" spans="1:40" ht="15" hidden="1" customHeight="1" x14ac:dyDescent="0.3">
      <c r="A938" s="90">
        <v>70215</v>
      </c>
      <c r="B938" s="91" t="s">
        <v>1225</v>
      </c>
      <c r="C938" s="91" t="s">
        <v>1230</v>
      </c>
      <c r="D938" s="92">
        <v>6</v>
      </c>
      <c r="E938" s="70">
        <v>53.676184825458876</v>
      </c>
      <c r="F938" s="71">
        <v>79.925213675213669</v>
      </c>
      <c r="G938" s="72">
        <f t="shared" si="140"/>
        <v>62.425861108710471</v>
      </c>
      <c r="H938" s="73">
        <v>45.55</v>
      </c>
      <c r="I938" s="74">
        <f t="shared" si="141"/>
        <v>45.55</v>
      </c>
      <c r="J938" s="75">
        <f t="shared" si="142"/>
        <v>55.675516665226283</v>
      </c>
      <c r="K938" s="76">
        <v>0</v>
      </c>
      <c r="L938" s="77">
        <v>100</v>
      </c>
      <c r="M938" s="78">
        <f t="shared" si="143"/>
        <v>22.222222222222221</v>
      </c>
      <c r="N938" s="79">
        <v>83.015873015873026</v>
      </c>
      <c r="O938" s="80">
        <v>98.960000000000008</v>
      </c>
      <c r="P938" s="81">
        <v>97.41744284504658</v>
      </c>
      <c r="Q938" s="82" t="s">
        <v>37</v>
      </c>
      <c r="R938" s="72">
        <f t="shared" si="144"/>
        <v>93.072898346168841</v>
      </c>
      <c r="S938" s="76">
        <v>90.416666666666671</v>
      </c>
      <c r="T938" s="80">
        <v>75.166872343342945</v>
      </c>
      <c r="U938" s="80">
        <v>98.14813333333332</v>
      </c>
      <c r="V938" s="80">
        <v>0</v>
      </c>
      <c r="W938" s="80">
        <v>25</v>
      </c>
      <c r="X938" s="78">
        <f t="shared" si="145"/>
        <v>69.057918085835738</v>
      </c>
      <c r="Y938" s="83">
        <f t="shared" si="146"/>
        <v>59.881861258241457</v>
      </c>
      <c r="Z938" s="84">
        <v>8.5747126436781613</v>
      </c>
      <c r="AA938" s="84">
        <v>88.8888888888889</v>
      </c>
      <c r="AB938" s="84">
        <v>20</v>
      </c>
      <c r="AC938" s="84">
        <v>76.8</v>
      </c>
      <c r="AD938" s="84">
        <v>100</v>
      </c>
      <c r="AE938" s="72">
        <f t="shared" si="147"/>
        <v>55.710344827586205</v>
      </c>
      <c r="AF938" s="85">
        <v>68.421052631578945</v>
      </c>
      <c r="AG938" s="85">
        <v>68.75</v>
      </c>
      <c r="AH938" s="85">
        <v>64.705882352941174</v>
      </c>
      <c r="AI938" s="85">
        <v>38.31775700934579</v>
      </c>
      <c r="AJ938" s="86">
        <v>60.048672998466479</v>
      </c>
      <c r="AK938" s="87">
        <v>48.333333333333336</v>
      </c>
      <c r="AL938" s="72">
        <f t="shared" si="148"/>
        <v>48.333333333333336</v>
      </c>
      <c r="AM938" s="88">
        <v>55.391830040970376</v>
      </c>
      <c r="AN938" s="89">
        <f t="shared" si="149"/>
        <v>57.693582974457101</v>
      </c>
    </row>
    <row r="939" spans="1:40" ht="15" hidden="1" customHeight="1" x14ac:dyDescent="0.3">
      <c r="A939" s="90">
        <v>70221</v>
      </c>
      <c r="B939" s="91" t="s">
        <v>1225</v>
      </c>
      <c r="C939" s="91" t="s">
        <v>1231</v>
      </c>
      <c r="D939" s="92">
        <v>6</v>
      </c>
      <c r="E939" s="70">
        <v>69.09784075573549</v>
      </c>
      <c r="F939" s="71">
        <v>74.986772486772495</v>
      </c>
      <c r="G939" s="72">
        <f t="shared" si="140"/>
        <v>71.060817999414496</v>
      </c>
      <c r="H939" s="73">
        <v>0</v>
      </c>
      <c r="I939" s="74">
        <f t="shared" si="141"/>
        <v>0</v>
      </c>
      <c r="J939" s="75">
        <f t="shared" si="142"/>
        <v>42.636490799648698</v>
      </c>
      <c r="K939" s="76">
        <v>90</v>
      </c>
      <c r="L939" s="77">
        <v>100</v>
      </c>
      <c r="M939" s="78">
        <f t="shared" si="143"/>
        <v>92.222222222222229</v>
      </c>
      <c r="N939" s="79">
        <v>93.174603174603163</v>
      </c>
      <c r="O939" s="80">
        <v>99.36</v>
      </c>
      <c r="P939" s="81">
        <v>97.916666666666657</v>
      </c>
      <c r="Q939" s="82" t="s">
        <v>37</v>
      </c>
      <c r="R939" s="72">
        <f t="shared" si="144"/>
        <v>96.756579265873015</v>
      </c>
      <c r="S939" s="76">
        <v>73.194444444444443</v>
      </c>
      <c r="T939" s="80">
        <v>68.673891694725029</v>
      </c>
      <c r="U939" s="80">
        <v>100</v>
      </c>
      <c r="V939" s="80">
        <v>0</v>
      </c>
      <c r="W939" s="80">
        <v>15</v>
      </c>
      <c r="X939" s="78">
        <f t="shared" si="145"/>
        <v>62.342084034792364</v>
      </c>
      <c r="Y939" s="83">
        <f t="shared" si="146"/>
        <v>84.111572256212924</v>
      </c>
      <c r="Z939" s="84">
        <v>22.804597701149429</v>
      </c>
      <c r="AA939" s="84">
        <v>71.527777777777786</v>
      </c>
      <c r="AB939" s="84">
        <v>100</v>
      </c>
      <c r="AC939" s="84">
        <v>55.2</v>
      </c>
      <c r="AD939" s="84">
        <v>5.5555555555555554</v>
      </c>
      <c r="AE939" s="72">
        <f t="shared" si="147"/>
        <v>49.254274425287363</v>
      </c>
      <c r="AF939" s="85">
        <v>73.68421052631578</v>
      </c>
      <c r="AG939" s="85">
        <v>81.25</v>
      </c>
      <c r="AH939" s="85">
        <v>52.941176470588239</v>
      </c>
      <c r="AI939" s="85">
        <v>23.364485981308412</v>
      </c>
      <c r="AJ939" s="86">
        <v>57.809968244553104</v>
      </c>
      <c r="AK939" s="87">
        <v>56.666666666666664</v>
      </c>
      <c r="AL939" s="72">
        <f t="shared" si="148"/>
        <v>56.666666666666664</v>
      </c>
      <c r="AM939" s="88">
        <v>53.018271225367421</v>
      </c>
      <c r="AN939" s="89">
        <f t="shared" si="149"/>
        <v>66.488565655646426</v>
      </c>
    </row>
    <row r="940" spans="1:40" ht="15" hidden="1" customHeight="1" x14ac:dyDescent="0.3">
      <c r="A940" s="90">
        <v>70230</v>
      </c>
      <c r="B940" s="91" t="s">
        <v>1225</v>
      </c>
      <c r="C940" s="91" t="s">
        <v>1232</v>
      </c>
      <c r="D940" s="92">
        <v>6</v>
      </c>
      <c r="E940" s="70">
        <v>0</v>
      </c>
      <c r="F940" s="71">
        <v>79.98575498575498</v>
      </c>
      <c r="G940" s="72">
        <f t="shared" si="140"/>
        <v>26.661918328584992</v>
      </c>
      <c r="H940" s="73">
        <v>3.37</v>
      </c>
      <c r="I940" s="74">
        <f t="shared" si="141"/>
        <v>3.37</v>
      </c>
      <c r="J940" s="75">
        <f t="shared" si="142"/>
        <v>17.345150997150995</v>
      </c>
      <c r="K940" s="76">
        <v>88.775510204081627</v>
      </c>
      <c r="L940" s="77">
        <v>100</v>
      </c>
      <c r="M940" s="78">
        <f t="shared" si="143"/>
        <v>91.269841269841265</v>
      </c>
      <c r="N940" s="79">
        <v>100</v>
      </c>
      <c r="O940" s="80">
        <v>99.640000000000015</v>
      </c>
      <c r="P940" s="81">
        <v>98.553191489361708</v>
      </c>
      <c r="Q940" s="82" t="s">
        <v>37</v>
      </c>
      <c r="R940" s="72">
        <f t="shared" si="144"/>
        <v>99.335606914893617</v>
      </c>
      <c r="S940" s="76">
        <v>32.361111111111107</v>
      </c>
      <c r="T940" s="80">
        <v>54.59077380952381</v>
      </c>
      <c r="U940" s="80">
        <v>97.222216666666668</v>
      </c>
      <c r="V940" s="80">
        <v>0</v>
      </c>
      <c r="W940" s="80">
        <v>15</v>
      </c>
      <c r="X940" s="78">
        <f t="shared" si="145"/>
        <v>47.918525396825395</v>
      </c>
      <c r="Y940" s="83">
        <f t="shared" si="146"/>
        <v>79.978465196892927</v>
      </c>
      <c r="Z940" s="84">
        <v>7.7471264367816088</v>
      </c>
      <c r="AA940" s="84">
        <v>83.333333333333329</v>
      </c>
      <c r="AB940" s="84">
        <v>0</v>
      </c>
      <c r="AC940" s="84">
        <v>51.2</v>
      </c>
      <c r="AD940" s="84">
        <v>5.5555555555555554</v>
      </c>
      <c r="AE940" s="72">
        <f t="shared" si="147"/>
        <v>28.203448275862073</v>
      </c>
      <c r="AF940" s="85">
        <v>57.894736842105267</v>
      </c>
      <c r="AG940" s="85">
        <v>62.5</v>
      </c>
      <c r="AH940" s="85">
        <v>64.705882352941174</v>
      </c>
      <c r="AI940" s="85">
        <v>0.93457943925233633</v>
      </c>
      <c r="AJ940" s="86">
        <v>46.508799658574688</v>
      </c>
      <c r="AK940" s="87">
        <v>35</v>
      </c>
      <c r="AL940" s="72">
        <f t="shared" si="148"/>
        <v>35</v>
      </c>
      <c r="AM940" s="88">
        <v>34.444185656079689</v>
      </c>
      <c r="AN940" s="89">
        <f t="shared" si="149"/>
        <v>53.791518494700568</v>
      </c>
    </row>
    <row r="941" spans="1:40" ht="15" hidden="1" customHeight="1" x14ac:dyDescent="0.3">
      <c r="A941" s="90">
        <v>70233</v>
      </c>
      <c r="B941" s="91" t="s">
        <v>1225</v>
      </c>
      <c r="C941" s="91" t="s">
        <v>1233</v>
      </c>
      <c r="D941" s="92">
        <v>6</v>
      </c>
      <c r="E941" s="70">
        <v>74.914491417222294</v>
      </c>
      <c r="F941" s="71">
        <v>71.334961334961335</v>
      </c>
      <c r="G941" s="72">
        <f t="shared" si="140"/>
        <v>73.721314723135293</v>
      </c>
      <c r="H941" s="73">
        <v>19.520000000000003</v>
      </c>
      <c r="I941" s="74">
        <f t="shared" si="141"/>
        <v>19.520000000000003</v>
      </c>
      <c r="J941" s="75">
        <f t="shared" si="142"/>
        <v>52.040788833881173</v>
      </c>
      <c r="K941" s="76">
        <v>0</v>
      </c>
      <c r="L941" s="77">
        <v>100</v>
      </c>
      <c r="M941" s="78">
        <f t="shared" si="143"/>
        <v>22.222222222222221</v>
      </c>
      <c r="N941" s="79">
        <v>81.904761904761912</v>
      </c>
      <c r="O941" s="80">
        <v>99.22</v>
      </c>
      <c r="P941" s="81">
        <v>99.694989106753823</v>
      </c>
      <c r="Q941" s="82" t="s">
        <v>37</v>
      </c>
      <c r="R941" s="72">
        <f t="shared" si="144"/>
        <v>93.548079555711183</v>
      </c>
      <c r="S941" s="76">
        <v>96.944444444444443</v>
      </c>
      <c r="T941" s="80">
        <v>79.359217171717177</v>
      </c>
      <c r="U941" s="80">
        <v>97.222216666666668</v>
      </c>
      <c r="V941" s="80">
        <v>0</v>
      </c>
      <c r="W941" s="80">
        <v>80</v>
      </c>
      <c r="X941" s="78">
        <f t="shared" si="145"/>
        <v>78.381469570707068</v>
      </c>
      <c r="Y941" s="83">
        <f t="shared" si="146"/>
        <v>63.017455720453839</v>
      </c>
      <c r="Z941" s="84">
        <v>97.126436781609186</v>
      </c>
      <c r="AA941" s="84">
        <v>73.6111111111111</v>
      </c>
      <c r="AB941" s="84">
        <v>0</v>
      </c>
      <c r="AC941" s="84">
        <v>27.200000000000003</v>
      </c>
      <c r="AD941" s="84">
        <v>92.857142857142861</v>
      </c>
      <c r="AE941" s="72">
        <f t="shared" si="147"/>
        <v>60.594406814449911</v>
      </c>
      <c r="AF941" s="85">
        <v>26.315789473684209</v>
      </c>
      <c r="AG941" s="85">
        <v>68.75</v>
      </c>
      <c r="AH941" s="85">
        <v>47.058823529411761</v>
      </c>
      <c r="AI941" s="85">
        <v>25.233644859813083</v>
      </c>
      <c r="AJ941" s="86">
        <v>41.839564465727264</v>
      </c>
      <c r="AK941" s="87">
        <v>15</v>
      </c>
      <c r="AL941" s="72">
        <f t="shared" si="148"/>
        <v>15</v>
      </c>
      <c r="AM941" s="88">
        <v>46.474234158567228</v>
      </c>
      <c r="AN941" s="89">
        <f t="shared" si="149"/>
        <v>55.859155874573318</v>
      </c>
    </row>
    <row r="942" spans="1:40" ht="15" hidden="1" customHeight="1" x14ac:dyDescent="0.3">
      <c r="A942" s="90">
        <v>70235</v>
      </c>
      <c r="B942" s="91" t="s">
        <v>1225</v>
      </c>
      <c r="C942" s="91" t="s">
        <v>1234</v>
      </c>
      <c r="D942" s="92">
        <v>6</v>
      </c>
      <c r="E942" s="70">
        <v>50.454164256795828</v>
      </c>
      <c r="F942" s="71">
        <v>77.52340252340251</v>
      </c>
      <c r="G942" s="72">
        <f t="shared" si="140"/>
        <v>59.47724367899805</v>
      </c>
      <c r="H942" s="73">
        <v>12.742000000000001</v>
      </c>
      <c r="I942" s="74">
        <f t="shared" si="141"/>
        <v>12.742000000000001</v>
      </c>
      <c r="J942" s="75">
        <f t="shared" si="142"/>
        <v>40.783146207398829</v>
      </c>
      <c r="K942" s="76">
        <v>81.600000000000009</v>
      </c>
      <c r="L942" s="77">
        <v>100</v>
      </c>
      <c r="M942" s="78">
        <f t="shared" si="143"/>
        <v>85.688888888888897</v>
      </c>
      <c r="N942" s="79">
        <v>85.238095238095241</v>
      </c>
      <c r="O942" s="80">
        <v>99.28</v>
      </c>
      <c r="P942" s="81">
        <v>95.71508069003896</v>
      </c>
      <c r="Q942" s="82">
        <v>100</v>
      </c>
      <c r="R942" s="72">
        <f t="shared" si="144"/>
        <v>95.058293982033547</v>
      </c>
      <c r="S942" s="76">
        <v>76.666666666666657</v>
      </c>
      <c r="T942" s="80">
        <v>69.022817460317455</v>
      </c>
      <c r="U942" s="80">
        <v>62.037016666666666</v>
      </c>
      <c r="V942" s="80">
        <v>0</v>
      </c>
      <c r="W942" s="80">
        <v>15</v>
      </c>
      <c r="X942" s="78">
        <f t="shared" si="145"/>
        <v>53.806625198412689</v>
      </c>
      <c r="Y942" s="83">
        <f t="shared" si="146"/>
        <v>78.484774137742804</v>
      </c>
      <c r="Z942" s="84">
        <v>85.977011494252864</v>
      </c>
      <c r="AA942" s="84">
        <v>25</v>
      </c>
      <c r="AB942" s="84">
        <v>0</v>
      </c>
      <c r="AC942" s="84">
        <v>49.6</v>
      </c>
      <c r="AD942" s="84">
        <v>7.7777777777777777</v>
      </c>
      <c r="AE942" s="72">
        <f t="shared" si="147"/>
        <v>36.940086206896552</v>
      </c>
      <c r="AF942" s="85">
        <v>73.68421052631578</v>
      </c>
      <c r="AG942" s="85">
        <v>68.75</v>
      </c>
      <c r="AH942" s="85">
        <v>41.17647058823529</v>
      </c>
      <c r="AI942" s="85">
        <v>29.906542056074763</v>
      </c>
      <c r="AJ942" s="86">
        <v>53.37930579265646</v>
      </c>
      <c r="AK942" s="87">
        <v>23.333333333333332</v>
      </c>
      <c r="AL942" s="72">
        <f t="shared" si="148"/>
        <v>23.333333333333332</v>
      </c>
      <c r="AM942" s="88">
        <v>38.602527521719878</v>
      </c>
      <c r="AN942" s="89">
        <f t="shared" si="149"/>
        <v>58.979774566867135</v>
      </c>
    </row>
    <row r="943" spans="1:40" ht="15" hidden="1" customHeight="1" x14ac:dyDescent="0.3">
      <c r="A943" s="90">
        <v>70265</v>
      </c>
      <c r="B943" s="91" t="s">
        <v>1225</v>
      </c>
      <c r="C943" s="91" t="s">
        <v>1235</v>
      </c>
      <c r="D943" s="92">
        <v>6</v>
      </c>
      <c r="E943" s="70">
        <v>43.419668421842857</v>
      </c>
      <c r="F943" s="71">
        <v>68.014346764346769</v>
      </c>
      <c r="G943" s="72">
        <f t="shared" si="140"/>
        <v>51.617894536010823</v>
      </c>
      <c r="H943" s="73">
        <v>0</v>
      </c>
      <c r="I943" s="74">
        <f t="shared" si="141"/>
        <v>0</v>
      </c>
      <c r="J943" s="75">
        <f t="shared" si="142"/>
        <v>30.970736721606492</v>
      </c>
      <c r="K943" s="76">
        <v>85.355648535564853</v>
      </c>
      <c r="L943" s="77">
        <v>100</v>
      </c>
      <c r="M943" s="78">
        <f t="shared" si="143"/>
        <v>88.609948860994876</v>
      </c>
      <c r="N943" s="79">
        <v>72.38095238095238</v>
      </c>
      <c r="O943" s="80">
        <v>98.210000000000008</v>
      </c>
      <c r="P943" s="81">
        <v>98.48935683222706</v>
      </c>
      <c r="Q943" s="82" t="s">
        <v>37</v>
      </c>
      <c r="R943" s="72">
        <f t="shared" si="144"/>
        <v>89.637378006640404</v>
      </c>
      <c r="S943" s="76">
        <v>90.972222222222214</v>
      </c>
      <c r="T943" s="80">
        <v>64.746543965293966</v>
      </c>
      <c r="U943" s="80">
        <v>82.407383333333328</v>
      </c>
      <c r="V943" s="80">
        <v>0</v>
      </c>
      <c r="W943" s="80">
        <v>0</v>
      </c>
      <c r="X943" s="78">
        <f t="shared" si="145"/>
        <v>59.53153738021237</v>
      </c>
      <c r="Y943" s="83">
        <f t="shared" si="146"/>
        <v>79.633634513751048</v>
      </c>
      <c r="Z943" s="84">
        <v>3.7931034482758617</v>
      </c>
      <c r="AA943" s="84">
        <v>38.888888888888893</v>
      </c>
      <c r="AB943" s="84">
        <v>0</v>
      </c>
      <c r="AC943" s="84">
        <v>27.200000000000003</v>
      </c>
      <c r="AD943" s="84">
        <v>5.5555555555555554</v>
      </c>
      <c r="AE943" s="72">
        <f t="shared" si="147"/>
        <v>14.3816091954023</v>
      </c>
      <c r="AF943" s="85">
        <v>31.578947368421051</v>
      </c>
      <c r="AG943" s="85">
        <v>0</v>
      </c>
      <c r="AH943" s="85">
        <v>47.058823529411761</v>
      </c>
      <c r="AI943" s="85">
        <v>26.168224299065418</v>
      </c>
      <c r="AJ943" s="86">
        <v>26.201498799224556</v>
      </c>
      <c r="AK943" s="87">
        <v>13.333333333333334</v>
      </c>
      <c r="AL943" s="72">
        <f t="shared" si="148"/>
        <v>13.333333333333334</v>
      </c>
      <c r="AM943" s="88">
        <v>17.323924584007777</v>
      </c>
      <c r="AN943" s="89">
        <f t="shared" si="149"/>
        <v>51.208141976399162</v>
      </c>
    </row>
    <row r="944" spans="1:40" ht="15" hidden="1" customHeight="1" x14ac:dyDescent="0.3">
      <c r="A944" s="90">
        <v>70400</v>
      </c>
      <c r="B944" s="91" t="s">
        <v>1225</v>
      </c>
      <c r="C944" s="91" t="s">
        <v>1236</v>
      </c>
      <c r="D944" s="92">
        <v>6</v>
      </c>
      <c r="E944" s="70">
        <v>50.069742916171364</v>
      </c>
      <c r="F944" s="71">
        <v>61.481990231990238</v>
      </c>
      <c r="G944" s="72">
        <f t="shared" si="140"/>
        <v>53.873825354777651</v>
      </c>
      <c r="H944" s="73">
        <v>14.172000000000001</v>
      </c>
      <c r="I944" s="74">
        <f t="shared" si="141"/>
        <v>14.172000000000001</v>
      </c>
      <c r="J944" s="75">
        <f t="shared" si="142"/>
        <v>37.993095212866592</v>
      </c>
      <c r="K944" s="76">
        <v>96.319018404907979</v>
      </c>
      <c r="L944" s="77">
        <v>100</v>
      </c>
      <c r="M944" s="78">
        <f t="shared" si="143"/>
        <v>97.137014314928422</v>
      </c>
      <c r="N944" s="79">
        <v>85.238095238095241</v>
      </c>
      <c r="O944" s="80">
        <v>98.740000000000009</v>
      </c>
      <c r="P944" s="81">
        <v>98.716714789862053</v>
      </c>
      <c r="Q944" s="82" t="s">
        <v>37</v>
      </c>
      <c r="R944" s="72">
        <f t="shared" si="144"/>
        <v>94.172708590563275</v>
      </c>
      <c r="S944" s="76">
        <v>97.638888888888886</v>
      </c>
      <c r="T944" s="80">
        <v>76.388888888888886</v>
      </c>
      <c r="U944" s="80">
        <v>98.611100000000008</v>
      </c>
      <c r="V944" s="80">
        <v>81.454545454545453</v>
      </c>
      <c r="W944" s="80">
        <v>25</v>
      </c>
      <c r="X944" s="78">
        <f t="shared" si="145"/>
        <v>81.466537626262635</v>
      </c>
      <c r="Y944" s="83">
        <f t="shared" si="146"/>
        <v>91.173883942758522</v>
      </c>
      <c r="Z944" s="84">
        <v>5.7241379310344831</v>
      </c>
      <c r="AA944" s="84">
        <v>33.333333333333336</v>
      </c>
      <c r="AB944" s="84">
        <v>0</v>
      </c>
      <c r="AC944" s="84">
        <v>20</v>
      </c>
      <c r="AD944" s="84">
        <v>7.7777777777777777</v>
      </c>
      <c r="AE944" s="72">
        <f t="shared" si="147"/>
        <v>12.889367816091955</v>
      </c>
      <c r="AF944" s="85">
        <v>52.631578947368418</v>
      </c>
      <c r="AG944" s="85">
        <v>56.25</v>
      </c>
      <c r="AH944" s="85">
        <v>58.82352941176471</v>
      </c>
      <c r="AI944" s="85">
        <v>0.93457943925233633</v>
      </c>
      <c r="AJ944" s="86">
        <v>42.159921949596367</v>
      </c>
      <c r="AK944" s="87">
        <v>20</v>
      </c>
      <c r="AL944" s="72">
        <f t="shared" si="148"/>
        <v>20</v>
      </c>
      <c r="AM944" s="88">
        <v>22.116975355141406</v>
      </c>
      <c r="AN944" s="89">
        <f t="shared" si="149"/>
        <v>59.820653620495001</v>
      </c>
    </row>
    <row r="945" spans="1:40" ht="15" hidden="1" customHeight="1" x14ac:dyDescent="0.3">
      <c r="A945" s="90">
        <v>70418</v>
      </c>
      <c r="B945" s="91" t="s">
        <v>1225</v>
      </c>
      <c r="C945" s="91" t="s">
        <v>1237</v>
      </c>
      <c r="D945" s="92">
        <v>6</v>
      </c>
      <c r="E945" s="70">
        <v>60.363554148370767</v>
      </c>
      <c r="F945" s="71">
        <v>71.344627594627596</v>
      </c>
      <c r="G945" s="72">
        <f t="shared" si="140"/>
        <v>64.023911963789701</v>
      </c>
      <c r="H945" s="73">
        <v>31.04</v>
      </c>
      <c r="I945" s="74">
        <f t="shared" si="141"/>
        <v>31.04</v>
      </c>
      <c r="J945" s="75">
        <f t="shared" si="142"/>
        <v>50.830347178273826</v>
      </c>
      <c r="K945" s="76">
        <v>77.083333333333343</v>
      </c>
      <c r="L945" s="77">
        <v>100</v>
      </c>
      <c r="M945" s="78">
        <f t="shared" si="143"/>
        <v>82.175925925925924</v>
      </c>
      <c r="N945" s="79">
        <v>90</v>
      </c>
      <c r="O945" s="80">
        <v>99.04000000000002</v>
      </c>
      <c r="P945" s="81">
        <v>99.671592775041049</v>
      </c>
      <c r="Q945" s="82">
        <v>100</v>
      </c>
      <c r="R945" s="72">
        <f t="shared" si="144"/>
        <v>97.177898193760271</v>
      </c>
      <c r="S945" s="76">
        <v>95.138888888888886</v>
      </c>
      <c r="T945" s="80">
        <v>76.247755612802052</v>
      </c>
      <c r="U945" s="80">
        <v>12.5</v>
      </c>
      <c r="V945" s="80">
        <v>0</v>
      </c>
      <c r="W945" s="80">
        <v>15</v>
      </c>
      <c r="X945" s="78">
        <f t="shared" si="145"/>
        <v>47.846661125422735</v>
      </c>
      <c r="Y945" s="83">
        <f t="shared" si="146"/>
        <v>75.991192315471892</v>
      </c>
      <c r="Z945" s="84">
        <v>90.689655172413794</v>
      </c>
      <c r="AA945" s="84">
        <v>83.333333333333329</v>
      </c>
      <c r="AB945" s="84">
        <v>0</v>
      </c>
      <c r="AC945" s="84">
        <v>0</v>
      </c>
      <c r="AD945" s="84">
        <v>5.5555555555555554</v>
      </c>
      <c r="AE945" s="72">
        <f t="shared" si="147"/>
        <v>39.339080459770109</v>
      </c>
      <c r="AF945" s="85">
        <v>0</v>
      </c>
      <c r="AG945" s="85">
        <v>6.25</v>
      </c>
      <c r="AH945" s="85">
        <v>5.8823529411764701</v>
      </c>
      <c r="AI945" s="85">
        <v>0.93457943925233633</v>
      </c>
      <c r="AJ945" s="86">
        <v>3.266733095107202</v>
      </c>
      <c r="AK945" s="87">
        <v>0</v>
      </c>
      <c r="AL945" s="72">
        <f t="shared" si="148"/>
        <v>0</v>
      </c>
      <c r="AM945" s="88">
        <v>21.851971737239314</v>
      </c>
      <c r="AN945" s="89">
        <f t="shared" si="149"/>
        <v>54.7172571145625</v>
      </c>
    </row>
    <row r="946" spans="1:40" ht="15" hidden="1" customHeight="1" x14ac:dyDescent="0.3">
      <c r="A946" s="90">
        <v>70429</v>
      </c>
      <c r="B946" s="91" t="s">
        <v>1225</v>
      </c>
      <c r="C946" s="91" t="s">
        <v>1238</v>
      </c>
      <c r="D946" s="92">
        <v>6</v>
      </c>
      <c r="E946" s="70">
        <v>42.087324687776707</v>
      </c>
      <c r="F946" s="71">
        <v>65.519434269434271</v>
      </c>
      <c r="G946" s="72">
        <f t="shared" si="140"/>
        <v>49.898027881662557</v>
      </c>
      <c r="H946" s="73">
        <v>0</v>
      </c>
      <c r="I946" s="74">
        <f t="shared" si="141"/>
        <v>0</v>
      </c>
      <c r="J946" s="75">
        <f t="shared" si="142"/>
        <v>29.938816728997534</v>
      </c>
      <c r="K946" s="76">
        <v>100</v>
      </c>
      <c r="L946" s="77">
        <v>100</v>
      </c>
      <c r="M946" s="78">
        <f t="shared" si="143"/>
        <v>100</v>
      </c>
      <c r="N946" s="79">
        <v>81.904761904761912</v>
      </c>
      <c r="O946" s="80">
        <v>98.449999999999989</v>
      </c>
      <c r="P946" s="81">
        <v>99.852158486102894</v>
      </c>
      <c r="Q946" s="82">
        <v>100</v>
      </c>
      <c r="R946" s="72">
        <f t="shared" si="144"/>
        <v>95.051730097716202</v>
      </c>
      <c r="S946" s="76">
        <v>87.5</v>
      </c>
      <c r="T946" s="80">
        <v>81.05768946777718</v>
      </c>
      <c r="U946" s="80">
        <v>93.518500000000003</v>
      </c>
      <c r="V946" s="80">
        <v>0</v>
      </c>
      <c r="W946" s="80">
        <v>80</v>
      </c>
      <c r="X946" s="78">
        <f t="shared" si="145"/>
        <v>75.519047366944292</v>
      </c>
      <c r="Y946" s="83">
        <f t="shared" si="146"/>
        <v>90.582648788691358</v>
      </c>
      <c r="Z946" s="84">
        <v>36.712643678160923</v>
      </c>
      <c r="AA946" s="84">
        <v>22.222222222222225</v>
      </c>
      <c r="AB946" s="84">
        <v>0</v>
      </c>
      <c r="AC946" s="84">
        <v>46.400000000000006</v>
      </c>
      <c r="AD946" s="84">
        <v>5.5555555555555554</v>
      </c>
      <c r="AE946" s="72">
        <f t="shared" si="147"/>
        <v>23.086494252873567</v>
      </c>
      <c r="AF946" s="85">
        <v>73.68421052631578</v>
      </c>
      <c r="AG946" s="85">
        <v>75</v>
      </c>
      <c r="AH946" s="85">
        <v>58.82352941176471</v>
      </c>
      <c r="AI946" s="85">
        <v>0.93457943925233633</v>
      </c>
      <c r="AJ946" s="86">
        <v>52.110579844333202</v>
      </c>
      <c r="AK946" s="87">
        <v>35</v>
      </c>
      <c r="AL946" s="72">
        <f t="shared" si="148"/>
        <v>35</v>
      </c>
      <c r="AM946" s="88">
        <v>33.208951560021418</v>
      </c>
      <c r="AN946" s="89">
        <f t="shared" si="149"/>
        <v>61.241773208151614</v>
      </c>
    </row>
    <row r="947" spans="1:40" ht="15" hidden="1" customHeight="1" x14ac:dyDescent="0.3">
      <c r="A947" s="90">
        <v>70473</v>
      </c>
      <c r="B947" s="91" t="s">
        <v>1225</v>
      </c>
      <c r="C947" s="91" t="s">
        <v>1239</v>
      </c>
      <c r="D947" s="92">
        <v>6</v>
      </c>
      <c r="E947" s="70">
        <v>49.484161268995017</v>
      </c>
      <c r="F947" s="71">
        <v>77.626678876678881</v>
      </c>
      <c r="G947" s="72">
        <f t="shared" si="140"/>
        <v>58.8650004715563</v>
      </c>
      <c r="H947" s="73">
        <v>9.8339999999999996</v>
      </c>
      <c r="I947" s="74">
        <f t="shared" si="141"/>
        <v>9.8339999999999996</v>
      </c>
      <c r="J947" s="75">
        <f t="shared" si="142"/>
        <v>39.252600282933777</v>
      </c>
      <c r="K947" s="76">
        <v>95.882352941176478</v>
      </c>
      <c r="L947" s="77">
        <v>100</v>
      </c>
      <c r="M947" s="78">
        <f t="shared" si="143"/>
        <v>96.797385620915037</v>
      </c>
      <c r="N947" s="79">
        <v>73.571428571428569</v>
      </c>
      <c r="O947" s="80">
        <v>98.94</v>
      </c>
      <c r="P947" s="81">
        <v>93.509689326361126</v>
      </c>
      <c r="Q947" s="82">
        <v>100</v>
      </c>
      <c r="R947" s="72">
        <f t="shared" si="144"/>
        <v>91.50527947444742</v>
      </c>
      <c r="S947" s="76">
        <v>42.916666666666671</v>
      </c>
      <c r="T947" s="80">
        <v>77.138949013949031</v>
      </c>
      <c r="U947" s="80">
        <v>100</v>
      </c>
      <c r="V947" s="80">
        <v>0</v>
      </c>
      <c r="W947" s="80">
        <v>0</v>
      </c>
      <c r="X947" s="78">
        <f t="shared" si="145"/>
        <v>55.013903920153922</v>
      </c>
      <c r="Y947" s="83">
        <f t="shared" si="146"/>
        <v>81.73319750980184</v>
      </c>
      <c r="Z947" s="84">
        <v>9.3793103448275854</v>
      </c>
      <c r="AA947" s="84">
        <v>33.333333333333336</v>
      </c>
      <c r="AB947" s="84">
        <v>0</v>
      </c>
      <c r="AC947" s="84">
        <v>51.2</v>
      </c>
      <c r="AD947" s="84">
        <v>48.235294117647058</v>
      </c>
      <c r="AE947" s="72">
        <f t="shared" si="147"/>
        <v>27.238945233265721</v>
      </c>
      <c r="AF947" s="85">
        <v>26.315789473684209</v>
      </c>
      <c r="AG947" s="85">
        <v>81.25</v>
      </c>
      <c r="AH947" s="85">
        <v>41.17647058823529</v>
      </c>
      <c r="AI947" s="85">
        <v>23.364485981308412</v>
      </c>
      <c r="AJ947" s="86">
        <v>43.026686510806975</v>
      </c>
      <c r="AK947" s="87">
        <v>36.666666666666664</v>
      </c>
      <c r="AL947" s="72">
        <f t="shared" si="148"/>
        <v>36.666666666666664</v>
      </c>
      <c r="AM947" s="88">
        <v>33.334553860623579</v>
      </c>
      <c r="AN947" s="89">
        <f t="shared" si="149"/>
        <v>58.717484969674757</v>
      </c>
    </row>
    <row r="948" spans="1:40" ht="15" hidden="1" customHeight="1" x14ac:dyDescent="0.3">
      <c r="A948" s="90">
        <v>70508</v>
      </c>
      <c r="B948" s="91" t="s">
        <v>1225</v>
      </c>
      <c r="C948" s="91" t="s">
        <v>1240</v>
      </c>
      <c r="D948" s="92">
        <v>6</v>
      </c>
      <c r="E948" s="70">
        <v>71.70472660180053</v>
      </c>
      <c r="F948" s="71">
        <v>81.018518518518533</v>
      </c>
      <c r="G948" s="72">
        <f t="shared" si="140"/>
        <v>74.809323907373198</v>
      </c>
      <c r="H948" s="73">
        <v>6.76</v>
      </c>
      <c r="I948" s="74">
        <f t="shared" si="141"/>
        <v>6.76</v>
      </c>
      <c r="J948" s="75">
        <f t="shared" si="142"/>
        <v>47.589594344423915</v>
      </c>
      <c r="K948" s="76">
        <v>96.598639455782305</v>
      </c>
      <c r="L948" s="77">
        <v>100</v>
      </c>
      <c r="M948" s="78">
        <f t="shared" si="143"/>
        <v>97.35449735449734</v>
      </c>
      <c r="N948" s="79">
        <v>86.984126984127002</v>
      </c>
      <c r="O948" s="80">
        <v>99.070000000000007</v>
      </c>
      <c r="P948" s="81">
        <v>97.711711711711715</v>
      </c>
      <c r="Q948" s="82">
        <v>100</v>
      </c>
      <c r="R948" s="72">
        <f t="shared" si="144"/>
        <v>95.941459673959685</v>
      </c>
      <c r="S948" s="76">
        <v>97.916666666666657</v>
      </c>
      <c r="T948" s="80">
        <v>65.550339053056433</v>
      </c>
      <c r="U948" s="80">
        <v>95.833333333333329</v>
      </c>
      <c r="V948" s="80">
        <v>0</v>
      </c>
      <c r="W948" s="80">
        <v>80</v>
      </c>
      <c r="X948" s="78">
        <f t="shared" si="145"/>
        <v>74.825084763264101</v>
      </c>
      <c r="Y948" s="83">
        <f t="shared" si="146"/>
        <v>89.692913267530656</v>
      </c>
      <c r="Z948" s="84">
        <v>5.3103448275862073</v>
      </c>
      <c r="AA948" s="84">
        <v>44.44444444444445</v>
      </c>
      <c r="AB948" s="84">
        <v>100</v>
      </c>
      <c r="AC948" s="84">
        <v>75.2</v>
      </c>
      <c r="AD948" s="84">
        <v>16.666666666666664</v>
      </c>
      <c r="AE948" s="72">
        <f t="shared" si="147"/>
        <v>45.635919540229885</v>
      </c>
      <c r="AF948" s="85">
        <v>78.94736842105263</v>
      </c>
      <c r="AG948" s="85">
        <v>81.25</v>
      </c>
      <c r="AH948" s="85">
        <v>70.588235294117652</v>
      </c>
      <c r="AI948" s="85">
        <v>36.44859813084112</v>
      </c>
      <c r="AJ948" s="86">
        <v>66.808550461502847</v>
      </c>
      <c r="AK948" s="87">
        <v>35</v>
      </c>
      <c r="AL948" s="72">
        <f t="shared" si="148"/>
        <v>35</v>
      </c>
      <c r="AM948" s="88">
        <v>49.154770544523359</v>
      </c>
      <c r="AN948" s="89">
        <f t="shared" si="149"/>
        <v>69.110806666007122</v>
      </c>
    </row>
    <row r="949" spans="1:40" ht="15" hidden="1" customHeight="1" x14ac:dyDescent="0.3">
      <c r="A949" s="90">
        <v>70523</v>
      </c>
      <c r="B949" s="91" t="s">
        <v>1225</v>
      </c>
      <c r="C949" s="91" t="s">
        <v>1241</v>
      </c>
      <c r="D949" s="92">
        <v>6</v>
      </c>
      <c r="E949" s="70">
        <v>29.511490991630019</v>
      </c>
      <c r="F949" s="71">
        <v>79.800569800569789</v>
      </c>
      <c r="G949" s="72">
        <f t="shared" si="140"/>
        <v>46.274517261276607</v>
      </c>
      <c r="H949" s="73">
        <v>0</v>
      </c>
      <c r="I949" s="74">
        <f t="shared" si="141"/>
        <v>0</v>
      </c>
      <c r="J949" s="75">
        <f t="shared" si="142"/>
        <v>27.764710356765963</v>
      </c>
      <c r="K949" s="76">
        <v>94.527363184079604</v>
      </c>
      <c r="L949" s="77">
        <v>100</v>
      </c>
      <c r="M949" s="78">
        <f t="shared" si="143"/>
        <v>95.743504698728572</v>
      </c>
      <c r="N949" s="79">
        <v>100</v>
      </c>
      <c r="O949" s="80">
        <v>99.710000000000008</v>
      </c>
      <c r="P949" s="81">
        <v>95.574771108850456</v>
      </c>
      <c r="Q949" s="82" t="s">
        <v>37</v>
      </c>
      <c r="R949" s="72">
        <f t="shared" si="144"/>
        <v>98.366739375635817</v>
      </c>
      <c r="S949" s="76">
        <v>66.25</v>
      </c>
      <c r="T949" s="80">
        <v>61.721034752284751</v>
      </c>
      <c r="U949" s="80">
        <v>98.14813333333332</v>
      </c>
      <c r="V949" s="80">
        <v>0</v>
      </c>
      <c r="W949" s="80">
        <v>15</v>
      </c>
      <c r="X949" s="78">
        <f t="shared" si="145"/>
        <v>58.404792021404518</v>
      </c>
      <c r="Y949" s="83">
        <f t="shared" si="146"/>
        <v>84.634551738595178</v>
      </c>
      <c r="Z949" s="84">
        <v>50.689655172413786</v>
      </c>
      <c r="AA949" s="84">
        <v>88.8888888888889</v>
      </c>
      <c r="AB949" s="84">
        <v>0</v>
      </c>
      <c r="AC949" s="84">
        <v>50.4</v>
      </c>
      <c r="AD949" s="84">
        <v>11.111111111111111</v>
      </c>
      <c r="AE949" s="72">
        <f t="shared" si="147"/>
        <v>40.872413793103455</v>
      </c>
      <c r="AF949" s="85">
        <v>68.421052631578945</v>
      </c>
      <c r="AG949" s="85">
        <v>81.25</v>
      </c>
      <c r="AH949" s="85">
        <v>64.705882352941174</v>
      </c>
      <c r="AI949" s="85">
        <v>38.31775700934579</v>
      </c>
      <c r="AJ949" s="86">
        <v>63.173672998466479</v>
      </c>
      <c r="AK949" s="87">
        <v>25</v>
      </c>
      <c r="AL949" s="72">
        <f t="shared" si="148"/>
        <v>25</v>
      </c>
      <c r="AM949" s="88">
        <v>43.644933489246242</v>
      </c>
      <c r="AN949" s="89">
        <f t="shared" si="149"/>
        <v>60.963697987424652</v>
      </c>
    </row>
    <row r="950" spans="1:40" ht="15" hidden="1" customHeight="1" x14ac:dyDescent="0.3">
      <c r="A950" s="90">
        <v>70670</v>
      </c>
      <c r="B950" s="91" t="s">
        <v>1225</v>
      </c>
      <c r="C950" s="91" t="s">
        <v>1242</v>
      </c>
      <c r="D950" s="92">
        <v>6</v>
      </c>
      <c r="E950" s="70">
        <v>77.544272760877234</v>
      </c>
      <c r="F950" s="71">
        <v>85.905067155067144</v>
      </c>
      <c r="G950" s="72">
        <f t="shared" si="140"/>
        <v>80.331204225607195</v>
      </c>
      <c r="H950" s="73">
        <v>24.66</v>
      </c>
      <c r="I950" s="74">
        <f t="shared" si="141"/>
        <v>24.66</v>
      </c>
      <c r="J950" s="75">
        <f t="shared" si="142"/>
        <v>58.062722535364315</v>
      </c>
      <c r="K950" s="76">
        <v>99.358974358974365</v>
      </c>
      <c r="L950" s="77">
        <v>100</v>
      </c>
      <c r="M950" s="78">
        <f t="shared" si="143"/>
        <v>99.501424501424509</v>
      </c>
      <c r="N950" s="79">
        <v>100</v>
      </c>
      <c r="O950" s="80">
        <v>98.99</v>
      </c>
      <c r="P950" s="81">
        <v>99.6662958843159</v>
      </c>
      <c r="Q950" s="82" t="s">
        <v>37</v>
      </c>
      <c r="R950" s="72">
        <f t="shared" si="144"/>
        <v>99.489878566462735</v>
      </c>
      <c r="S950" s="76">
        <v>100</v>
      </c>
      <c r="T950" s="80">
        <v>74.533700980392155</v>
      </c>
      <c r="U950" s="80">
        <v>96.759233333333327</v>
      </c>
      <c r="V950" s="80">
        <v>0</v>
      </c>
      <c r="W950" s="80">
        <v>25</v>
      </c>
      <c r="X950" s="78">
        <f t="shared" si="145"/>
        <v>70.94823357843137</v>
      </c>
      <c r="Y950" s="83">
        <f t="shared" si="146"/>
        <v>90.360708706878938</v>
      </c>
      <c r="Z950" s="84">
        <v>65.172413793103445</v>
      </c>
      <c r="AA950" s="84">
        <v>33.333333333333336</v>
      </c>
      <c r="AB950" s="84">
        <v>80</v>
      </c>
      <c r="AC950" s="84">
        <v>70.399999999999991</v>
      </c>
      <c r="AD950" s="84">
        <v>56.666666666666664</v>
      </c>
      <c r="AE950" s="72">
        <f t="shared" si="147"/>
        <v>61.368103448275861</v>
      </c>
      <c r="AF950" s="85">
        <v>57.894736842105267</v>
      </c>
      <c r="AG950" s="85">
        <v>81.25</v>
      </c>
      <c r="AH950" s="85">
        <v>5.8823529411764701</v>
      </c>
      <c r="AI950" s="85">
        <v>31.775700934579437</v>
      </c>
      <c r="AJ950" s="86">
        <v>44.200697679465293</v>
      </c>
      <c r="AK950" s="87">
        <v>55.000000000000007</v>
      </c>
      <c r="AL950" s="72">
        <f t="shared" si="148"/>
        <v>55.000000000000007</v>
      </c>
      <c r="AM950" s="88">
        <v>55.516507886937873</v>
      </c>
      <c r="AN950" s="89">
        <f t="shared" si="149"/>
        <v>73.447851226593684</v>
      </c>
    </row>
    <row r="951" spans="1:40" ht="15" hidden="1" customHeight="1" x14ac:dyDescent="0.3">
      <c r="A951" s="90">
        <v>70678</v>
      </c>
      <c r="B951" s="91" t="s">
        <v>1225</v>
      </c>
      <c r="C951" s="91" t="s">
        <v>1243</v>
      </c>
      <c r="D951" s="92">
        <v>6</v>
      </c>
      <c r="E951" s="70">
        <v>41.579560638998039</v>
      </c>
      <c r="F951" s="71">
        <v>70.434981684981679</v>
      </c>
      <c r="G951" s="72">
        <f t="shared" si="140"/>
        <v>51.198034320992583</v>
      </c>
      <c r="H951" s="73">
        <v>0</v>
      </c>
      <c r="I951" s="74">
        <f t="shared" si="141"/>
        <v>0</v>
      </c>
      <c r="J951" s="75">
        <f t="shared" si="142"/>
        <v>30.718820592595549</v>
      </c>
      <c r="K951" s="76">
        <v>90.764331210191088</v>
      </c>
      <c r="L951" s="77">
        <v>100</v>
      </c>
      <c r="M951" s="78">
        <f t="shared" si="143"/>
        <v>92.816702052370857</v>
      </c>
      <c r="N951" s="79">
        <v>76.571428571428569</v>
      </c>
      <c r="O951" s="80">
        <v>98.4</v>
      </c>
      <c r="P951" s="81">
        <v>99.59286817352239</v>
      </c>
      <c r="Q951" s="82" t="s">
        <v>37</v>
      </c>
      <c r="R951" s="72">
        <f t="shared" si="144"/>
        <v>91.464231353161793</v>
      </c>
      <c r="S951" s="76">
        <v>88.055555555555557</v>
      </c>
      <c r="T951" s="80">
        <v>79.87433862433862</v>
      </c>
      <c r="U951" s="80">
        <v>100</v>
      </c>
      <c r="V951" s="80">
        <v>0</v>
      </c>
      <c r="W951" s="80">
        <v>0</v>
      </c>
      <c r="X951" s="78">
        <f t="shared" si="145"/>
        <v>66.982473544973544</v>
      </c>
      <c r="Y951" s="83">
        <f t="shared" si="146"/>
        <v>84.116958306256819</v>
      </c>
      <c r="Z951" s="84">
        <v>47.011494252873568</v>
      </c>
      <c r="AA951" s="84">
        <v>11.111111111111112</v>
      </c>
      <c r="AB951" s="84">
        <v>20</v>
      </c>
      <c r="AC951" s="84">
        <v>18.399999999999999</v>
      </c>
      <c r="AD951" s="84">
        <v>6.666666666666667</v>
      </c>
      <c r="AE951" s="72">
        <f t="shared" si="147"/>
        <v>22.286206896551725</v>
      </c>
      <c r="AF951" s="85">
        <v>78.94736842105263</v>
      </c>
      <c r="AG951" s="85">
        <v>75</v>
      </c>
      <c r="AH951" s="85">
        <v>64.705882352941174</v>
      </c>
      <c r="AI951" s="85">
        <v>42.056074766355138</v>
      </c>
      <c r="AJ951" s="86">
        <v>65.177331385087243</v>
      </c>
      <c r="AK951" s="87">
        <v>30</v>
      </c>
      <c r="AL951" s="72">
        <f t="shared" si="148"/>
        <v>30</v>
      </c>
      <c r="AM951" s="88">
        <v>35.266598714184184</v>
      </c>
      <c r="AN951" s="89">
        <f t="shared" si="149"/>
        <v>58.782222885902769</v>
      </c>
    </row>
    <row r="952" spans="1:40" ht="15" hidden="1" customHeight="1" x14ac:dyDescent="0.3">
      <c r="A952" s="90">
        <v>70702</v>
      </c>
      <c r="B952" s="91" t="s">
        <v>1225</v>
      </c>
      <c r="C952" s="91" t="s">
        <v>1244</v>
      </c>
      <c r="D952" s="92">
        <v>6</v>
      </c>
      <c r="E952" s="70">
        <v>75.770315211104716</v>
      </c>
      <c r="F952" s="71">
        <v>76.206247456247453</v>
      </c>
      <c r="G952" s="72">
        <f t="shared" si="140"/>
        <v>75.915625959485624</v>
      </c>
      <c r="H952" s="73">
        <v>18.29</v>
      </c>
      <c r="I952" s="74">
        <f t="shared" si="141"/>
        <v>18.29</v>
      </c>
      <c r="J952" s="75">
        <f t="shared" si="142"/>
        <v>52.865375575691374</v>
      </c>
      <c r="K952" s="76">
        <v>31.764705882352938</v>
      </c>
      <c r="L952" s="77">
        <v>100</v>
      </c>
      <c r="M952" s="78">
        <f t="shared" si="143"/>
        <v>46.928104575163395</v>
      </c>
      <c r="N952" s="79">
        <v>88.8888888888889</v>
      </c>
      <c r="O952" s="80">
        <v>99.679999999999993</v>
      </c>
      <c r="P952" s="81">
        <v>100</v>
      </c>
      <c r="Q952" s="82" t="s">
        <v>37</v>
      </c>
      <c r="R952" s="72">
        <f t="shared" si="144"/>
        <v>96.129511111111114</v>
      </c>
      <c r="S952" s="76">
        <v>97.5</v>
      </c>
      <c r="T952" s="80">
        <v>66.241319444444457</v>
      </c>
      <c r="U952" s="80">
        <v>100</v>
      </c>
      <c r="V952" s="80">
        <v>0</v>
      </c>
      <c r="W952" s="80">
        <v>15</v>
      </c>
      <c r="X952" s="78">
        <f t="shared" si="145"/>
        <v>67.810329861111114</v>
      </c>
      <c r="Y952" s="83">
        <f t="shared" si="146"/>
        <v>69.354866758169933</v>
      </c>
      <c r="Z952" s="84">
        <v>91.494252873563212</v>
      </c>
      <c r="AA952" s="84">
        <v>33.333333333333336</v>
      </c>
      <c r="AB952" s="84">
        <v>0</v>
      </c>
      <c r="AC952" s="84">
        <v>23.200000000000003</v>
      </c>
      <c r="AD952" s="84">
        <v>41.111111111111107</v>
      </c>
      <c r="AE952" s="72">
        <f t="shared" si="147"/>
        <v>41.181896551724137</v>
      </c>
      <c r="AF952" s="85">
        <v>42.105263157894733</v>
      </c>
      <c r="AG952" s="85">
        <v>31.25</v>
      </c>
      <c r="AH952" s="85">
        <v>23.52941176470588</v>
      </c>
      <c r="AI952" s="85">
        <v>26.168224299065418</v>
      </c>
      <c r="AJ952" s="86">
        <v>30.76322480541651</v>
      </c>
      <c r="AK952" s="87">
        <v>13.333333333333334</v>
      </c>
      <c r="AL952" s="72">
        <f t="shared" si="148"/>
        <v>13.333333333333334</v>
      </c>
      <c r="AM952" s="88">
        <v>32.833871442363943</v>
      </c>
      <c r="AN952" s="89">
        <f t="shared" si="149"/>
        <v>55.100669926932426</v>
      </c>
    </row>
    <row r="953" spans="1:40" ht="15" hidden="1" customHeight="1" x14ac:dyDescent="0.3">
      <c r="A953" s="90">
        <v>70708</v>
      </c>
      <c r="B953" s="91" t="s">
        <v>1225</v>
      </c>
      <c r="C953" s="91" t="s">
        <v>1245</v>
      </c>
      <c r="D953" s="92">
        <v>6</v>
      </c>
      <c r="E953" s="70">
        <v>43.489347147960999</v>
      </c>
      <c r="F953" s="71">
        <v>77.606837606837615</v>
      </c>
      <c r="G953" s="72">
        <f t="shared" si="140"/>
        <v>54.861843967586537</v>
      </c>
      <c r="H953" s="73">
        <v>9.4720000000000013</v>
      </c>
      <c r="I953" s="74">
        <f t="shared" si="141"/>
        <v>9.4720000000000013</v>
      </c>
      <c r="J953" s="75">
        <f t="shared" si="142"/>
        <v>36.705906380551923</v>
      </c>
      <c r="K953" s="76">
        <v>92.01520912547528</v>
      </c>
      <c r="L953" s="77">
        <v>100</v>
      </c>
      <c r="M953" s="78">
        <f t="shared" si="143"/>
        <v>93.789607097591897</v>
      </c>
      <c r="N953" s="79">
        <v>84.761904761904759</v>
      </c>
      <c r="O953" s="80">
        <v>98.71</v>
      </c>
      <c r="P953" s="81">
        <v>97.299275415355339</v>
      </c>
      <c r="Q953" s="82">
        <v>100</v>
      </c>
      <c r="R953" s="72">
        <f t="shared" si="144"/>
        <v>95.192795044315019</v>
      </c>
      <c r="S953" s="76">
        <v>82.5</v>
      </c>
      <c r="T953" s="80">
        <v>72.77580602948251</v>
      </c>
      <c r="U953" s="80">
        <v>98.14813333333332</v>
      </c>
      <c r="V953" s="80">
        <v>0</v>
      </c>
      <c r="W953" s="80">
        <v>15</v>
      </c>
      <c r="X953" s="78">
        <f t="shared" si="145"/>
        <v>65.230984840703954</v>
      </c>
      <c r="Y953" s="83">
        <f t="shared" si="146"/>
        <v>85.09986811833916</v>
      </c>
      <c r="Z953" s="84">
        <v>100</v>
      </c>
      <c r="AA953" s="84">
        <v>77.777777777777786</v>
      </c>
      <c r="AB953" s="84">
        <v>0</v>
      </c>
      <c r="AC953" s="84">
        <v>53.6</v>
      </c>
      <c r="AD953" s="84">
        <v>100</v>
      </c>
      <c r="AE953" s="72">
        <f t="shared" si="147"/>
        <v>68.38333333333334</v>
      </c>
      <c r="AF953" s="85">
        <v>68.421052631578945</v>
      </c>
      <c r="AG953" s="85">
        <v>50</v>
      </c>
      <c r="AH953" s="85">
        <v>58.82352941176471</v>
      </c>
      <c r="AI953" s="85">
        <v>36.44859813084112</v>
      </c>
      <c r="AJ953" s="86">
        <v>53.42329504354619</v>
      </c>
      <c r="AK953" s="87">
        <v>50</v>
      </c>
      <c r="AL953" s="72">
        <f t="shared" si="148"/>
        <v>50</v>
      </c>
      <c r="AM953" s="88">
        <v>60.717323122723428</v>
      </c>
      <c r="AN953" s="89">
        <f t="shared" si="149"/>
        <v>68.106312272096986</v>
      </c>
    </row>
    <row r="954" spans="1:40" ht="15" hidden="1" customHeight="1" x14ac:dyDescent="0.3">
      <c r="A954" s="90">
        <v>70713</v>
      </c>
      <c r="B954" s="91" t="s">
        <v>1225</v>
      </c>
      <c r="C954" s="91" t="s">
        <v>1246</v>
      </c>
      <c r="D954" s="92">
        <v>6</v>
      </c>
      <c r="E954" s="70">
        <v>48.427102238354514</v>
      </c>
      <c r="F954" s="71">
        <v>70.887769637769637</v>
      </c>
      <c r="G954" s="72">
        <f t="shared" si="140"/>
        <v>55.913991371492884</v>
      </c>
      <c r="H954" s="73">
        <v>40.326000000000008</v>
      </c>
      <c r="I954" s="74">
        <f t="shared" si="141"/>
        <v>40.326000000000008</v>
      </c>
      <c r="J954" s="75">
        <f t="shared" si="142"/>
        <v>49.678794822895739</v>
      </c>
      <c r="K954" s="76">
        <v>0</v>
      </c>
      <c r="L954" s="77">
        <v>100</v>
      </c>
      <c r="M954" s="78">
        <f t="shared" si="143"/>
        <v>22.222222222222221</v>
      </c>
      <c r="N954" s="79">
        <v>76.349206349206355</v>
      </c>
      <c r="O954" s="80">
        <v>98.09</v>
      </c>
      <c r="P954" s="81">
        <v>98.465311843027322</v>
      </c>
      <c r="Q954" s="82" t="s">
        <v>37</v>
      </c>
      <c r="R954" s="72">
        <f t="shared" si="144"/>
        <v>90.911317622787848</v>
      </c>
      <c r="S954" s="76">
        <v>97.916666666666657</v>
      </c>
      <c r="T954" s="80">
        <v>80.352167508417494</v>
      </c>
      <c r="U954" s="80">
        <v>47.222216666666668</v>
      </c>
      <c r="V954" s="80">
        <v>0</v>
      </c>
      <c r="W954" s="80">
        <v>100</v>
      </c>
      <c r="X954" s="78">
        <f t="shared" si="145"/>
        <v>68.872762710437712</v>
      </c>
      <c r="Y954" s="83">
        <f t="shared" si="146"/>
        <v>59.130905706632177</v>
      </c>
      <c r="Z954" s="84">
        <v>7.7701149425287355</v>
      </c>
      <c r="AA954" s="84">
        <v>52.777777777777779</v>
      </c>
      <c r="AB954" s="84">
        <v>0</v>
      </c>
      <c r="AC954" s="84">
        <v>0</v>
      </c>
      <c r="AD954" s="84">
        <v>5.5555555555555554</v>
      </c>
      <c r="AE954" s="72">
        <f t="shared" si="147"/>
        <v>12.880028735632184</v>
      </c>
      <c r="AF954" s="85">
        <v>0</v>
      </c>
      <c r="AG954" s="85">
        <v>6.25</v>
      </c>
      <c r="AH954" s="85">
        <v>5.8823529411764701</v>
      </c>
      <c r="AI954" s="85">
        <v>0.93457943925233633</v>
      </c>
      <c r="AJ954" s="86">
        <v>3.266733095107202</v>
      </c>
      <c r="AK954" s="87">
        <v>8.3333333333333321</v>
      </c>
      <c r="AL954" s="72">
        <f t="shared" si="148"/>
        <v>8.3333333333333321</v>
      </c>
      <c r="AM954" s="88">
        <v>9.4071441510324192</v>
      </c>
      <c r="AN954" s="89">
        <f t="shared" si="149"/>
        <v>42.323355063204964</v>
      </c>
    </row>
    <row r="955" spans="1:40" ht="15" hidden="1" customHeight="1" x14ac:dyDescent="0.3">
      <c r="A955" s="90">
        <v>70717</v>
      </c>
      <c r="B955" s="91" t="s">
        <v>1225</v>
      </c>
      <c r="C955" s="91" t="s">
        <v>1247</v>
      </c>
      <c r="D955" s="92">
        <v>6</v>
      </c>
      <c r="E955" s="70">
        <v>0</v>
      </c>
      <c r="F955" s="71">
        <v>75.074786324786331</v>
      </c>
      <c r="G955" s="72">
        <f t="shared" si="140"/>
        <v>25.024928774928775</v>
      </c>
      <c r="H955" s="73">
        <v>1.3</v>
      </c>
      <c r="I955" s="74">
        <f t="shared" si="141"/>
        <v>1.3</v>
      </c>
      <c r="J955" s="75">
        <f t="shared" si="142"/>
        <v>15.534957264957264</v>
      </c>
      <c r="K955" s="76">
        <v>75</v>
      </c>
      <c r="L955" s="77">
        <v>100</v>
      </c>
      <c r="M955" s="78">
        <f t="shared" si="143"/>
        <v>80.555555555555557</v>
      </c>
      <c r="N955" s="79">
        <v>83.650793650793659</v>
      </c>
      <c r="O955" s="80">
        <v>99.28</v>
      </c>
      <c r="P955" s="81">
        <v>99.818799546998875</v>
      </c>
      <c r="Q955" s="82">
        <v>100</v>
      </c>
      <c r="R955" s="72">
        <f t="shared" si="144"/>
        <v>95.687398299448134</v>
      </c>
      <c r="S955" s="76">
        <v>86.805555555555543</v>
      </c>
      <c r="T955" s="80">
        <v>69.888264513264517</v>
      </c>
      <c r="U955" s="80">
        <v>83.333333333333329</v>
      </c>
      <c r="V955" s="80">
        <v>0</v>
      </c>
      <c r="W955" s="80">
        <v>15</v>
      </c>
      <c r="X955" s="78">
        <f t="shared" si="145"/>
        <v>61.881788350538343</v>
      </c>
      <c r="Y955" s="83">
        <f t="shared" si="146"/>
        <v>79.42213972799567</v>
      </c>
      <c r="Z955" s="84">
        <v>5.0574712643678161</v>
      </c>
      <c r="AA955" s="84">
        <v>50.000000000000007</v>
      </c>
      <c r="AB955" s="84">
        <v>0</v>
      </c>
      <c r="AC955" s="84">
        <v>62.4</v>
      </c>
      <c r="AD955" s="84">
        <v>21.978021978021978</v>
      </c>
      <c r="AE955" s="72">
        <f t="shared" si="147"/>
        <v>26.460246936971075</v>
      </c>
      <c r="AF955" s="85">
        <v>26.315789473684209</v>
      </c>
      <c r="AG955" s="85">
        <v>75</v>
      </c>
      <c r="AH955" s="85">
        <v>52.941176470588239</v>
      </c>
      <c r="AI955" s="85">
        <v>58.878504672897193</v>
      </c>
      <c r="AJ955" s="86">
        <v>53.283867654292408</v>
      </c>
      <c r="AK955" s="87">
        <v>40</v>
      </c>
      <c r="AL955" s="72">
        <f t="shared" si="148"/>
        <v>40</v>
      </c>
      <c r="AM955" s="88">
        <v>36.32116307419588</v>
      </c>
      <c r="AN955" s="89">
        <f t="shared" si="149"/>
        <v>53.714410239248053</v>
      </c>
    </row>
    <row r="956" spans="1:40" ht="15" hidden="1" customHeight="1" x14ac:dyDescent="0.3">
      <c r="A956" s="90">
        <v>70742</v>
      </c>
      <c r="B956" s="91" t="s">
        <v>1225</v>
      </c>
      <c r="C956" s="91" t="s">
        <v>1248</v>
      </c>
      <c r="D956" s="92">
        <v>6</v>
      </c>
      <c r="E956" s="70">
        <v>62.477272425094554</v>
      </c>
      <c r="F956" s="71">
        <v>73.293650793650784</v>
      </c>
      <c r="G956" s="72">
        <f t="shared" si="140"/>
        <v>66.082731881279955</v>
      </c>
      <c r="H956" s="73">
        <v>0</v>
      </c>
      <c r="I956" s="74">
        <f t="shared" si="141"/>
        <v>0</v>
      </c>
      <c r="J956" s="75">
        <f t="shared" si="142"/>
        <v>39.649639128767973</v>
      </c>
      <c r="K956" s="76">
        <v>13.793103448275868</v>
      </c>
      <c r="L956" s="77">
        <v>100</v>
      </c>
      <c r="M956" s="78">
        <f t="shared" si="143"/>
        <v>32.950191570881231</v>
      </c>
      <c r="N956" s="79">
        <v>48.571428571428577</v>
      </c>
      <c r="O956" s="80">
        <v>98.86</v>
      </c>
      <c r="P956" s="81">
        <v>99.430740037950656</v>
      </c>
      <c r="Q956" s="82">
        <v>100</v>
      </c>
      <c r="R956" s="72">
        <f t="shared" si="144"/>
        <v>86.71554215234481</v>
      </c>
      <c r="S956" s="76">
        <v>66.111111111111114</v>
      </c>
      <c r="T956" s="80">
        <v>88.474264705882348</v>
      </c>
      <c r="U956" s="80">
        <v>83.333333333333329</v>
      </c>
      <c r="V956" s="80">
        <v>0</v>
      </c>
      <c r="W956" s="80">
        <v>15</v>
      </c>
      <c r="X956" s="78">
        <f t="shared" si="145"/>
        <v>61.354677287581694</v>
      </c>
      <c r="Y956" s="83">
        <f t="shared" si="146"/>
        <v>59.244539186293721</v>
      </c>
      <c r="Z956" s="84">
        <v>47.517241379310349</v>
      </c>
      <c r="AA956" s="84">
        <v>44.44444444444445</v>
      </c>
      <c r="AB956" s="84">
        <v>0</v>
      </c>
      <c r="AC956" s="84">
        <v>26.400000000000002</v>
      </c>
      <c r="AD956" s="84">
        <v>5.5555555555555554</v>
      </c>
      <c r="AE956" s="72">
        <f t="shared" si="147"/>
        <v>26.20431034482759</v>
      </c>
      <c r="AF956" s="85">
        <v>73.68421052631578</v>
      </c>
      <c r="AG956" s="85">
        <v>68.75</v>
      </c>
      <c r="AH956" s="85">
        <v>35.294117647058826</v>
      </c>
      <c r="AI956" s="85">
        <v>30.841121495327101</v>
      </c>
      <c r="AJ956" s="86">
        <v>52.142362417175434</v>
      </c>
      <c r="AK956" s="87">
        <v>26.666666666666668</v>
      </c>
      <c r="AL956" s="72">
        <f t="shared" si="148"/>
        <v>26.666666666666668</v>
      </c>
      <c r="AM956" s="88">
        <v>33.213595495154834</v>
      </c>
      <c r="AN956" s="89">
        <f t="shared" si="149"/>
        <v>47.516276067446903</v>
      </c>
    </row>
    <row r="957" spans="1:40" ht="15" hidden="1" customHeight="1" x14ac:dyDescent="0.3">
      <c r="A957" s="90">
        <v>70771</v>
      </c>
      <c r="B957" s="91" t="s">
        <v>1225</v>
      </c>
      <c r="C957" s="91" t="s">
        <v>1249</v>
      </c>
      <c r="D957" s="92">
        <v>6</v>
      </c>
      <c r="E957" s="70">
        <v>27.750067670803546</v>
      </c>
      <c r="F957" s="71">
        <v>69.151912901912908</v>
      </c>
      <c r="G957" s="72">
        <f t="shared" si="140"/>
        <v>41.55068274784</v>
      </c>
      <c r="H957" s="73">
        <v>0</v>
      </c>
      <c r="I957" s="74">
        <f t="shared" si="141"/>
        <v>0</v>
      </c>
      <c r="J957" s="75">
        <f t="shared" si="142"/>
        <v>24.930409648704</v>
      </c>
      <c r="K957" s="76">
        <v>99.53051643192488</v>
      </c>
      <c r="L957" s="77">
        <v>100</v>
      </c>
      <c r="M957" s="78">
        <f t="shared" si="143"/>
        <v>99.634846113719362</v>
      </c>
      <c r="N957" s="79">
        <v>89.841269841269849</v>
      </c>
      <c r="O957" s="80">
        <v>97.69</v>
      </c>
      <c r="P957" s="81">
        <v>99.724754859797002</v>
      </c>
      <c r="Q957" s="82" t="s">
        <v>37</v>
      </c>
      <c r="R957" s="72">
        <f t="shared" si="144"/>
        <v>95.692163228542896</v>
      </c>
      <c r="S957" s="76">
        <v>73.888888888888886</v>
      </c>
      <c r="T957" s="80">
        <v>71.290775401069524</v>
      </c>
      <c r="U957" s="80">
        <v>83.333333333333329</v>
      </c>
      <c r="V957" s="80">
        <v>0</v>
      </c>
      <c r="W957" s="80">
        <v>15</v>
      </c>
      <c r="X957" s="78">
        <f t="shared" si="145"/>
        <v>59.003249405822928</v>
      </c>
      <c r="Y957" s="83">
        <f t="shared" si="146"/>
        <v>85.371076643936036</v>
      </c>
      <c r="Z957" s="84">
        <v>6.873563218390804</v>
      </c>
      <c r="AA957" s="84">
        <v>33.333333333333336</v>
      </c>
      <c r="AB957" s="84">
        <v>100</v>
      </c>
      <c r="AC957" s="84">
        <v>40.799999999999997</v>
      </c>
      <c r="AD957" s="84">
        <v>40</v>
      </c>
      <c r="AE957" s="72">
        <f t="shared" si="147"/>
        <v>41.868390804597702</v>
      </c>
      <c r="AF957" s="85">
        <v>42.105263157894733</v>
      </c>
      <c r="AG957" s="85">
        <v>26.666666666666668</v>
      </c>
      <c r="AH957" s="85">
        <v>58.82352941176471</v>
      </c>
      <c r="AI957" s="85">
        <v>65.420560747663544</v>
      </c>
      <c r="AJ957" s="86">
        <v>48.254004995997413</v>
      </c>
      <c r="AK957" s="87">
        <v>36.666666666666664</v>
      </c>
      <c r="AL957" s="72">
        <f t="shared" si="148"/>
        <v>36.666666666666664</v>
      </c>
      <c r="AM957" s="88">
        <v>42.530876428051421</v>
      </c>
      <c r="AN957" s="89">
        <f t="shared" si="149"/>
        <v>60.430883180124241</v>
      </c>
    </row>
    <row r="958" spans="1:40" ht="15" hidden="1" customHeight="1" x14ac:dyDescent="0.3">
      <c r="A958" s="90">
        <v>70820</v>
      </c>
      <c r="B958" s="91" t="s">
        <v>1225</v>
      </c>
      <c r="C958" s="91" t="s">
        <v>1250</v>
      </c>
      <c r="D958" s="92">
        <v>6</v>
      </c>
      <c r="E958" s="70">
        <v>75.285750849271736</v>
      </c>
      <c r="F958" s="71">
        <v>84.575702075702068</v>
      </c>
      <c r="G958" s="72">
        <f t="shared" si="140"/>
        <v>78.382401258081842</v>
      </c>
      <c r="H958" s="73">
        <v>20.48</v>
      </c>
      <c r="I958" s="74">
        <f t="shared" si="141"/>
        <v>20.48</v>
      </c>
      <c r="J958" s="75">
        <f t="shared" si="142"/>
        <v>55.221440754849105</v>
      </c>
      <c r="K958" s="76">
        <v>96.932515337423311</v>
      </c>
      <c r="L958" s="77">
        <v>100</v>
      </c>
      <c r="M958" s="78">
        <f t="shared" si="143"/>
        <v>97.614178595773694</v>
      </c>
      <c r="N958" s="79">
        <v>77.857142857142861</v>
      </c>
      <c r="O958" s="80">
        <v>98.789999999999992</v>
      </c>
      <c r="P958" s="81">
        <v>97.011340893929287</v>
      </c>
      <c r="Q958" s="82" t="s">
        <v>37</v>
      </c>
      <c r="R958" s="72">
        <f t="shared" si="144"/>
        <v>91.162482399575907</v>
      </c>
      <c r="S958" s="76">
        <v>92.083333333333343</v>
      </c>
      <c r="T958" s="80">
        <v>76.013809811364155</v>
      </c>
      <c r="U958" s="80">
        <v>100</v>
      </c>
      <c r="V958" s="80">
        <v>0</v>
      </c>
      <c r="W958" s="80">
        <v>25</v>
      </c>
      <c r="X958" s="78">
        <f t="shared" si="145"/>
        <v>70.149285786174374</v>
      </c>
      <c r="Y958" s="83">
        <f t="shared" si="146"/>
        <v>86.760870113918628</v>
      </c>
      <c r="Z958" s="84">
        <v>99.655172413793096</v>
      </c>
      <c r="AA958" s="84">
        <v>66.666666666666671</v>
      </c>
      <c r="AB958" s="84">
        <v>80</v>
      </c>
      <c r="AC958" s="84">
        <v>52</v>
      </c>
      <c r="AD958" s="84">
        <v>31.111111111111111</v>
      </c>
      <c r="AE958" s="72">
        <f t="shared" si="147"/>
        <v>67.997126436781599</v>
      </c>
      <c r="AF958" s="85">
        <v>89.473684210526315</v>
      </c>
      <c r="AG958" s="85">
        <v>81.25</v>
      </c>
      <c r="AH958" s="85">
        <v>58.82352941176471</v>
      </c>
      <c r="AI958" s="85">
        <v>75.700934579439249</v>
      </c>
      <c r="AJ958" s="86">
        <v>76.312037050432565</v>
      </c>
      <c r="AK958" s="87">
        <v>55.000000000000007</v>
      </c>
      <c r="AL958" s="72">
        <f t="shared" si="148"/>
        <v>55.000000000000007</v>
      </c>
      <c r="AM958" s="88">
        <v>67.615010646398872</v>
      </c>
      <c r="AN958" s="89">
        <f t="shared" si="149"/>
        <v>74.709226401848795</v>
      </c>
    </row>
    <row r="959" spans="1:40" ht="15" hidden="1" customHeight="1" x14ac:dyDescent="0.3">
      <c r="A959" s="90">
        <v>70823</v>
      </c>
      <c r="B959" s="91" t="s">
        <v>1225</v>
      </c>
      <c r="C959" s="91" t="s">
        <v>1251</v>
      </c>
      <c r="D959" s="92">
        <v>6</v>
      </c>
      <c r="E959" s="70">
        <v>39.618986470731144</v>
      </c>
      <c r="F959" s="71">
        <v>79.26739926739927</v>
      </c>
      <c r="G959" s="72">
        <f t="shared" si="140"/>
        <v>52.83512406962052</v>
      </c>
      <c r="H959" s="73">
        <v>0</v>
      </c>
      <c r="I959" s="74">
        <f t="shared" si="141"/>
        <v>0</v>
      </c>
      <c r="J959" s="75">
        <f t="shared" si="142"/>
        <v>31.70107444177231</v>
      </c>
      <c r="K959" s="76">
        <v>98.780487804878049</v>
      </c>
      <c r="L959" s="77">
        <v>100</v>
      </c>
      <c r="M959" s="78">
        <f t="shared" si="143"/>
        <v>99.05149051490514</v>
      </c>
      <c r="N959" s="79">
        <v>77.857142857142861</v>
      </c>
      <c r="O959" s="80">
        <v>98.93</v>
      </c>
      <c r="P959" s="81">
        <v>96.097745785186589</v>
      </c>
      <c r="Q959" s="82" t="s">
        <v>37</v>
      </c>
      <c r="R959" s="72">
        <f t="shared" si="144"/>
        <v>90.90477852897601</v>
      </c>
      <c r="S959" s="76">
        <v>99.166666666666671</v>
      </c>
      <c r="T959" s="80">
        <v>72.699761556669444</v>
      </c>
      <c r="U959" s="80">
        <v>100</v>
      </c>
      <c r="V959" s="80">
        <v>0</v>
      </c>
      <c r="W959" s="80">
        <v>40</v>
      </c>
      <c r="X959" s="78">
        <f t="shared" si="145"/>
        <v>72.966607055834032</v>
      </c>
      <c r="Y959" s="83">
        <f t="shared" si="146"/>
        <v>88.097379972505067</v>
      </c>
      <c r="Z959" s="84">
        <v>53.103448275862071</v>
      </c>
      <c r="AA959" s="84">
        <v>11.111111111111112</v>
      </c>
      <c r="AB959" s="84">
        <v>0</v>
      </c>
      <c r="AC959" s="84">
        <v>72.8</v>
      </c>
      <c r="AD959" s="84">
        <v>70.238095238095227</v>
      </c>
      <c r="AE959" s="72">
        <f t="shared" si="147"/>
        <v>42.178838259441704</v>
      </c>
      <c r="AF959" s="85">
        <v>52.631578947368418</v>
      </c>
      <c r="AG959" s="85">
        <v>75</v>
      </c>
      <c r="AH959" s="85">
        <v>52.941176470588239</v>
      </c>
      <c r="AI959" s="85">
        <v>51.401869158878498</v>
      </c>
      <c r="AJ959" s="86">
        <v>57.993656144208785</v>
      </c>
      <c r="AK959" s="87">
        <v>43.333333333333336</v>
      </c>
      <c r="AL959" s="72">
        <f t="shared" si="148"/>
        <v>43.333333333333336</v>
      </c>
      <c r="AM959" s="88">
        <v>46.627022043491252</v>
      </c>
      <c r="AN959" s="89">
        <f t="shared" si="149"/>
        <v>64.377011487654372</v>
      </c>
    </row>
    <row r="960" spans="1:40" ht="15" hidden="1" customHeight="1" x14ac:dyDescent="0.3">
      <c r="A960" s="90">
        <v>73001</v>
      </c>
      <c r="B960" s="91" t="s">
        <v>1252</v>
      </c>
      <c r="C960" s="91" t="s">
        <v>1253</v>
      </c>
      <c r="D960" s="92">
        <v>1</v>
      </c>
      <c r="E960" s="70">
        <v>74.663829667005714</v>
      </c>
      <c r="F960" s="71">
        <v>78.75</v>
      </c>
      <c r="G960" s="72">
        <f t="shared" si="140"/>
        <v>76.025886444670476</v>
      </c>
      <c r="H960" s="73">
        <v>77.087999999999994</v>
      </c>
      <c r="I960" s="74">
        <f t="shared" si="141"/>
        <v>77.087999999999994</v>
      </c>
      <c r="J960" s="75">
        <f t="shared" si="142"/>
        <v>76.450731866802286</v>
      </c>
      <c r="K960" s="76">
        <v>96.634834015461578</v>
      </c>
      <c r="L960" s="77">
        <v>100</v>
      </c>
      <c r="M960" s="78">
        <f t="shared" si="143"/>
        <v>97.382648678692334</v>
      </c>
      <c r="N960" s="79">
        <v>70</v>
      </c>
      <c r="O960" s="80">
        <v>99.51</v>
      </c>
      <c r="P960" s="81">
        <v>99.794336706831047</v>
      </c>
      <c r="Q960" s="82">
        <v>100</v>
      </c>
      <c r="R960" s="72">
        <f t="shared" si="144"/>
        <v>92.326084176707752</v>
      </c>
      <c r="S960" s="76">
        <v>96.666666666666671</v>
      </c>
      <c r="T960" s="80">
        <v>0</v>
      </c>
      <c r="U960" s="80">
        <v>100</v>
      </c>
      <c r="V960" s="80">
        <v>86.690559866383651</v>
      </c>
      <c r="W960" s="80">
        <v>100</v>
      </c>
      <c r="X960" s="78">
        <f t="shared" si="145"/>
        <v>72.502986649964626</v>
      </c>
      <c r="Y960" s="83">
        <f t="shared" si="146"/>
        <v>87.803056188864403</v>
      </c>
      <c r="Z960" s="84">
        <v>98.873563218390814</v>
      </c>
      <c r="AA960" s="84">
        <v>72.916666666666671</v>
      </c>
      <c r="AB960" s="84">
        <v>100</v>
      </c>
      <c r="AC960" s="84">
        <v>84.8</v>
      </c>
      <c r="AD960" s="84">
        <v>46.012269938650306</v>
      </c>
      <c r="AE960" s="72">
        <f t="shared" si="147"/>
        <v>81.667566418094637</v>
      </c>
      <c r="AF960" s="85">
        <v>89.473684210526315</v>
      </c>
      <c r="AG960" s="85">
        <v>75</v>
      </c>
      <c r="AH960" s="85">
        <v>70.588235294117652</v>
      </c>
      <c r="AI960" s="85">
        <v>74.766355140186917</v>
      </c>
      <c r="AJ960" s="86">
        <v>77.457068661207714</v>
      </c>
      <c r="AK960" s="87">
        <v>73.333333333333329</v>
      </c>
      <c r="AL960" s="72">
        <f t="shared" si="148"/>
        <v>73.333333333333329</v>
      </c>
      <c r="AM960" s="88">
        <v>78.877920399305864</v>
      </c>
      <c r="AN960" s="89">
        <f t="shared" si="149"/>
        <v>82.855050587584415</v>
      </c>
    </row>
    <row r="961" spans="1:40" ht="15" hidden="1" customHeight="1" x14ac:dyDescent="0.3">
      <c r="A961" s="90">
        <v>73024</v>
      </c>
      <c r="B961" s="91" t="s">
        <v>1252</v>
      </c>
      <c r="C961" s="91" t="s">
        <v>1254</v>
      </c>
      <c r="D961" s="92">
        <v>6</v>
      </c>
      <c r="E961" s="70">
        <v>55.024715741859524</v>
      </c>
      <c r="F961" s="71">
        <v>82.717236467236461</v>
      </c>
      <c r="G961" s="72">
        <f t="shared" si="140"/>
        <v>64.255555983651831</v>
      </c>
      <c r="H961" s="73">
        <v>47.844000000000008</v>
      </c>
      <c r="I961" s="74">
        <f t="shared" si="141"/>
        <v>47.844000000000008</v>
      </c>
      <c r="J961" s="75">
        <f t="shared" si="142"/>
        <v>57.690933590191094</v>
      </c>
      <c r="K961" s="76">
        <v>93.333333333333329</v>
      </c>
      <c r="L961" s="77">
        <v>100</v>
      </c>
      <c r="M961" s="78">
        <f t="shared" si="143"/>
        <v>94.81481481481481</v>
      </c>
      <c r="N961" s="79">
        <v>100</v>
      </c>
      <c r="O961" s="80">
        <v>99.93</v>
      </c>
      <c r="P961" s="81">
        <v>95.907928388746797</v>
      </c>
      <c r="Q961" s="82">
        <v>100</v>
      </c>
      <c r="R961" s="72">
        <f t="shared" si="144"/>
        <v>98.959482097186708</v>
      </c>
      <c r="S961" s="76">
        <v>99.305555555555543</v>
      </c>
      <c r="T961" s="80">
        <v>71.805555555555557</v>
      </c>
      <c r="U961" s="80">
        <v>96.296283333333335</v>
      </c>
      <c r="V961" s="80">
        <v>0</v>
      </c>
      <c r="W961" s="80">
        <v>25</v>
      </c>
      <c r="X961" s="78">
        <f t="shared" si="145"/>
        <v>69.976848611111109</v>
      </c>
      <c r="Y961" s="83">
        <f t="shared" si="146"/>
        <v>88.192959159988632</v>
      </c>
      <c r="Z961" s="84">
        <v>100</v>
      </c>
      <c r="AA961" s="84">
        <v>66.666666666666671</v>
      </c>
      <c r="AB961" s="84">
        <v>100</v>
      </c>
      <c r="AC961" s="84">
        <v>76.8</v>
      </c>
      <c r="AD961" s="84">
        <v>100</v>
      </c>
      <c r="AE961" s="72">
        <f t="shared" si="147"/>
        <v>89.4</v>
      </c>
      <c r="AF961" s="85">
        <v>57.894736842105267</v>
      </c>
      <c r="AG961" s="85">
        <v>81.25</v>
      </c>
      <c r="AH961" s="85">
        <v>64.705882352941174</v>
      </c>
      <c r="AI961" s="85">
        <v>47.663551401869157</v>
      </c>
      <c r="AJ961" s="86">
        <v>62.878542649228891</v>
      </c>
      <c r="AK961" s="87">
        <v>53.333333333333336</v>
      </c>
      <c r="AL961" s="72">
        <f t="shared" si="148"/>
        <v>53.333333333333336</v>
      </c>
      <c r="AM961" s="88">
        <v>75.114278039794371</v>
      </c>
      <c r="AN961" s="89">
        <f t="shared" si="149"/>
        <v>78.168949709970846</v>
      </c>
    </row>
    <row r="962" spans="1:40" ht="15" hidden="1" customHeight="1" x14ac:dyDescent="0.3">
      <c r="A962" s="90">
        <v>73026</v>
      </c>
      <c r="B962" s="91" t="s">
        <v>1252</v>
      </c>
      <c r="C962" s="91" t="s">
        <v>1255</v>
      </c>
      <c r="D962" s="92">
        <v>6</v>
      </c>
      <c r="E962" s="70">
        <v>56.162898707406114</v>
      </c>
      <c r="F962" s="71">
        <v>88.640618640618655</v>
      </c>
      <c r="G962" s="72">
        <f t="shared" ref="G962:G1025" si="150">(E962*(8/12))+(F962*(4/12))</f>
        <v>66.988805351810299</v>
      </c>
      <c r="H962" s="73">
        <v>69.957999999999998</v>
      </c>
      <c r="I962" s="74">
        <f t="shared" ref="I962:I1025" si="151">H962</f>
        <v>69.957999999999998</v>
      </c>
      <c r="J962" s="75">
        <f t="shared" ref="J962:J1025" si="152">(G962*(12/20))+(I962*(8/20))</f>
        <v>68.176483211086179</v>
      </c>
      <c r="K962" s="76">
        <v>52.020202020202021</v>
      </c>
      <c r="L962" s="77">
        <v>0</v>
      </c>
      <c r="M962" s="78">
        <f t="shared" ref="M962:M1025" si="153">(K962*(14/18))+(L962*(4/18))</f>
        <v>40.460157126823795</v>
      </c>
      <c r="N962" s="79">
        <v>74.444444444444443</v>
      </c>
      <c r="O962" s="80">
        <v>99.35</v>
      </c>
      <c r="P962" s="81">
        <v>98.599269183922047</v>
      </c>
      <c r="Q962" s="82">
        <v>100</v>
      </c>
      <c r="R962" s="72">
        <f t="shared" ref="R962:R1025" si="154">IF((Q962=("N/A")),((N962*(5.33/16))+(O962*(5.33/16))+(P962*(5.33/16))),((N962*(4/16))+(O962*(4/16))+(P962*(4/16))+(Q962*(4/16))))</f>
        <v>93.098428407091617</v>
      </c>
      <c r="S962" s="76">
        <v>99.305555555555543</v>
      </c>
      <c r="T962" s="80">
        <v>76.8125</v>
      </c>
      <c r="U962" s="80">
        <v>100</v>
      </c>
      <c r="V962" s="80">
        <v>0</v>
      </c>
      <c r="W962" s="80">
        <v>0</v>
      </c>
      <c r="X962" s="78">
        <f t="shared" ref="X962:X1025" si="155">(S962*(4/16))+(T962*(4/16))+(U962*(4/16))+(V962*(2/16))+(W962*(2/16))</f>
        <v>69.029513888888886</v>
      </c>
      <c r="Y962" s="83">
        <f t="shared" ref="Y962:Y1025" si="156">(M962*(18/50))+(R962*(16/50))+(X962*(16/50))</f>
        <v>66.446598100370323</v>
      </c>
      <c r="Z962" s="84">
        <v>44.988505747126432</v>
      </c>
      <c r="AA962" s="84">
        <v>11.111111111111112</v>
      </c>
      <c r="AB962" s="84">
        <v>0</v>
      </c>
      <c r="AC962" s="84">
        <v>32.800000000000004</v>
      </c>
      <c r="AD962" s="84">
        <v>5.5555555555555554</v>
      </c>
      <c r="AE962" s="72">
        <f t="shared" ref="AE962:AE1025" si="157">((Z962*(4/16))+(AA962*(3/16))+(AB962*(3/16))+(AC962*(3/16))+(AD962*(3/16)))</f>
        <v>20.522126436781608</v>
      </c>
      <c r="AF962" s="85">
        <v>68.421052631578945</v>
      </c>
      <c r="AG962" s="85">
        <v>75</v>
      </c>
      <c r="AH962" s="85">
        <v>58.82352941176471</v>
      </c>
      <c r="AI962" s="85">
        <v>34.579439252336449</v>
      </c>
      <c r="AJ962" s="86">
        <v>59.206005323920024</v>
      </c>
      <c r="AK962" s="87">
        <v>31.666666666666664</v>
      </c>
      <c r="AL962" s="72">
        <f t="shared" ref="AL962:AL1025" si="158">AK962</f>
        <v>31.666666666666664</v>
      </c>
      <c r="AM962" s="88">
        <v>33.066735519328866</v>
      </c>
      <c r="AN962" s="89">
        <f t="shared" ref="AN962:AN1025" si="159">(J962*(20/100))+(Y962*(50/100))+(AM962*(30/100))</f>
        <v>56.778616348201055</v>
      </c>
    </row>
    <row r="963" spans="1:40" ht="15" hidden="1" customHeight="1" x14ac:dyDescent="0.3">
      <c r="A963" s="90">
        <v>73030</v>
      </c>
      <c r="B963" s="91" t="s">
        <v>1252</v>
      </c>
      <c r="C963" s="91" t="s">
        <v>1256</v>
      </c>
      <c r="D963" s="92">
        <v>6</v>
      </c>
      <c r="E963" s="70">
        <v>56.239328458526813</v>
      </c>
      <c r="F963" s="71">
        <v>78.638583638583654</v>
      </c>
      <c r="G963" s="72">
        <f t="shared" si="150"/>
        <v>63.705746851879084</v>
      </c>
      <c r="H963" s="73">
        <v>50.160000000000004</v>
      </c>
      <c r="I963" s="74">
        <f t="shared" si="151"/>
        <v>50.160000000000004</v>
      </c>
      <c r="J963" s="75">
        <f t="shared" si="152"/>
        <v>58.287448111127446</v>
      </c>
      <c r="K963" s="76">
        <v>0.73260073260073</v>
      </c>
      <c r="L963" s="77">
        <v>100</v>
      </c>
      <c r="M963" s="78">
        <f t="shared" si="153"/>
        <v>22.792022792022788</v>
      </c>
      <c r="N963" s="79">
        <v>82.539682539682545</v>
      </c>
      <c r="O963" s="80">
        <v>98.77000000000001</v>
      </c>
      <c r="P963" s="81">
        <v>98.168193172356368</v>
      </c>
      <c r="Q963" s="82" t="s">
        <v>37</v>
      </c>
      <c r="R963" s="72">
        <f t="shared" si="154"/>
        <v>93.101067346572961</v>
      </c>
      <c r="S963" s="76">
        <v>100</v>
      </c>
      <c r="T963" s="80">
        <v>79.629629629629619</v>
      </c>
      <c r="U963" s="80">
        <v>94.444433333333336</v>
      </c>
      <c r="V963" s="80">
        <v>0</v>
      </c>
      <c r="W963" s="80">
        <v>25</v>
      </c>
      <c r="X963" s="78">
        <f t="shared" si="155"/>
        <v>71.643515740740739</v>
      </c>
      <c r="Y963" s="83">
        <f t="shared" si="156"/>
        <v>60.923394793068582</v>
      </c>
      <c r="Z963" s="84">
        <v>51.379310344827587</v>
      </c>
      <c r="AA963" s="84">
        <v>11.111111111111112</v>
      </c>
      <c r="AB963" s="84">
        <v>60</v>
      </c>
      <c r="AC963" s="84">
        <v>74.400000000000006</v>
      </c>
      <c r="AD963" s="84">
        <v>17.777777777777779</v>
      </c>
      <c r="AE963" s="72">
        <f t="shared" si="157"/>
        <v>43.461494252873571</v>
      </c>
      <c r="AF963" s="85">
        <v>68.421052631578945</v>
      </c>
      <c r="AG963" s="85">
        <v>75</v>
      </c>
      <c r="AH963" s="85">
        <v>70.588235294117652</v>
      </c>
      <c r="AI963" s="85">
        <v>57.943925233644855</v>
      </c>
      <c r="AJ963" s="86">
        <v>67.988303289835372</v>
      </c>
      <c r="AK963" s="87">
        <v>65</v>
      </c>
      <c r="AL963" s="72">
        <f t="shared" si="158"/>
        <v>65</v>
      </c>
      <c r="AM963" s="88">
        <v>54.309677812155336</v>
      </c>
      <c r="AN963" s="89">
        <f t="shared" si="159"/>
        <v>58.412090362406381</v>
      </c>
    </row>
    <row r="964" spans="1:40" ht="15" hidden="1" customHeight="1" x14ac:dyDescent="0.3">
      <c r="A964" s="90">
        <v>73043</v>
      </c>
      <c r="B964" s="91" t="s">
        <v>1252</v>
      </c>
      <c r="C964" s="91" t="s">
        <v>1257</v>
      </c>
      <c r="D964" s="92">
        <v>6</v>
      </c>
      <c r="E964" s="70">
        <v>67.714165220744178</v>
      </c>
      <c r="F964" s="71">
        <v>79.355413105413106</v>
      </c>
      <c r="G964" s="72">
        <f t="shared" si="150"/>
        <v>71.594581182300487</v>
      </c>
      <c r="H964" s="73">
        <v>62.932000000000002</v>
      </c>
      <c r="I964" s="74">
        <f t="shared" si="151"/>
        <v>62.932000000000002</v>
      </c>
      <c r="J964" s="75">
        <f t="shared" si="152"/>
        <v>68.129548709380288</v>
      </c>
      <c r="K964" s="76">
        <v>58.759124087591239</v>
      </c>
      <c r="L964" s="77">
        <v>100</v>
      </c>
      <c r="M964" s="78">
        <f t="shared" si="153"/>
        <v>67.923763179237625</v>
      </c>
      <c r="N964" s="79">
        <v>78.333333333333329</v>
      </c>
      <c r="O964" s="80">
        <v>99.41</v>
      </c>
      <c r="P964" s="81">
        <v>99.436619718309856</v>
      </c>
      <c r="Q964" s="82">
        <v>100</v>
      </c>
      <c r="R964" s="72">
        <f t="shared" si="154"/>
        <v>94.294988262910806</v>
      </c>
      <c r="S964" s="76">
        <v>99.305555555555543</v>
      </c>
      <c r="T964" s="80">
        <v>66.986111111111114</v>
      </c>
      <c r="U964" s="80">
        <v>100</v>
      </c>
      <c r="V964" s="80">
        <v>0</v>
      </c>
      <c r="W964" s="80">
        <v>80</v>
      </c>
      <c r="X964" s="78">
        <f t="shared" si="155"/>
        <v>76.572916666666657</v>
      </c>
      <c r="Y964" s="83">
        <f t="shared" si="156"/>
        <v>79.130284321990331</v>
      </c>
      <c r="Z964" s="84">
        <v>98.41379310344827</v>
      </c>
      <c r="AA964" s="84">
        <v>77.083333333333329</v>
      </c>
      <c r="AB964" s="84">
        <v>80</v>
      </c>
      <c r="AC964" s="84">
        <v>85.6</v>
      </c>
      <c r="AD964" s="84">
        <v>47.777777777777779</v>
      </c>
      <c r="AE964" s="72">
        <f t="shared" si="157"/>
        <v>79.06490660919539</v>
      </c>
      <c r="AF964" s="85">
        <v>78.94736842105263</v>
      </c>
      <c r="AG964" s="85">
        <v>81.25</v>
      </c>
      <c r="AH964" s="85">
        <v>70.588235294117652</v>
      </c>
      <c r="AI964" s="85">
        <v>72.89719626168224</v>
      </c>
      <c r="AJ964" s="86">
        <v>75.920699994213123</v>
      </c>
      <c r="AK964" s="87">
        <v>66.666666666666657</v>
      </c>
      <c r="AL964" s="72">
        <f t="shared" si="158"/>
        <v>66.666666666666657</v>
      </c>
      <c r="AM964" s="88">
        <v>75.746803523361038</v>
      </c>
      <c r="AN964" s="89">
        <f t="shared" si="159"/>
        <v>75.91509295987953</v>
      </c>
    </row>
    <row r="965" spans="1:40" ht="15" hidden="1" customHeight="1" x14ac:dyDescent="0.3">
      <c r="A965" s="90">
        <v>73055</v>
      </c>
      <c r="B965" s="91" t="s">
        <v>1252</v>
      </c>
      <c r="C965" s="91" t="s">
        <v>1258</v>
      </c>
      <c r="D965" s="92">
        <v>6</v>
      </c>
      <c r="E965" s="70">
        <v>53.951159522599099</v>
      </c>
      <c r="F965" s="71">
        <v>69.780219780219781</v>
      </c>
      <c r="G965" s="72">
        <f t="shared" si="150"/>
        <v>59.227512941805983</v>
      </c>
      <c r="H965" s="73">
        <v>36.230000000000004</v>
      </c>
      <c r="I965" s="74">
        <f t="shared" si="151"/>
        <v>36.230000000000004</v>
      </c>
      <c r="J965" s="75">
        <f t="shared" si="152"/>
        <v>50.028507765083596</v>
      </c>
      <c r="K965" s="76">
        <v>74.568965517241381</v>
      </c>
      <c r="L965" s="77">
        <v>100</v>
      </c>
      <c r="M965" s="78">
        <f t="shared" si="153"/>
        <v>80.220306513409966</v>
      </c>
      <c r="N965" s="79">
        <v>94.285714285714292</v>
      </c>
      <c r="O965" s="80">
        <v>98.48</v>
      </c>
      <c r="P965" s="81">
        <v>95.384615384615387</v>
      </c>
      <c r="Q965" s="82" t="s">
        <v>37</v>
      </c>
      <c r="R965" s="72">
        <f t="shared" si="154"/>
        <v>95.990078571428583</v>
      </c>
      <c r="S965" s="76">
        <v>99.305555555555543</v>
      </c>
      <c r="T965" s="80">
        <v>89.062500000000014</v>
      </c>
      <c r="U965" s="80">
        <v>95.833333333333329</v>
      </c>
      <c r="V965" s="80">
        <v>0</v>
      </c>
      <c r="W965" s="80">
        <v>25</v>
      </c>
      <c r="X965" s="78">
        <f t="shared" si="155"/>
        <v>74.175347222222214</v>
      </c>
      <c r="Y965" s="83">
        <f t="shared" si="156"/>
        <v>83.332246598795848</v>
      </c>
      <c r="Z965" s="84">
        <v>63.011494252873568</v>
      </c>
      <c r="AA965" s="84">
        <v>61.111111111111114</v>
      </c>
      <c r="AB965" s="84">
        <v>20</v>
      </c>
      <c r="AC965" s="84">
        <v>43.2</v>
      </c>
      <c r="AD965" s="84">
        <v>100</v>
      </c>
      <c r="AE965" s="72">
        <f t="shared" si="157"/>
        <v>57.811206896551724</v>
      </c>
      <c r="AF965" s="85">
        <v>68.421052631578945</v>
      </c>
      <c r="AG965" s="85">
        <v>81.25</v>
      </c>
      <c r="AH965" s="85">
        <v>52.941176470588239</v>
      </c>
      <c r="AI965" s="85">
        <v>29.906542056074763</v>
      </c>
      <c r="AJ965" s="86">
        <v>58.129692789560487</v>
      </c>
      <c r="AK965" s="87">
        <v>35</v>
      </c>
      <c r="AL965" s="72">
        <f t="shared" si="158"/>
        <v>35</v>
      </c>
      <c r="AM965" s="88">
        <v>53.333895088710385</v>
      </c>
      <c r="AN965" s="89">
        <f t="shared" si="159"/>
        <v>67.671993379027754</v>
      </c>
    </row>
    <row r="966" spans="1:40" ht="15" hidden="1" customHeight="1" x14ac:dyDescent="0.3">
      <c r="A966" s="90">
        <v>73067</v>
      </c>
      <c r="B966" s="91" t="s">
        <v>1252</v>
      </c>
      <c r="C966" s="91" t="s">
        <v>1259</v>
      </c>
      <c r="D966" s="92">
        <v>6</v>
      </c>
      <c r="E966" s="70">
        <v>62.378890867376633</v>
      </c>
      <c r="F966" s="71">
        <v>96.203703703703724</v>
      </c>
      <c r="G966" s="72">
        <f t="shared" si="150"/>
        <v>73.653828479485668</v>
      </c>
      <c r="H966" s="73">
        <v>63.589999999999996</v>
      </c>
      <c r="I966" s="74">
        <f t="shared" si="151"/>
        <v>63.589999999999996</v>
      </c>
      <c r="J966" s="75">
        <f t="shared" si="152"/>
        <v>69.628297087691408</v>
      </c>
      <c r="K966" s="76">
        <v>34.862385321100916</v>
      </c>
      <c r="L966" s="77">
        <v>100</v>
      </c>
      <c r="M966" s="78">
        <f t="shared" si="153"/>
        <v>49.337410805300713</v>
      </c>
      <c r="N966" s="79">
        <v>100</v>
      </c>
      <c r="O966" s="80">
        <v>99.139999999999986</v>
      </c>
      <c r="P966" s="81">
        <v>99.20697858842189</v>
      </c>
      <c r="Q966" s="82" t="s">
        <v>37</v>
      </c>
      <c r="R966" s="72">
        <f t="shared" si="154"/>
        <v>99.38683724226803</v>
      </c>
      <c r="S966" s="76">
        <v>81.388888888888872</v>
      </c>
      <c r="T966" s="80">
        <v>69.458333333333343</v>
      </c>
      <c r="U966" s="80">
        <v>98.611100000000008</v>
      </c>
      <c r="V966" s="80">
        <v>0</v>
      </c>
      <c r="W966" s="80">
        <v>0</v>
      </c>
      <c r="X966" s="78">
        <f t="shared" si="155"/>
        <v>62.364580555555563</v>
      </c>
      <c r="Y966" s="83">
        <f t="shared" si="156"/>
        <v>69.5219215852118</v>
      </c>
      <c r="Z966" s="84">
        <v>35.90804597701149</v>
      </c>
      <c r="AA966" s="84">
        <v>25</v>
      </c>
      <c r="AB966" s="84">
        <v>40</v>
      </c>
      <c r="AC966" s="84">
        <v>42.4</v>
      </c>
      <c r="AD966" s="84">
        <v>6.666666666666667</v>
      </c>
      <c r="AE966" s="72">
        <f t="shared" si="157"/>
        <v>30.36451149425287</v>
      </c>
      <c r="AF966" s="85">
        <v>42.105263157894733</v>
      </c>
      <c r="AG966" s="85">
        <v>81.25</v>
      </c>
      <c r="AH966" s="85">
        <v>64.705882352941174</v>
      </c>
      <c r="AI966" s="85">
        <v>24.299065420560748</v>
      </c>
      <c r="AJ966" s="86">
        <v>53.090052732849159</v>
      </c>
      <c r="AK966" s="87">
        <v>50</v>
      </c>
      <c r="AL966" s="72">
        <f t="shared" si="158"/>
        <v>50</v>
      </c>
      <c r="AM966" s="88">
        <v>40.35175352569464</v>
      </c>
      <c r="AN966" s="89">
        <f t="shared" si="159"/>
        <v>60.792146267852573</v>
      </c>
    </row>
    <row r="967" spans="1:40" ht="15" hidden="1" customHeight="1" x14ac:dyDescent="0.3">
      <c r="A967" s="90">
        <v>73124</v>
      </c>
      <c r="B967" s="91" t="s">
        <v>1252</v>
      </c>
      <c r="C967" s="91" t="s">
        <v>1260</v>
      </c>
      <c r="D967" s="92">
        <v>6</v>
      </c>
      <c r="E967" s="70">
        <v>28.154371778502863</v>
      </c>
      <c r="F967" s="71">
        <v>76.30850630850631</v>
      </c>
      <c r="G967" s="72">
        <f t="shared" si="150"/>
        <v>44.205749955170674</v>
      </c>
      <c r="H967" s="73">
        <v>18.47</v>
      </c>
      <c r="I967" s="74">
        <f t="shared" si="151"/>
        <v>18.47</v>
      </c>
      <c r="J967" s="75">
        <f t="shared" si="152"/>
        <v>33.911449973102407</v>
      </c>
      <c r="K967" s="76">
        <v>18.832891246684348</v>
      </c>
      <c r="L967" s="77">
        <v>100</v>
      </c>
      <c r="M967" s="78">
        <f t="shared" si="153"/>
        <v>36.870026525198938</v>
      </c>
      <c r="N967" s="79">
        <v>92.142857142857139</v>
      </c>
      <c r="O967" s="80">
        <v>97.999999999999986</v>
      </c>
      <c r="P967" s="81">
        <v>99.921094160967911</v>
      </c>
      <c r="Q967" s="82">
        <v>100</v>
      </c>
      <c r="R967" s="72">
        <f t="shared" si="154"/>
        <v>97.515987825956259</v>
      </c>
      <c r="S967" s="76">
        <v>97.638888888888886</v>
      </c>
      <c r="T967" s="80">
        <v>88.444196428571445</v>
      </c>
      <c r="U967" s="80">
        <v>100</v>
      </c>
      <c r="V967" s="80">
        <v>0</v>
      </c>
      <c r="W967" s="80">
        <v>25</v>
      </c>
      <c r="X967" s="78">
        <f t="shared" si="155"/>
        <v>74.64577132936509</v>
      </c>
      <c r="Y967" s="83">
        <f t="shared" si="156"/>
        <v>68.364972478774462</v>
      </c>
      <c r="Z967" s="84">
        <v>48.988505747126432</v>
      </c>
      <c r="AA967" s="84">
        <v>11.111111111111112</v>
      </c>
      <c r="AB967" s="84">
        <v>40</v>
      </c>
      <c r="AC967" s="84">
        <v>41.6</v>
      </c>
      <c r="AD967" s="84">
        <v>12.222222222222221</v>
      </c>
      <c r="AE967" s="72">
        <f t="shared" si="157"/>
        <v>31.92212643678161</v>
      </c>
      <c r="AF967" s="85">
        <v>73.68421052631578</v>
      </c>
      <c r="AG967" s="85">
        <v>81.25</v>
      </c>
      <c r="AH967" s="85">
        <v>52.941176470588239</v>
      </c>
      <c r="AI967" s="85">
        <v>44.859813084112147</v>
      </c>
      <c r="AJ967" s="86">
        <v>63.18380002025404</v>
      </c>
      <c r="AK967" s="87">
        <v>43.333333333333336</v>
      </c>
      <c r="AL967" s="72">
        <f t="shared" si="158"/>
        <v>43.333333333333336</v>
      </c>
      <c r="AM967" s="88">
        <v>42.540814105017944</v>
      </c>
      <c r="AN967" s="89">
        <f t="shared" si="159"/>
        <v>53.7270204655131</v>
      </c>
    </row>
    <row r="968" spans="1:40" ht="15" hidden="1" customHeight="1" x14ac:dyDescent="0.3">
      <c r="A968" s="90">
        <v>73148</v>
      </c>
      <c r="B968" s="91" t="s">
        <v>1252</v>
      </c>
      <c r="C968" s="91" t="s">
        <v>1261</v>
      </c>
      <c r="D968" s="92">
        <v>6</v>
      </c>
      <c r="E968" s="70">
        <v>35.674903752549895</v>
      </c>
      <c r="F968" s="71">
        <v>82.852055352055345</v>
      </c>
      <c r="G968" s="72">
        <f t="shared" si="150"/>
        <v>51.40062095238504</v>
      </c>
      <c r="H968" s="73">
        <v>54.212000000000003</v>
      </c>
      <c r="I968" s="74">
        <f t="shared" si="151"/>
        <v>54.212000000000003</v>
      </c>
      <c r="J968" s="75">
        <f t="shared" si="152"/>
        <v>52.525172571431028</v>
      </c>
      <c r="K968" s="76">
        <v>92.21902017291066</v>
      </c>
      <c r="L968" s="77">
        <v>100</v>
      </c>
      <c r="M968" s="78">
        <f t="shared" si="153"/>
        <v>93.948126801152739</v>
      </c>
      <c r="N968" s="79">
        <v>97.142857142857139</v>
      </c>
      <c r="O968" s="80">
        <v>99.280000000000015</v>
      </c>
      <c r="P968" s="81">
        <v>97.982062780269061</v>
      </c>
      <c r="Q968" s="82">
        <v>100</v>
      </c>
      <c r="R968" s="72">
        <f t="shared" si="154"/>
        <v>98.601229980781554</v>
      </c>
      <c r="S968" s="76">
        <v>96.527777777777786</v>
      </c>
      <c r="T968" s="80">
        <v>82.023313492063494</v>
      </c>
      <c r="U968" s="80">
        <v>98.14813333333332</v>
      </c>
      <c r="V968" s="80">
        <v>84.682713347921222</v>
      </c>
      <c r="W968" s="80">
        <v>25</v>
      </c>
      <c r="X968" s="78">
        <f t="shared" si="155"/>
        <v>82.885145319283794</v>
      </c>
      <c r="Y968" s="83">
        <f t="shared" si="156"/>
        <v>91.896965744435903</v>
      </c>
      <c r="Z968" s="84">
        <v>85.402298850574709</v>
      </c>
      <c r="AA968" s="84">
        <v>88.8888888888889</v>
      </c>
      <c r="AB968" s="84">
        <v>0</v>
      </c>
      <c r="AC968" s="84">
        <v>51.2</v>
      </c>
      <c r="AD968" s="84">
        <v>18.888888888888889</v>
      </c>
      <c r="AE968" s="72">
        <f t="shared" si="157"/>
        <v>51.158908045977014</v>
      </c>
      <c r="AF968" s="85">
        <v>68.421052631578945</v>
      </c>
      <c r="AG968" s="85">
        <v>81.25</v>
      </c>
      <c r="AH968" s="85">
        <v>76.470588235294116</v>
      </c>
      <c r="AI968" s="85">
        <v>35.514018691588781</v>
      </c>
      <c r="AJ968" s="86">
        <v>65.413914889615469</v>
      </c>
      <c r="AK968" s="87">
        <v>31.666666666666664</v>
      </c>
      <c r="AL968" s="72">
        <f t="shared" si="158"/>
        <v>31.666666666666664</v>
      </c>
      <c r="AM968" s="88">
        <v>51.061794928418529</v>
      </c>
      <c r="AN968" s="89">
        <f t="shared" si="159"/>
        <v>71.772055865029714</v>
      </c>
    </row>
    <row r="969" spans="1:40" ht="15" hidden="1" customHeight="1" x14ac:dyDescent="0.3">
      <c r="A969" s="90">
        <v>73152</v>
      </c>
      <c r="B969" s="91" t="s">
        <v>1252</v>
      </c>
      <c r="C969" s="91" t="s">
        <v>1262</v>
      </c>
      <c r="D969" s="92">
        <v>6</v>
      </c>
      <c r="E969" s="70">
        <v>62.328817733990149</v>
      </c>
      <c r="F969" s="71">
        <v>90.060032560032553</v>
      </c>
      <c r="G969" s="72">
        <f t="shared" si="150"/>
        <v>71.572556009337603</v>
      </c>
      <c r="H969" s="73">
        <v>56.908000000000001</v>
      </c>
      <c r="I969" s="74">
        <f t="shared" si="151"/>
        <v>56.908000000000001</v>
      </c>
      <c r="J969" s="75">
        <f t="shared" si="152"/>
        <v>65.706733605602565</v>
      </c>
      <c r="K969" s="76">
        <v>78.512396694214885</v>
      </c>
      <c r="L969" s="77">
        <v>100</v>
      </c>
      <c r="M969" s="78">
        <f t="shared" si="153"/>
        <v>83.287419651056013</v>
      </c>
      <c r="N969" s="79">
        <v>66.666666666666671</v>
      </c>
      <c r="O969" s="80">
        <v>98.77</v>
      </c>
      <c r="P969" s="81">
        <v>99.239543726235752</v>
      </c>
      <c r="Q969" s="82" t="s">
        <v>37</v>
      </c>
      <c r="R969" s="72">
        <f t="shared" si="154"/>
        <v>88.170262587135625</v>
      </c>
      <c r="S969" s="76">
        <v>99.166666666666671</v>
      </c>
      <c r="T969" s="80">
        <v>80.145833333333343</v>
      </c>
      <c r="U969" s="80">
        <v>100</v>
      </c>
      <c r="V969" s="80">
        <v>95.977011494252878</v>
      </c>
      <c r="W969" s="80">
        <v>25</v>
      </c>
      <c r="X969" s="78">
        <f t="shared" si="155"/>
        <v>84.950251436781613</v>
      </c>
      <c r="Y969" s="83">
        <f t="shared" si="156"/>
        <v>85.382035562033678</v>
      </c>
      <c r="Z969" s="84">
        <v>99.885057471264375</v>
      </c>
      <c r="AA969" s="84">
        <v>97.222222222222229</v>
      </c>
      <c r="AB969" s="84">
        <v>100</v>
      </c>
      <c r="AC969" s="84">
        <v>55.2</v>
      </c>
      <c r="AD969" s="84">
        <v>5.5555555555555554</v>
      </c>
      <c r="AE969" s="72">
        <f t="shared" si="157"/>
        <v>73.342097701149427</v>
      </c>
      <c r="AF969" s="85">
        <v>89.473684210526315</v>
      </c>
      <c r="AG969" s="85">
        <v>81.25</v>
      </c>
      <c r="AH969" s="85">
        <v>64.705882352941174</v>
      </c>
      <c r="AI969" s="85">
        <v>43.925233644859816</v>
      </c>
      <c r="AJ969" s="86">
        <v>69.838700052081819</v>
      </c>
      <c r="AK969" s="87">
        <v>50</v>
      </c>
      <c r="AL969" s="72">
        <f t="shared" si="158"/>
        <v>50</v>
      </c>
      <c r="AM969" s="88">
        <v>67.739438787834843</v>
      </c>
      <c r="AN969" s="89">
        <f t="shared" si="159"/>
        <v>76.154196138487805</v>
      </c>
    </row>
    <row r="970" spans="1:40" ht="15" hidden="1" customHeight="1" x14ac:dyDescent="0.3">
      <c r="A970" s="90">
        <v>73168</v>
      </c>
      <c r="B970" s="91" t="s">
        <v>1252</v>
      </c>
      <c r="C970" s="91" t="s">
        <v>1263</v>
      </c>
      <c r="D970" s="92">
        <v>6</v>
      </c>
      <c r="E970" s="70">
        <v>86.545908039329092</v>
      </c>
      <c r="F970" s="71">
        <v>89.368131868131883</v>
      </c>
      <c r="G970" s="72">
        <f t="shared" si="150"/>
        <v>87.486649315596679</v>
      </c>
      <c r="H970" s="73">
        <v>73.27</v>
      </c>
      <c r="I970" s="74">
        <f t="shared" si="151"/>
        <v>73.27</v>
      </c>
      <c r="J970" s="75">
        <f t="shared" si="152"/>
        <v>81.799989589358006</v>
      </c>
      <c r="K970" s="76">
        <v>94.444444444444443</v>
      </c>
      <c r="L970" s="77">
        <v>100</v>
      </c>
      <c r="M970" s="78">
        <f t="shared" si="153"/>
        <v>95.679012345679013</v>
      </c>
      <c r="N970" s="79">
        <v>100</v>
      </c>
      <c r="O970" s="80">
        <v>98.96</v>
      </c>
      <c r="P970" s="81">
        <v>96.863994633573697</v>
      </c>
      <c r="Q970" s="82" t="s">
        <v>37</v>
      </c>
      <c r="R970" s="72">
        <f t="shared" si="154"/>
        <v>98.546368212309233</v>
      </c>
      <c r="S970" s="76">
        <v>100</v>
      </c>
      <c r="T970" s="80">
        <v>89.369425246618235</v>
      </c>
      <c r="U970" s="80">
        <v>97.222216666666668</v>
      </c>
      <c r="V970" s="80">
        <v>94.752730178460439</v>
      </c>
      <c r="W970" s="80">
        <v>25</v>
      </c>
      <c r="X970" s="78">
        <f t="shared" si="155"/>
        <v>86.617001750628773</v>
      </c>
      <c r="Y970" s="83">
        <f t="shared" si="156"/>
        <v>93.696722832584612</v>
      </c>
      <c r="Z970" s="84">
        <v>99.195402298850581</v>
      </c>
      <c r="AA970" s="84">
        <v>83.333333333333329</v>
      </c>
      <c r="AB970" s="84">
        <v>100</v>
      </c>
      <c r="AC970" s="84">
        <v>68</v>
      </c>
      <c r="AD970" s="84">
        <v>58.241758241758248</v>
      </c>
      <c r="AE970" s="72">
        <f t="shared" si="157"/>
        <v>82.84418024504231</v>
      </c>
      <c r="AF970" s="85">
        <v>73.68421052631578</v>
      </c>
      <c r="AG970" s="85">
        <v>75</v>
      </c>
      <c r="AH970" s="85">
        <v>64.705882352941174</v>
      </c>
      <c r="AI970" s="85">
        <v>57.009345794392516</v>
      </c>
      <c r="AJ970" s="86">
        <v>67.599859668412364</v>
      </c>
      <c r="AK970" s="87">
        <v>65</v>
      </c>
      <c r="AL970" s="72">
        <f t="shared" si="158"/>
        <v>65</v>
      </c>
      <c r="AM970" s="88">
        <v>75.210192042265859</v>
      </c>
      <c r="AN970" s="89">
        <f t="shared" si="159"/>
        <v>85.771416946843658</v>
      </c>
    </row>
    <row r="971" spans="1:40" ht="15" hidden="1" customHeight="1" x14ac:dyDescent="0.3">
      <c r="A971" s="90">
        <v>73200</v>
      </c>
      <c r="B971" s="91" t="s">
        <v>1252</v>
      </c>
      <c r="C971" s="91" t="s">
        <v>1264</v>
      </c>
      <c r="D971" s="92">
        <v>6</v>
      </c>
      <c r="E971" s="70">
        <v>68.171614380779531</v>
      </c>
      <c r="F971" s="71">
        <v>81.983109483109473</v>
      </c>
      <c r="G971" s="72">
        <f t="shared" si="150"/>
        <v>72.775446081556169</v>
      </c>
      <c r="H971" s="73">
        <v>26.62</v>
      </c>
      <c r="I971" s="74">
        <f t="shared" si="151"/>
        <v>26.62</v>
      </c>
      <c r="J971" s="75">
        <f t="shared" si="152"/>
        <v>54.313267648933703</v>
      </c>
      <c r="K971" s="76">
        <v>88.509316770186345</v>
      </c>
      <c r="L971" s="77">
        <v>100</v>
      </c>
      <c r="M971" s="78">
        <f t="shared" si="153"/>
        <v>91.062801932367165</v>
      </c>
      <c r="N971" s="79">
        <v>100</v>
      </c>
      <c r="O971" s="80">
        <v>99.57</v>
      </c>
      <c r="P971" s="81">
        <v>100</v>
      </c>
      <c r="Q971" s="82" t="s">
        <v>37</v>
      </c>
      <c r="R971" s="72">
        <f t="shared" si="154"/>
        <v>99.794256249999989</v>
      </c>
      <c r="S971" s="76">
        <v>99.166666666666671</v>
      </c>
      <c r="T971" s="80">
        <v>88.234126984126974</v>
      </c>
      <c r="U971" s="80">
        <v>100</v>
      </c>
      <c r="V971" s="80">
        <v>0</v>
      </c>
      <c r="W971" s="80">
        <v>25</v>
      </c>
      <c r="X971" s="78">
        <f t="shared" si="155"/>
        <v>74.975198412698404</v>
      </c>
      <c r="Y971" s="83">
        <f t="shared" si="156"/>
        <v>88.708834187715667</v>
      </c>
      <c r="Z971" s="84">
        <v>82.597701149425291</v>
      </c>
      <c r="AA971" s="84">
        <v>77.777777777777786</v>
      </c>
      <c r="AB971" s="84">
        <v>60</v>
      </c>
      <c r="AC971" s="84">
        <v>68.8</v>
      </c>
      <c r="AD971" s="84">
        <v>5.5555555555555554</v>
      </c>
      <c r="AE971" s="72">
        <f t="shared" si="157"/>
        <v>60.424425287356321</v>
      </c>
      <c r="AF971" s="85">
        <v>63.157894736842103</v>
      </c>
      <c r="AG971" s="85">
        <v>75</v>
      </c>
      <c r="AH971" s="85">
        <v>64.705882352941174</v>
      </c>
      <c r="AI971" s="85">
        <v>26.168224299065418</v>
      </c>
      <c r="AJ971" s="86">
        <v>57.258000347212182</v>
      </c>
      <c r="AK971" s="87">
        <v>41.666666666666671</v>
      </c>
      <c r="AL971" s="72">
        <f t="shared" si="158"/>
        <v>41.666666666666671</v>
      </c>
      <c r="AM971" s="88">
        <v>55.828493579179955</v>
      </c>
      <c r="AN971" s="89">
        <f t="shared" si="159"/>
        <v>71.965618697398554</v>
      </c>
    </row>
    <row r="972" spans="1:40" ht="15" hidden="1" customHeight="1" x14ac:dyDescent="0.3">
      <c r="A972" s="90">
        <v>73217</v>
      </c>
      <c r="B972" s="91" t="s">
        <v>1252</v>
      </c>
      <c r="C972" s="91" t="s">
        <v>1265</v>
      </c>
      <c r="D972" s="92">
        <v>6</v>
      </c>
      <c r="E972" s="70">
        <v>56.414569279411921</v>
      </c>
      <c r="F972" s="71">
        <v>70.626780626780629</v>
      </c>
      <c r="G972" s="72">
        <f t="shared" si="150"/>
        <v>61.151973061868155</v>
      </c>
      <c r="H972" s="73">
        <v>26.072000000000003</v>
      </c>
      <c r="I972" s="74">
        <f t="shared" si="151"/>
        <v>26.072000000000003</v>
      </c>
      <c r="J972" s="75">
        <f t="shared" si="152"/>
        <v>47.119983837120891</v>
      </c>
      <c r="K972" s="76">
        <v>3.3426183844011192</v>
      </c>
      <c r="L972" s="77">
        <v>100</v>
      </c>
      <c r="M972" s="78">
        <f t="shared" si="153"/>
        <v>24.822036521200872</v>
      </c>
      <c r="N972" s="79">
        <v>98.888888888888886</v>
      </c>
      <c r="O972" s="80">
        <v>98.170000000000016</v>
      </c>
      <c r="P972" s="81">
        <v>99.007136208501407</v>
      </c>
      <c r="Q972" s="82" t="s">
        <v>37</v>
      </c>
      <c r="R972" s="72">
        <f t="shared" si="154"/>
        <v>98.626994610568147</v>
      </c>
      <c r="S972" s="76">
        <v>97.222222222222214</v>
      </c>
      <c r="T972" s="80">
        <v>79.305555555555543</v>
      </c>
      <c r="U972" s="80">
        <v>100</v>
      </c>
      <c r="V972" s="80">
        <v>0</v>
      </c>
      <c r="W972" s="80">
        <v>25</v>
      </c>
      <c r="X972" s="78">
        <f t="shared" si="155"/>
        <v>72.256944444444443</v>
      </c>
      <c r="Y972" s="83">
        <f t="shared" si="156"/>
        <v>63.618793645236352</v>
      </c>
      <c r="Z972" s="84">
        <v>47.333333333333336</v>
      </c>
      <c r="AA972" s="84">
        <v>22.222222222222225</v>
      </c>
      <c r="AB972" s="84">
        <v>0</v>
      </c>
      <c r="AC972" s="84">
        <v>63.2</v>
      </c>
      <c r="AD972" s="84">
        <v>5.5555555555555554</v>
      </c>
      <c r="AE972" s="72">
        <f t="shared" si="157"/>
        <v>28.891666666666669</v>
      </c>
      <c r="AF972" s="85">
        <v>57.894736842105267</v>
      </c>
      <c r="AG972" s="85">
        <v>81.25</v>
      </c>
      <c r="AH972" s="85">
        <v>58.82352941176471</v>
      </c>
      <c r="AI972" s="85">
        <v>76.63551401869158</v>
      </c>
      <c r="AJ972" s="86">
        <v>68.650945068140388</v>
      </c>
      <c r="AK972" s="87">
        <v>48.333333333333336</v>
      </c>
      <c r="AL972" s="72">
        <f t="shared" si="158"/>
        <v>48.333333333333336</v>
      </c>
      <c r="AM972" s="88">
        <v>43.382474240392995</v>
      </c>
      <c r="AN972" s="89">
        <f t="shared" si="159"/>
        <v>54.248135862160254</v>
      </c>
    </row>
    <row r="973" spans="1:40" ht="15" hidden="1" customHeight="1" x14ac:dyDescent="0.3">
      <c r="A973" s="90">
        <v>73226</v>
      </c>
      <c r="B973" s="91" t="s">
        <v>1252</v>
      </c>
      <c r="C973" s="91" t="s">
        <v>1266</v>
      </c>
      <c r="D973" s="92">
        <v>6</v>
      </c>
      <c r="E973" s="70">
        <v>34.579975067793114</v>
      </c>
      <c r="F973" s="71">
        <v>80</v>
      </c>
      <c r="G973" s="72">
        <f t="shared" si="150"/>
        <v>49.719983378528738</v>
      </c>
      <c r="H973" s="73">
        <v>15.92</v>
      </c>
      <c r="I973" s="74">
        <f t="shared" si="151"/>
        <v>15.92</v>
      </c>
      <c r="J973" s="75">
        <f t="shared" si="152"/>
        <v>36.199990027117245</v>
      </c>
      <c r="K973" s="76">
        <v>81.395348837209298</v>
      </c>
      <c r="L973" s="77">
        <v>100</v>
      </c>
      <c r="M973" s="78">
        <f t="shared" si="153"/>
        <v>85.529715762273895</v>
      </c>
      <c r="N973" s="79">
        <v>70</v>
      </c>
      <c r="O973" s="80">
        <v>99.49</v>
      </c>
      <c r="P973" s="81">
        <v>96.864111498257842</v>
      </c>
      <c r="Q973" s="82" t="s">
        <v>37</v>
      </c>
      <c r="R973" s="72">
        <f t="shared" si="154"/>
        <v>88.729213392857147</v>
      </c>
      <c r="S973" s="76">
        <v>75.138888888888872</v>
      </c>
      <c r="T973" s="80">
        <v>69.930555555555571</v>
      </c>
      <c r="U973" s="80">
        <v>98.611100000000008</v>
      </c>
      <c r="V973" s="80">
        <v>0</v>
      </c>
      <c r="W973" s="80">
        <v>25</v>
      </c>
      <c r="X973" s="78">
        <f t="shared" si="155"/>
        <v>64.04513611111112</v>
      </c>
      <c r="Y973" s="83">
        <f t="shared" si="156"/>
        <v>79.678489515688455</v>
      </c>
      <c r="Z973" s="84">
        <v>99.310344827586206</v>
      </c>
      <c r="AA973" s="84">
        <v>100</v>
      </c>
      <c r="AB973" s="84">
        <v>100</v>
      </c>
      <c r="AC973" s="84">
        <v>73.599999999999994</v>
      </c>
      <c r="AD973" s="84">
        <v>5.5555555555555554</v>
      </c>
      <c r="AE973" s="72">
        <f t="shared" si="157"/>
        <v>77.169252873563224</v>
      </c>
      <c r="AF973" s="85">
        <v>73.68421052631578</v>
      </c>
      <c r="AG973" s="85">
        <v>75</v>
      </c>
      <c r="AH973" s="85">
        <v>76.470588235294116</v>
      </c>
      <c r="AI973" s="85">
        <v>64.485981308411212</v>
      </c>
      <c r="AJ973" s="86">
        <v>72.410195017505274</v>
      </c>
      <c r="AK973" s="87">
        <v>70</v>
      </c>
      <c r="AL973" s="72">
        <f t="shared" si="158"/>
        <v>70</v>
      </c>
      <c r="AM973" s="88">
        <v>74.466320203901788</v>
      </c>
      <c r="AN973" s="89">
        <f t="shared" si="159"/>
        <v>69.419138824438221</v>
      </c>
    </row>
    <row r="974" spans="1:40" ht="15" hidden="1" customHeight="1" x14ac:dyDescent="0.3">
      <c r="A974" s="90">
        <v>73236</v>
      </c>
      <c r="B974" s="91" t="s">
        <v>1252</v>
      </c>
      <c r="C974" s="91" t="s">
        <v>1267</v>
      </c>
      <c r="D974" s="92">
        <v>6</v>
      </c>
      <c r="E974" s="70">
        <v>60.363325422309089</v>
      </c>
      <c r="F974" s="71">
        <v>64.434269434269424</v>
      </c>
      <c r="G974" s="72">
        <f t="shared" si="150"/>
        <v>61.720306759629196</v>
      </c>
      <c r="H974" s="73">
        <v>50.091999999999999</v>
      </c>
      <c r="I974" s="74">
        <f t="shared" si="151"/>
        <v>50.091999999999999</v>
      </c>
      <c r="J974" s="75">
        <f t="shared" si="152"/>
        <v>57.068984055777513</v>
      </c>
      <c r="K974" s="76">
        <v>25.362318840579711</v>
      </c>
      <c r="L974" s="77">
        <v>100</v>
      </c>
      <c r="M974" s="78">
        <f t="shared" si="153"/>
        <v>41.948470209339774</v>
      </c>
      <c r="N974" s="79">
        <v>70</v>
      </c>
      <c r="O974" s="80">
        <v>99.99</v>
      </c>
      <c r="P974" s="81">
        <v>95.216657287563308</v>
      </c>
      <c r="Q974" s="82" t="s">
        <v>37</v>
      </c>
      <c r="R974" s="72">
        <f t="shared" si="154"/>
        <v>88.346967708919522</v>
      </c>
      <c r="S974" s="76">
        <v>98.611111111111114</v>
      </c>
      <c r="T974" s="80">
        <v>86.909722222222229</v>
      </c>
      <c r="U974" s="80">
        <v>100</v>
      </c>
      <c r="V974" s="80">
        <v>81.047937569676691</v>
      </c>
      <c r="W974" s="80">
        <v>0</v>
      </c>
      <c r="X974" s="78">
        <f t="shared" si="155"/>
        <v>81.511200529542933</v>
      </c>
      <c r="Y974" s="83">
        <f t="shared" si="156"/>
        <v>69.456063111670304</v>
      </c>
      <c r="Z974" s="84">
        <v>21.03448275862069</v>
      </c>
      <c r="AA974" s="84">
        <v>33.333333333333336</v>
      </c>
      <c r="AB974" s="84">
        <v>0</v>
      </c>
      <c r="AC974" s="84">
        <v>68</v>
      </c>
      <c r="AD974" s="84">
        <v>5.5555555555555554</v>
      </c>
      <c r="AE974" s="72">
        <f t="shared" si="157"/>
        <v>25.300287356321842</v>
      </c>
      <c r="AF974" s="85">
        <v>73.68421052631578</v>
      </c>
      <c r="AG974" s="85">
        <v>81.25</v>
      </c>
      <c r="AH974" s="85">
        <v>76.470588235294116</v>
      </c>
      <c r="AI974" s="85">
        <v>51.401869158878498</v>
      </c>
      <c r="AJ974" s="86">
        <v>70.701666980122098</v>
      </c>
      <c r="AK974" s="87">
        <v>51.666666666666671</v>
      </c>
      <c r="AL974" s="72">
        <f t="shared" si="158"/>
        <v>51.666666666666671</v>
      </c>
      <c r="AM974" s="88">
        <v>42.680597784737543</v>
      </c>
      <c r="AN974" s="89">
        <f t="shared" si="159"/>
        <v>58.946007702411912</v>
      </c>
    </row>
    <row r="975" spans="1:40" ht="15" hidden="1" customHeight="1" x14ac:dyDescent="0.3">
      <c r="A975" s="90">
        <v>73268</v>
      </c>
      <c r="B975" s="91" t="s">
        <v>1252</v>
      </c>
      <c r="C975" s="91" t="s">
        <v>1268</v>
      </c>
      <c r="D975" s="92">
        <v>5</v>
      </c>
      <c r="E975" s="70">
        <v>63.737420474262585</v>
      </c>
      <c r="F975" s="71">
        <v>85.769230769230759</v>
      </c>
      <c r="G975" s="72">
        <f t="shared" si="150"/>
        <v>71.081357239251972</v>
      </c>
      <c r="H975" s="73">
        <v>30.512</v>
      </c>
      <c r="I975" s="74">
        <f t="shared" si="151"/>
        <v>30.512</v>
      </c>
      <c r="J975" s="75">
        <f t="shared" si="152"/>
        <v>54.853614343551179</v>
      </c>
      <c r="K975" s="76">
        <v>13.232514177693766</v>
      </c>
      <c r="L975" s="77">
        <v>100</v>
      </c>
      <c r="M975" s="78">
        <f t="shared" si="153"/>
        <v>32.514177693761816</v>
      </c>
      <c r="N975" s="79">
        <v>97.777777777777771</v>
      </c>
      <c r="O975" s="80">
        <v>99.860000000000014</v>
      </c>
      <c r="P975" s="81">
        <v>99.520671060515269</v>
      </c>
      <c r="Q975" s="82" t="s">
        <v>37</v>
      </c>
      <c r="R975" s="72">
        <f t="shared" si="154"/>
        <v>98.99090826925638</v>
      </c>
      <c r="S975" s="76">
        <v>96.25</v>
      </c>
      <c r="T975" s="77">
        <v>67.003066378066364</v>
      </c>
      <c r="U975" s="80">
        <v>100</v>
      </c>
      <c r="V975" s="80">
        <v>0</v>
      </c>
      <c r="W975" s="80">
        <v>25</v>
      </c>
      <c r="X975" s="78">
        <f t="shared" si="155"/>
        <v>68.938266594516591</v>
      </c>
      <c r="Y975" s="83">
        <f t="shared" si="156"/>
        <v>65.442439926161612</v>
      </c>
      <c r="Z975" s="84">
        <v>68.781609195402297</v>
      </c>
      <c r="AA975" s="84">
        <v>36.111111111111107</v>
      </c>
      <c r="AB975" s="84">
        <v>40</v>
      </c>
      <c r="AC975" s="84">
        <v>76</v>
      </c>
      <c r="AD975" s="84">
        <v>90.123456790123456</v>
      </c>
      <c r="AE975" s="72">
        <f t="shared" si="157"/>
        <v>62.614383780332062</v>
      </c>
      <c r="AF975" s="85">
        <v>89.473684210526315</v>
      </c>
      <c r="AG975" s="85">
        <v>75</v>
      </c>
      <c r="AH975" s="85">
        <v>76.470588235294116</v>
      </c>
      <c r="AI975" s="85">
        <v>62.616822429906534</v>
      </c>
      <c r="AJ975" s="86">
        <v>75.890273718931738</v>
      </c>
      <c r="AK975" s="87">
        <v>40</v>
      </c>
      <c r="AL975" s="72">
        <f t="shared" si="158"/>
        <v>40</v>
      </c>
      <c r="AM975" s="88">
        <v>61.63174434122557</v>
      </c>
      <c r="AN975" s="89">
        <f t="shared" si="159"/>
        <v>62.181466134158711</v>
      </c>
    </row>
    <row r="976" spans="1:40" ht="15" hidden="1" customHeight="1" x14ac:dyDescent="0.3">
      <c r="A976" s="90">
        <v>73270</v>
      </c>
      <c r="B976" s="91" t="s">
        <v>1252</v>
      </c>
      <c r="C976" s="91" t="s">
        <v>1269</v>
      </c>
      <c r="D976" s="92">
        <v>6</v>
      </c>
      <c r="E976" s="70">
        <v>69.859278501293019</v>
      </c>
      <c r="F976" s="71">
        <v>78.692002442002433</v>
      </c>
      <c r="G976" s="72">
        <f t="shared" si="150"/>
        <v>72.803519814862824</v>
      </c>
      <c r="H976" s="73">
        <v>78.942000000000007</v>
      </c>
      <c r="I976" s="74">
        <f t="shared" si="151"/>
        <v>78.942000000000007</v>
      </c>
      <c r="J976" s="75">
        <f t="shared" si="152"/>
        <v>75.258911888917709</v>
      </c>
      <c r="K976" s="76">
        <v>71.586715867158674</v>
      </c>
      <c r="L976" s="77">
        <v>0</v>
      </c>
      <c r="M976" s="78">
        <f t="shared" si="153"/>
        <v>55.678556785567856</v>
      </c>
      <c r="N976" s="79">
        <v>97.142857142857139</v>
      </c>
      <c r="O976" s="80">
        <v>99.35</v>
      </c>
      <c r="P976" s="81">
        <v>98.490945674044255</v>
      </c>
      <c r="Q976" s="82">
        <v>100</v>
      </c>
      <c r="R976" s="72">
        <f t="shared" si="154"/>
        <v>98.745950704225351</v>
      </c>
      <c r="S976" s="76">
        <v>96.388888888888886</v>
      </c>
      <c r="T976" s="80">
        <v>86.49768518518519</v>
      </c>
      <c r="U976" s="80">
        <v>100</v>
      </c>
      <c r="V976" s="80">
        <v>0</v>
      </c>
      <c r="W976" s="80">
        <v>15</v>
      </c>
      <c r="X976" s="78">
        <f t="shared" si="155"/>
        <v>72.596643518518519</v>
      </c>
      <c r="Y976" s="83">
        <f t="shared" si="156"/>
        <v>74.873910594082474</v>
      </c>
      <c r="Z976" s="84">
        <v>83.58620689655173</v>
      </c>
      <c r="AA976" s="84">
        <v>80.555555555555557</v>
      </c>
      <c r="AB976" s="84">
        <v>20</v>
      </c>
      <c r="AC976" s="84">
        <v>30.4</v>
      </c>
      <c r="AD976" s="84">
        <v>5.5555555555555554</v>
      </c>
      <c r="AE976" s="72">
        <f t="shared" si="157"/>
        <v>46.49238505747126</v>
      </c>
      <c r="AF976" s="85">
        <v>47.368421052631575</v>
      </c>
      <c r="AG976" s="85">
        <v>62.5</v>
      </c>
      <c r="AH976" s="85">
        <v>76.470588235294116</v>
      </c>
      <c r="AI976" s="85">
        <v>32.710280373831772</v>
      </c>
      <c r="AJ976" s="86">
        <v>54.762322415439371</v>
      </c>
      <c r="AK976" s="87">
        <v>26.666666666666668</v>
      </c>
      <c r="AL976" s="72">
        <f t="shared" si="158"/>
        <v>26.666666666666668</v>
      </c>
      <c r="AM976" s="88">
        <v>44.73255800810184</v>
      </c>
      <c r="AN976" s="89">
        <f t="shared" si="159"/>
        <v>65.908505077255327</v>
      </c>
    </row>
    <row r="977" spans="1:40" ht="15" hidden="1" customHeight="1" x14ac:dyDescent="0.3">
      <c r="A977" s="90">
        <v>73275</v>
      </c>
      <c r="B977" s="91" t="s">
        <v>1252</v>
      </c>
      <c r="C977" s="91" t="s">
        <v>1270</v>
      </c>
      <c r="D977" s="92">
        <v>6</v>
      </c>
      <c r="E977" s="70">
        <v>59.158860064931353</v>
      </c>
      <c r="F977" s="71">
        <v>69.626068376068389</v>
      </c>
      <c r="G977" s="72">
        <f t="shared" si="150"/>
        <v>62.647929501977032</v>
      </c>
      <c r="H977" s="73">
        <v>39.239999999999995</v>
      </c>
      <c r="I977" s="74">
        <f t="shared" si="151"/>
        <v>39.239999999999995</v>
      </c>
      <c r="J977" s="75">
        <f t="shared" si="152"/>
        <v>53.284757701186216</v>
      </c>
      <c r="K977" s="76">
        <v>76.677316293929707</v>
      </c>
      <c r="L977" s="77">
        <v>100</v>
      </c>
      <c r="M977" s="78">
        <f t="shared" si="153"/>
        <v>81.860134895278662</v>
      </c>
      <c r="N977" s="79">
        <v>80.793650793650812</v>
      </c>
      <c r="O977" s="80">
        <v>99.429999999999993</v>
      </c>
      <c r="P977" s="81">
        <v>93.835088620601084</v>
      </c>
      <c r="Q977" s="82">
        <v>100</v>
      </c>
      <c r="R977" s="72">
        <f t="shared" si="154"/>
        <v>93.514684853562969</v>
      </c>
      <c r="S977" s="76">
        <v>96.25</v>
      </c>
      <c r="T977" s="80">
        <v>65.625</v>
      </c>
      <c r="U977" s="80">
        <v>80.092583333333337</v>
      </c>
      <c r="V977" s="80">
        <v>0</v>
      </c>
      <c r="W977" s="80">
        <v>25</v>
      </c>
      <c r="X977" s="78">
        <f t="shared" si="155"/>
        <v>63.616895833333331</v>
      </c>
      <c r="Y977" s="83">
        <f t="shared" si="156"/>
        <v>79.751754382107137</v>
      </c>
      <c r="Z977" s="84">
        <v>63.632183908045981</v>
      </c>
      <c r="AA977" s="84">
        <v>69.444444444444443</v>
      </c>
      <c r="AB977" s="84">
        <v>100</v>
      </c>
      <c r="AC977" s="84">
        <v>87.2</v>
      </c>
      <c r="AD977" s="84">
        <v>78.888888888888886</v>
      </c>
      <c r="AE977" s="72">
        <f t="shared" si="157"/>
        <v>78.820545977011491</v>
      </c>
      <c r="AF977" s="85">
        <v>57.894736842105267</v>
      </c>
      <c r="AG977" s="85">
        <v>81.25</v>
      </c>
      <c r="AH977" s="85">
        <v>58.82352941176471</v>
      </c>
      <c r="AI977" s="85">
        <v>47.663551401869157</v>
      </c>
      <c r="AJ977" s="86">
        <v>61.407954413934775</v>
      </c>
      <c r="AK977" s="87">
        <v>31.666666666666664</v>
      </c>
      <c r="AL977" s="72">
        <f t="shared" si="158"/>
        <v>31.666666666666664</v>
      </c>
      <c r="AM977" s="88">
        <v>64.746412364788725</v>
      </c>
      <c r="AN977" s="89">
        <f t="shared" si="159"/>
        <v>69.956752440727428</v>
      </c>
    </row>
    <row r="978" spans="1:40" ht="15" hidden="1" customHeight="1" x14ac:dyDescent="0.3">
      <c r="A978" s="90">
        <v>73283</v>
      </c>
      <c r="B978" s="91" t="s">
        <v>1252</v>
      </c>
      <c r="C978" s="91" t="s">
        <v>1271</v>
      </c>
      <c r="D978" s="92">
        <v>6</v>
      </c>
      <c r="E978" s="70">
        <v>67.422804734673392</v>
      </c>
      <c r="F978" s="71">
        <v>79.00030525030526</v>
      </c>
      <c r="G978" s="72">
        <f t="shared" si="150"/>
        <v>71.281971573217334</v>
      </c>
      <c r="H978" s="73">
        <v>57.165999999999997</v>
      </c>
      <c r="I978" s="74">
        <f t="shared" si="151"/>
        <v>57.165999999999997</v>
      </c>
      <c r="J978" s="75">
        <f t="shared" si="152"/>
        <v>65.635582943930388</v>
      </c>
      <c r="K978" s="76">
        <v>88.834951456310691</v>
      </c>
      <c r="L978" s="77">
        <v>100</v>
      </c>
      <c r="M978" s="78">
        <f t="shared" si="153"/>
        <v>91.316073354908326</v>
      </c>
      <c r="N978" s="79">
        <v>89.365079365079367</v>
      </c>
      <c r="O978" s="80">
        <v>99.63</v>
      </c>
      <c r="P978" s="81">
        <v>99.447164744906019</v>
      </c>
      <c r="Q978" s="82" t="s">
        <v>37</v>
      </c>
      <c r="R978" s="72">
        <f t="shared" si="154"/>
        <v>96.087322569138877</v>
      </c>
      <c r="S978" s="76">
        <v>100</v>
      </c>
      <c r="T978" s="80">
        <v>85.31977513227514</v>
      </c>
      <c r="U978" s="80">
        <v>100</v>
      </c>
      <c r="V978" s="80">
        <v>0</v>
      </c>
      <c r="W978" s="80">
        <v>0</v>
      </c>
      <c r="X978" s="78">
        <f t="shared" si="155"/>
        <v>71.329943783068785</v>
      </c>
      <c r="Y978" s="83">
        <f t="shared" si="156"/>
        <v>86.447311640473458</v>
      </c>
      <c r="Z978" s="84">
        <v>46.735632183908045</v>
      </c>
      <c r="AA978" s="84">
        <v>33.333333333333336</v>
      </c>
      <c r="AB978" s="84">
        <v>20</v>
      </c>
      <c r="AC978" s="84">
        <v>48</v>
      </c>
      <c r="AD978" s="84">
        <v>8.8888888888888893</v>
      </c>
      <c r="AE978" s="72">
        <f t="shared" si="157"/>
        <v>32.350574712643677</v>
      </c>
      <c r="AF978" s="85">
        <v>15.789473684210526</v>
      </c>
      <c r="AG978" s="85">
        <v>31.25</v>
      </c>
      <c r="AH978" s="85">
        <v>23.52941176470588</v>
      </c>
      <c r="AI978" s="85">
        <v>42.990654205607477</v>
      </c>
      <c r="AJ978" s="86">
        <v>28.389884913630972</v>
      </c>
      <c r="AK978" s="87">
        <v>40</v>
      </c>
      <c r="AL978" s="72">
        <f t="shared" si="158"/>
        <v>40</v>
      </c>
      <c r="AM978" s="88">
        <v>32.824275823711552</v>
      </c>
      <c r="AN978" s="89">
        <f t="shared" si="159"/>
        <v>66.198055156136277</v>
      </c>
    </row>
    <row r="979" spans="1:40" ht="15" hidden="1" customHeight="1" x14ac:dyDescent="0.3">
      <c r="A979" s="90">
        <v>73319</v>
      </c>
      <c r="B979" s="91" t="s">
        <v>1252</v>
      </c>
      <c r="C979" s="91" t="s">
        <v>1272</v>
      </c>
      <c r="D979" s="92">
        <v>6</v>
      </c>
      <c r="E979" s="70">
        <v>56.370169486827017</v>
      </c>
      <c r="F979" s="71">
        <v>67.565628815628813</v>
      </c>
      <c r="G979" s="72">
        <f t="shared" si="150"/>
        <v>60.101989263094282</v>
      </c>
      <c r="H979" s="73">
        <v>50.750000000000007</v>
      </c>
      <c r="I979" s="74">
        <f t="shared" si="151"/>
        <v>50.750000000000007</v>
      </c>
      <c r="J979" s="75">
        <f t="shared" si="152"/>
        <v>56.361193557856573</v>
      </c>
      <c r="K979" s="76">
        <v>49.658703071672349</v>
      </c>
      <c r="L979" s="77">
        <v>100</v>
      </c>
      <c r="M979" s="78">
        <f t="shared" si="153"/>
        <v>60.845657944634048</v>
      </c>
      <c r="N979" s="79">
        <v>54.126984126984127</v>
      </c>
      <c r="O979" s="80">
        <v>99.69</v>
      </c>
      <c r="P979" s="81">
        <v>98.730629739531821</v>
      </c>
      <c r="Q979" s="82" t="s">
        <v>37</v>
      </c>
      <c r="R979" s="72">
        <f t="shared" si="154"/>
        <v>84.129923869283132</v>
      </c>
      <c r="S979" s="76">
        <v>100</v>
      </c>
      <c r="T979" s="80">
        <v>89.875</v>
      </c>
      <c r="U979" s="80">
        <v>98.611100000000008</v>
      </c>
      <c r="V979" s="80">
        <v>0</v>
      </c>
      <c r="W979" s="80">
        <v>25</v>
      </c>
      <c r="X979" s="78">
        <f t="shared" si="155"/>
        <v>75.246525000000005</v>
      </c>
      <c r="Y979" s="83">
        <f t="shared" si="156"/>
        <v>72.90490049823886</v>
      </c>
      <c r="Z979" s="84">
        <v>50.505747126436781</v>
      </c>
      <c r="AA979" s="84">
        <v>78.472222222222214</v>
      </c>
      <c r="AB979" s="84">
        <v>60</v>
      </c>
      <c r="AC979" s="84">
        <v>55.2</v>
      </c>
      <c r="AD979" s="84">
        <v>65.909090909090907</v>
      </c>
      <c r="AE979" s="72">
        <f t="shared" si="157"/>
        <v>61.297932993730406</v>
      </c>
      <c r="AF979" s="85">
        <v>47.368421052631575</v>
      </c>
      <c r="AG979" s="85">
        <v>6.25</v>
      </c>
      <c r="AH979" s="85">
        <v>64.705882352941174</v>
      </c>
      <c r="AI979" s="85">
        <v>2.8037383177570092</v>
      </c>
      <c r="AJ979" s="86">
        <v>30.28201043083244</v>
      </c>
      <c r="AK979" s="87">
        <v>38.333333333333336</v>
      </c>
      <c r="AL979" s="72">
        <f t="shared" si="158"/>
        <v>38.333333333333336</v>
      </c>
      <c r="AM979" s="88">
        <v>48.434100378211539</v>
      </c>
      <c r="AN979" s="89">
        <f t="shared" si="159"/>
        <v>62.254919074154202</v>
      </c>
    </row>
    <row r="980" spans="1:40" ht="15" hidden="1" customHeight="1" x14ac:dyDescent="0.3">
      <c r="A980" s="90">
        <v>73347</v>
      </c>
      <c r="B980" s="91" t="s">
        <v>1252</v>
      </c>
      <c r="C980" s="91" t="s">
        <v>1273</v>
      </c>
      <c r="D980" s="92">
        <v>6</v>
      </c>
      <c r="E980" s="70">
        <v>67.017716705557007</v>
      </c>
      <c r="F980" s="71">
        <v>87.065018315018321</v>
      </c>
      <c r="G980" s="72">
        <f t="shared" si="150"/>
        <v>73.700150575377435</v>
      </c>
      <c r="H980" s="73">
        <v>32.655999999999999</v>
      </c>
      <c r="I980" s="74">
        <f t="shared" si="151"/>
        <v>32.655999999999999</v>
      </c>
      <c r="J980" s="75">
        <f t="shared" si="152"/>
        <v>57.282490345226464</v>
      </c>
      <c r="K980" s="76">
        <v>90.643274853801174</v>
      </c>
      <c r="L980" s="77">
        <v>100</v>
      </c>
      <c r="M980" s="78">
        <f t="shared" si="153"/>
        <v>92.722547108512032</v>
      </c>
      <c r="N980" s="79">
        <v>91.944444444444443</v>
      </c>
      <c r="O980" s="80">
        <v>98.2</v>
      </c>
      <c r="P980" s="81">
        <v>96.90844233055887</v>
      </c>
      <c r="Q980" s="82" t="s">
        <v>37</v>
      </c>
      <c r="R980" s="72">
        <f t="shared" si="154"/>
        <v>95.624492906922981</v>
      </c>
      <c r="S980" s="76">
        <v>96.805555555555557</v>
      </c>
      <c r="T980" s="80">
        <v>83.402777777777786</v>
      </c>
      <c r="U980" s="80">
        <v>100</v>
      </c>
      <c r="V980" s="80">
        <v>0</v>
      </c>
      <c r="W980" s="80">
        <v>25</v>
      </c>
      <c r="X980" s="78">
        <f t="shared" si="155"/>
        <v>73.177083333333343</v>
      </c>
      <c r="Y980" s="83">
        <f t="shared" si="156"/>
        <v>87.396621355946365</v>
      </c>
      <c r="Z980" s="84">
        <v>65.195402298850567</v>
      </c>
      <c r="AA980" s="84">
        <v>61.111111111111114</v>
      </c>
      <c r="AB980" s="84">
        <v>100</v>
      </c>
      <c r="AC980" s="84">
        <v>62.4</v>
      </c>
      <c r="AD980" s="84">
        <v>63.333333333333329</v>
      </c>
      <c r="AE980" s="72">
        <f t="shared" si="157"/>
        <v>70.082183908045977</v>
      </c>
      <c r="AF980" s="85">
        <v>73.68421052631578</v>
      </c>
      <c r="AG980" s="85">
        <v>75</v>
      </c>
      <c r="AH980" s="85">
        <v>58.82352941176471</v>
      </c>
      <c r="AI980" s="85">
        <v>35.514018691588781</v>
      </c>
      <c r="AJ980" s="86">
        <v>60.755439657417313</v>
      </c>
      <c r="AK980" s="87">
        <v>53.333333333333336</v>
      </c>
      <c r="AL980" s="72">
        <f t="shared" si="158"/>
        <v>53.333333333333336</v>
      </c>
      <c r="AM980" s="88">
        <v>64.245281992935801</v>
      </c>
      <c r="AN980" s="89">
        <f t="shared" si="159"/>
        <v>74.42839334489922</v>
      </c>
    </row>
    <row r="981" spans="1:40" ht="15" hidden="1" customHeight="1" x14ac:dyDescent="0.3">
      <c r="A981" s="90">
        <v>73349</v>
      </c>
      <c r="B981" s="91" t="s">
        <v>1252</v>
      </c>
      <c r="C981" s="91" t="s">
        <v>1274</v>
      </c>
      <c r="D981" s="92">
        <v>6</v>
      </c>
      <c r="E981" s="70">
        <v>53.604425018303722</v>
      </c>
      <c r="F981" s="71">
        <v>78.975885225885236</v>
      </c>
      <c r="G981" s="72">
        <f t="shared" si="150"/>
        <v>62.061578420830884</v>
      </c>
      <c r="H981" s="73">
        <v>47.177999999999997</v>
      </c>
      <c r="I981" s="74">
        <f t="shared" si="151"/>
        <v>47.177999999999997</v>
      </c>
      <c r="J981" s="75">
        <f t="shared" si="152"/>
        <v>56.108147052498524</v>
      </c>
      <c r="K981" s="76">
        <v>80.104712041884824</v>
      </c>
      <c r="L981" s="77">
        <v>100</v>
      </c>
      <c r="M981" s="78">
        <f t="shared" si="153"/>
        <v>84.525887143688195</v>
      </c>
      <c r="N981" s="79">
        <v>70</v>
      </c>
      <c r="O981" s="80">
        <v>99.97</v>
      </c>
      <c r="P981" s="81">
        <v>99.010378952449912</v>
      </c>
      <c r="Q981" s="82" t="s">
        <v>37</v>
      </c>
      <c r="R981" s="72">
        <f t="shared" si="154"/>
        <v>89.60408873853487</v>
      </c>
      <c r="S981" s="76">
        <v>97.222222222222214</v>
      </c>
      <c r="T981" s="80">
        <v>72.958333333333314</v>
      </c>
      <c r="U981" s="80">
        <v>98.611100000000008</v>
      </c>
      <c r="V981" s="80">
        <v>0</v>
      </c>
      <c r="W981" s="80">
        <v>15</v>
      </c>
      <c r="X981" s="78">
        <f t="shared" si="155"/>
        <v>69.072913888888891</v>
      </c>
      <c r="Y981" s="83">
        <f t="shared" si="156"/>
        <v>81.205960212503356</v>
      </c>
      <c r="Z981" s="84">
        <v>99.080459770114942</v>
      </c>
      <c r="AA981" s="84">
        <v>83.333333333333329</v>
      </c>
      <c r="AB981" s="84">
        <v>0</v>
      </c>
      <c r="AC981" s="84">
        <v>27.200000000000003</v>
      </c>
      <c r="AD981" s="84">
        <v>48.275862068965516</v>
      </c>
      <c r="AE981" s="72">
        <f t="shared" si="157"/>
        <v>54.546839080459769</v>
      </c>
      <c r="AF981" s="85">
        <v>42.105263157894733</v>
      </c>
      <c r="AG981" s="85">
        <v>12.5</v>
      </c>
      <c r="AH981" s="85">
        <v>35.294117647058826</v>
      </c>
      <c r="AI981" s="85">
        <v>0.93457943925233633</v>
      </c>
      <c r="AJ981" s="86">
        <v>22.708490061051471</v>
      </c>
      <c r="AK981" s="87">
        <v>31.666666666666664</v>
      </c>
      <c r="AL981" s="72">
        <f t="shared" si="158"/>
        <v>31.666666666666664</v>
      </c>
      <c r="AM981" s="88">
        <v>41.480578192525606</v>
      </c>
      <c r="AN981" s="89">
        <f t="shared" si="159"/>
        <v>64.268782974509065</v>
      </c>
    </row>
    <row r="982" spans="1:40" ht="15" hidden="1" customHeight="1" x14ac:dyDescent="0.3">
      <c r="A982" s="90">
        <v>73352</v>
      </c>
      <c r="B982" s="91" t="s">
        <v>1252</v>
      </c>
      <c r="C982" s="91" t="s">
        <v>1275</v>
      </c>
      <c r="D982" s="92">
        <v>6</v>
      </c>
      <c r="E982" s="70">
        <v>39.079600526515222</v>
      </c>
      <c r="F982" s="71">
        <v>74.477513227513228</v>
      </c>
      <c r="G982" s="72">
        <f t="shared" si="150"/>
        <v>50.878904760181221</v>
      </c>
      <c r="H982" s="73">
        <v>3.4</v>
      </c>
      <c r="I982" s="74">
        <f t="shared" si="151"/>
        <v>3.4</v>
      </c>
      <c r="J982" s="75">
        <f t="shared" si="152"/>
        <v>31.887342856108731</v>
      </c>
      <c r="K982" s="76">
        <v>90.740740740740748</v>
      </c>
      <c r="L982" s="77">
        <v>100</v>
      </c>
      <c r="M982" s="78">
        <f t="shared" si="153"/>
        <v>92.798353909465021</v>
      </c>
      <c r="N982" s="79">
        <v>85.714285714285708</v>
      </c>
      <c r="O982" s="80">
        <v>99.19</v>
      </c>
      <c r="P982" s="81">
        <v>98.451766574037308</v>
      </c>
      <c r="Q982" s="82" t="s">
        <v>37</v>
      </c>
      <c r="R982" s="72">
        <f t="shared" si="154"/>
        <v>94.392984918547597</v>
      </c>
      <c r="S982" s="76">
        <v>99.305555555555543</v>
      </c>
      <c r="T982" s="80">
        <v>90.179783950617292</v>
      </c>
      <c r="U982" s="80">
        <v>100</v>
      </c>
      <c r="V982" s="80">
        <v>0</v>
      </c>
      <c r="W982" s="80">
        <v>25</v>
      </c>
      <c r="X982" s="78">
        <f t="shared" si="155"/>
        <v>75.496334876543216</v>
      </c>
      <c r="Y982" s="83">
        <f t="shared" si="156"/>
        <v>87.771989741836464</v>
      </c>
      <c r="Z982" s="84">
        <v>81.172413793103445</v>
      </c>
      <c r="AA982" s="84">
        <v>22.222222222222225</v>
      </c>
      <c r="AB982" s="84">
        <v>20</v>
      </c>
      <c r="AC982" s="84">
        <v>24</v>
      </c>
      <c r="AD982" s="84">
        <v>23.404255319148938</v>
      </c>
      <c r="AE982" s="72">
        <f t="shared" si="157"/>
        <v>37.098067987282953</v>
      </c>
      <c r="AF982" s="85">
        <v>73.68421052631578</v>
      </c>
      <c r="AG982" s="85">
        <v>81.25</v>
      </c>
      <c r="AH982" s="85">
        <v>47.058823529411761</v>
      </c>
      <c r="AI982" s="85">
        <v>35.514018691588781</v>
      </c>
      <c r="AJ982" s="86">
        <v>59.376763186829081</v>
      </c>
      <c r="AK982" s="87">
        <v>36.666666666666664</v>
      </c>
      <c r="AL982" s="72">
        <f t="shared" si="158"/>
        <v>36.666666666666664</v>
      </c>
      <c r="AM982" s="88">
        <v>42.952773109705333</v>
      </c>
      <c r="AN982" s="89">
        <f t="shared" si="159"/>
        <v>63.14929537505158</v>
      </c>
    </row>
    <row r="983" spans="1:40" ht="15" hidden="1" customHeight="1" x14ac:dyDescent="0.3">
      <c r="A983" s="90">
        <v>73408</v>
      </c>
      <c r="B983" s="91" t="s">
        <v>1252</v>
      </c>
      <c r="C983" s="91" t="s">
        <v>1276</v>
      </c>
      <c r="D983" s="92">
        <v>6</v>
      </c>
      <c r="E983" s="70">
        <v>53.36381291550282</v>
      </c>
      <c r="F983" s="71">
        <v>86.228123728123734</v>
      </c>
      <c r="G983" s="72">
        <f t="shared" si="150"/>
        <v>64.318583186376458</v>
      </c>
      <c r="H983" s="73">
        <v>73.231999999999999</v>
      </c>
      <c r="I983" s="74">
        <f t="shared" si="151"/>
        <v>73.231999999999999</v>
      </c>
      <c r="J983" s="75">
        <f t="shared" si="152"/>
        <v>67.88394991182588</v>
      </c>
      <c r="K983" s="76">
        <v>99.604743083003953</v>
      </c>
      <c r="L983" s="77">
        <v>100</v>
      </c>
      <c r="M983" s="78">
        <f t="shared" si="153"/>
        <v>99.692577953447511</v>
      </c>
      <c r="N983" s="79">
        <v>100</v>
      </c>
      <c r="O983" s="80">
        <v>99.92</v>
      </c>
      <c r="P983" s="81">
        <v>98.921679909194097</v>
      </c>
      <c r="Q983" s="82" t="s">
        <v>37</v>
      </c>
      <c r="R983" s="72">
        <f t="shared" si="154"/>
        <v>99.551634619750303</v>
      </c>
      <c r="S983" s="76">
        <v>99.305555555555543</v>
      </c>
      <c r="T983" s="80">
        <v>63.680555555555557</v>
      </c>
      <c r="U983" s="80">
        <v>100</v>
      </c>
      <c r="V983" s="80">
        <v>0</v>
      </c>
      <c r="W983" s="80">
        <v>0</v>
      </c>
      <c r="X983" s="78">
        <f t="shared" si="155"/>
        <v>65.746527777777771</v>
      </c>
      <c r="Y983" s="83">
        <f t="shared" si="156"/>
        <v>88.784740030450095</v>
      </c>
      <c r="Z983" s="84">
        <v>100</v>
      </c>
      <c r="AA983" s="84">
        <v>47.222222222222221</v>
      </c>
      <c r="AB983" s="84">
        <v>80</v>
      </c>
      <c r="AC983" s="84">
        <v>74.400000000000006</v>
      </c>
      <c r="AD983" s="84">
        <v>6.666666666666667</v>
      </c>
      <c r="AE983" s="72">
        <f t="shared" si="157"/>
        <v>64.054166666666674</v>
      </c>
      <c r="AF983" s="85">
        <v>57.894736842105267</v>
      </c>
      <c r="AG983" s="85">
        <v>81.25</v>
      </c>
      <c r="AH983" s="85">
        <v>52.941176470588239</v>
      </c>
      <c r="AI983" s="85">
        <v>61.682242990654203</v>
      </c>
      <c r="AJ983" s="86">
        <v>63.442039075836924</v>
      </c>
      <c r="AK983" s="87">
        <v>55.000000000000007</v>
      </c>
      <c r="AL983" s="72">
        <f t="shared" si="158"/>
        <v>55.000000000000007</v>
      </c>
      <c r="AM983" s="88">
        <v>62.080099309112072</v>
      </c>
      <c r="AN983" s="89">
        <f t="shared" si="159"/>
        <v>76.593189790323848</v>
      </c>
    </row>
    <row r="984" spans="1:40" ht="15" hidden="1" customHeight="1" x14ac:dyDescent="0.3">
      <c r="A984" s="90">
        <v>73411</v>
      </c>
      <c r="B984" s="91" t="s">
        <v>1252</v>
      </c>
      <c r="C984" s="91" t="s">
        <v>1277</v>
      </c>
      <c r="D984" s="92">
        <v>6</v>
      </c>
      <c r="E984" s="70">
        <v>60.941564787299818</v>
      </c>
      <c r="F984" s="71">
        <v>74.162087912087912</v>
      </c>
      <c r="G984" s="72">
        <f t="shared" si="150"/>
        <v>65.348405828895849</v>
      </c>
      <c r="H984" s="73">
        <v>50.160000000000004</v>
      </c>
      <c r="I984" s="74">
        <f t="shared" si="151"/>
        <v>50.160000000000004</v>
      </c>
      <c r="J984" s="75">
        <f t="shared" si="152"/>
        <v>59.273043497337511</v>
      </c>
      <c r="K984" s="76">
        <v>79.838709677419345</v>
      </c>
      <c r="L984" s="77">
        <v>100</v>
      </c>
      <c r="M984" s="78">
        <f t="shared" si="153"/>
        <v>84.318996415770599</v>
      </c>
      <c r="N984" s="79">
        <v>70</v>
      </c>
      <c r="O984" s="80">
        <v>99.140000000000015</v>
      </c>
      <c r="P984" s="81">
        <v>99.340131973605281</v>
      </c>
      <c r="Q984" s="82" t="s">
        <v>37</v>
      </c>
      <c r="R984" s="72">
        <f t="shared" si="154"/>
        <v>89.437443963707267</v>
      </c>
      <c r="S984" s="76">
        <v>99.305555555555543</v>
      </c>
      <c r="T984" s="80">
        <v>70.253472222222214</v>
      </c>
      <c r="U984" s="80">
        <v>98.611100000000008</v>
      </c>
      <c r="V984" s="80">
        <v>0</v>
      </c>
      <c r="W984" s="80">
        <v>0</v>
      </c>
      <c r="X984" s="78">
        <f t="shared" si="155"/>
        <v>67.042531944444448</v>
      </c>
      <c r="Y984" s="83">
        <f t="shared" si="156"/>
        <v>80.428431000285968</v>
      </c>
      <c r="Z984" s="84">
        <v>94.689655172413794</v>
      </c>
      <c r="AA984" s="84">
        <v>41.666666666666664</v>
      </c>
      <c r="AB984" s="84">
        <v>20</v>
      </c>
      <c r="AC984" s="84">
        <v>58.4</v>
      </c>
      <c r="AD984" s="84">
        <v>5.5555555555555554</v>
      </c>
      <c r="AE984" s="72">
        <f t="shared" si="157"/>
        <v>47.226580459770112</v>
      </c>
      <c r="AF984" s="85">
        <v>89.473684210526315</v>
      </c>
      <c r="AG984" s="85">
        <v>75</v>
      </c>
      <c r="AH984" s="85">
        <v>64.705882352941174</v>
      </c>
      <c r="AI984" s="85">
        <v>49.532710280373834</v>
      </c>
      <c r="AJ984" s="86">
        <v>69.678069210960331</v>
      </c>
      <c r="AK984" s="87">
        <v>43.333333333333336</v>
      </c>
      <c r="AL984" s="72">
        <f t="shared" si="158"/>
        <v>43.333333333333336</v>
      </c>
      <c r="AM984" s="88">
        <v>52.43499470146682</v>
      </c>
      <c r="AN984" s="89">
        <f t="shared" si="159"/>
        <v>67.799322610050538</v>
      </c>
    </row>
    <row r="985" spans="1:40" ht="15" hidden="1" customHeight="1" x14ac:dyDescent="0.3">
      <c r="A985" s="90">
        <v>73443</v>
      </c>
      <c r="B985" s="91" t="s">
        <v>1252</v>
      </c>
      <c r="C985" s="91" t="s">
        <v>1278</v>
      </c>
      <c r="D985" s="92">
        <v>6</v>
      </c>
      <c r="E985" s="70">
        <v>40.042957507627229</v>
      </c>
      <c r="F985" s="71">
        <v>69.894179894179899</v>
      </c>
      <c r="G985" s="72">
        <f t="shared" si="150"/>
        <v>49.993364969811452</v>
      </c>
      <c r="H985" s="73">
        <v>54.58</v>
      </c>
      <c r="I985" s="74">
        <f t="shared" si="151"/>
        <v>54.58</v>
      </c>
      <c r="J985" s="75">
        <f t="shared" si="152"/>
        <v>51.828018981886871</v>
      </c>
      <c r="K985" s="76">
        <v>92.465753424657535</v>
      </c>
      <c r="L985" s="77">
        <v>100</v>
      </c>
      <c r="M985" s="78">
        <f t="shared" si="153"/>
        <v>94.140030441400313</v>
      </c>
      <c r="N985" s="79">
        <v>100</v>
      </c>
      <c r="O985" s="80">
        <v>99.93</v>
      </c>
      <c r="P985" s="81">
        <v>99.483471074380176</v>
      </c>
      <c r="Q985" s="82" t="s">
        <v>37</v>
      </c>
      <c r="R985" s="72">
        <f t="shared" si="154"/>
        <v>99.742112551652909</v>
      </c>
      <c r="S985" s="76">
        <v>99.305555555555543</v>
      </c>
      <c r="T985" s="80">
        <v>66.780257936507937</v>
      </c>
      <c r="U985" s="80">
        <v>100</v>
      </c>
      <c r="V985" s="80">
        <v>0</v>
      </c>
      <c r="W985" s="80">
        <v>25</v>
      </c>
      <c r="X985" s="78">
        <f t="shared" si="155"/>
        <v>69.646453373015873</v>
      </c>
      <c r="Y985" s="83">
        <f t="shared" si="156"/>
        <v>88.094752054798107</v>
      </c>
      <c r="Z985" s="84">
        <v>65.862068965517238</v>
      </c>
      <c r="AA985" s="84">
        <v>79.166666666666671</v>
      </c>
      <c r="AB985" s="84">
        <v>80</v>
      </c>
      <c r="AC985" s="84">
        <v>71.2</v>
      </c>
      <c r="AD985" s="84">
        <v>73.333333333333329</v>
      </c>
      <c r="AE985" s="72">
        <f t="shared" si="157"/>
        <v>73.409267241379311</v>
      </c>
      <c r="AF985" s="85">
        <v>57.894736842105267</v>
      </c>
      <c r="AG985" s="85">
        <v>81.25</v>
      </c>
      <c r="AH985" s="85">
        <v>64.705882352941174</v>
      </c>
      <c r="AI985" s="85">
        <v>43.925233644859816</v>
      </c>
      <c r="AJ985" s="86">
        <v>61.943963209976559</v>
      </c>
      <c r="AK985" s="87">
        <v>43.333333333333336</v>
      </c>
      <c r="AL985" s="72">
        <f t="shared" si="158"/>
        <v>43.333333333333336</v>
      </c>
      <c r="AM985" s="88">
        <v>64.336666051396051</v>
      </c>
      <c r="AN985" s="89">
        <f t="shared" si="159"/>
        <v>73.713979639195244</v>
      </c>
    </row>
    <row r="986" spans="1:40" ht="15" hidden="1" customHeight="1" x14ac:dyDescent="0.3">
      <c r="A986" s="90">
        <v>73449</v>
      </c>
      <c r="B986" s="91" t="s">
        <v>1252</v>
      </c>
      <c r="C986" s="91" t="s">
        <v>1279</v>
      </c>
      <c r="D986" s="92">
        <v>5</v>
      </c>
      <c r="E986" s="70">
        <v>56.244697625651639</v>
      </c>
      <c r="F986" s="71">
        <v>93.69708994708995</v>
      </c>
      <c r="G986" s="72">
        <f t="shared" si="150"/>
        <v>68.728828399464405</v>
      </c>
      <c r="H986" s="73">
        <v>68.75</v>
      </c>
      <c r="I986" s="74">
        <f t="shared" si="151"/>
        <v>68.75</v>
      </c>
      <c r="J986" s="75">
        <f t="shared" si="152"/>
        <v>68.737297039678651</v>
      </c>
      <c r="K986" s="76">
        <v>99.428571428571431</v>
      </c>
      <c r="L986" s="77">
        <v>100</v>
      </c>
      <c r="M986" s="78">
        <f t="shared" si="153"/>
        <v>99.555555555555571</v>
      </c>
      <c r="N986" s="79">
        <v>85.238095238095241</v>
      </c>
      <c r="O986" s="80">
        <v>99.72</v>
      </c>
      <c r="P986" s="81">
        <v>99.707643046081031</v>
      </c>
      <c r="Q986" s="82">
        <v>100</v>
      </c>
      <c r="R986" s="72">
        <f t="shared" si="154"/>
        <v>96.166434571044064</v>
      </c>
      <c r="S986" s="76">
        <v>98.611111111111114</v>
      </c>
      <c r="T986" s="80">
        <v>83.783266670263586</v>
      </c>
      <c r="U986" s="80">
        <v>94.444433333333336</v>
      </c>
      <c r="V986" s="80">
        <v>97.534087612416599</v>
      </c>
      <c r="W986" s="80">
        <v>25</v>
      </c>
      <c r="X986" s="78">
        <f t="shared" si="155"/>
        <v>84.526463730229082</v>
      </c>
      <c r="Y986" s="83">
        <f t="shared" si="156"/>
        <v>93.661727456407405</v>
      </c>
      <c r="Z986" s="84">
        <v>96.367816091954026</v>
      </c>
      <c r="AA986" s="84">
        <v>88.8888888888889</v>
      </c>
      <c r="AB986" s="84">
        <v>100</v>
      </c>
      <c r="AC986" s="84">
        <v>84.8</v>
      </c>
      <c r="AD986" s="84">
        <v>39.784946236559136</v>
      </c>
      <c r="AE986" s="72">
        <f t="shared" si="157"/>
        <v>82.868298109010013</v>
      </c>
      <c r="AF986" s="85">
        <v>78.94736842105263</v>
      </c>
      <c r="AG986" s="85">
        <v>75</v>
      </c>
      <c r="AH986" s="85">
        <v>58.82352941176471</v>
      </c>
      <c r="AI986" s="85">
        <v>72.89719626168224</v>
      </c>
      <c r="AJ986" s="86">
        <v>71.417023523624891</v>
      </c>
      <c r="AK986" s="87">
        <v>58.333333333333336</v>
      </c>
      <c r="AL986" s="72">
        <f t="shared" si="158"/>
        <v>58.333333333333336</v>
      </c>
      <c r="AM986" s="88">
        <v>74.907631931105314</v>
      </c>
      <c r="AN986" s="89">
        <f t="shared" si="159"/>
        <v>83.050612715471033</v>
      </c>
    </row>
    <row r="987" spans="1:40" ht="15" hidden="1" customHeight="1" x14ac:dyDescent="0.3">
      <c r="A987" s="90">
        <v>73461</v>
      </c>
      <c r="B987" s="91" t="s">
        <v>1252</v>
      </c>
      <c r="C987" s="91" t="s">
        <v>1280</v>
      </c>
      <c r="D987" s="92">
        <v>6</v>
      </c>
      <c r="E987" s="70">
        <v>30.424405189942981</v>
      </c>
      <c r="F987" s="71">
        <v>73.087606837606842</v>
      </c>
      <c r="G987" s="72">
        <f t="shared" si="150"/>
        <v>44.64547240583093</v>
      </c>
      <c r="H987" s="73">
        <v>52.699999999999996</v>
      </c>
      <c r="I987" s="74">
        <f t="shared" si="151"/>
        <v>52.699999999999996</v>
      </c>
      <c r="J987" s="75">
        <f t="shared" si="152"/>
        <v>47.86728344349855</v>
      </c>
      <c r="K987" s="76">
        <v>21.893491124260358</v>
      </c>
      <c r="L987" s="77">
        <v>100</v>
      </c>
      <c r="M987" s="78">
        <f t="shared" si="153"/>
        <v>39.250493096646949</v>
      </c>
      <c r="N987" s="79">
        <v>100</v>
      </c>
      <c r="O987" s="80">
        <v>98.26</v>
      </c>
      <c r="P987" s="81">
        <v>99.067599067599062</v>
      </c>
      <c r="Q987" s="82">
        <v>100</v>
      </c>
      <c r="R987" s="72">
        <f t="shared" si="154"/>
        <v>99.331899766899767</v>
      </c>
      <c r="S987" s="76">
        <v>99.305555555555543</v>
      </c>
      <c r="T987" s="80">
        <v>72.541666666666657</v>
      </c>
      <c r="U987" s="80">
        <v>100</v>
      </c>
      <c r="V987" s="80">
        <v>83.956386292834893</v>
      </c>
      <c r="W987" s="80">
        <v>25</v>
      </c>
      <c r="X987" s="78">
        <f t="shared" si="155"/>
        <v>81.581353842159899</v>
      </c>
      <c r="Y987" s="83">
        <f t="shared" si="156"/>
        <v>72.022418669692001</v>
      </c>
      <c r="Z987" s="84">
        <v>49.356321839080465</v>
      </c>
      <c r="AA987" s="84">
        <v>80.555555555555557</v>
      </c>
      <c r="AB987" s="84">
        <v>0</v>
      </c>
      <c r="AC987" s="84">
        <v>43.2</v>
      </c>
      <c r="AD987" s="84">
        <v>5.5555555555555554</v>
      </c>
      <c r="AE987" s="72">
        <f t="shared" si="157"/>
        <v>36.584913793103446</v>
      </c>
      <c r="AF987" s="85">
        <v>68.421052631578945</v>
      </c>
      <c r="AG987" s="85">
        <v>75</v>
      </c>
      <c r="AH987" s="85">
        <v>52.941176470588239</v>
      </c>
      <c r="AI987" s="85">
        <v>54.205607476635507</v>
      </c>
      <c r="AJ987" s="86">
        <v>62.641959144700678</v>
      </c>
      <c r="AK987" s="87">
        <v>40</v>
      </c>
      <c r="AL987" s="72">
        <f t="shared" si="158"/>
        <v>40</v>
      </c>
      <c r="AM987" s="88">
        <v>44.216476461575354</v>
      </c>
      <c r="AN987" s="89">
        <f t="shared" si="159"/>
        <v>58.849608962018316</v>
      </c>
    </row>
    <row r="988" spans="1:40" ht="15" hidden="1" customHeight="1" x14ac:dyDescent="0.3">
      <c r="A988" s="90">
        <v>73483</v>
      </c>
      <c r="B988" s="91" t="s">
        <v>1252</v>
      </c>
      <c r="C988" s="91" t="s">
        <v>1281</v>
      </c>
      <c r="D988" s="92">
        <v>6</v>
      </c>
      <c r="E988" s="70">
        <v>53.414726226757537</v>
      </c>
      <c r="F988" s="71">
        <v>0</v>
      </c>
      <c r="G988" s="72">
        <f t="shared" si="150"/>
        <v>35.609817484505022</v>
      </c>
      <c r="H988" s="73">
        <v>0</v>
      </c>
      <c r="I988" s="74">
        <f t="shared" si="151"/>
        <v>0</v>
      </c>
      <c r="J988" s="75">
        <f t="shared" si="152"/>
        <v>21.365890490703013</v>
      </c>
      <c r="K988" s="76">
        <v>32.343234323432348</v>
      </c>
      <c r="L988" s="77">
        <v>100</v>
      </c>
      <c r="M988" s="78">
        <f t="shared" si="153"/>
        <v>47.378071140447382</v>
      </c>
      <c r="N988" s="79">
        <v>98.888888888888886</v>
      </c>
      <c r="O988" s="80">
        <v>99.83</v>
      </c>
      <c r="P988" s="81">
        <v>98.39151266255989</v>
      </c>
      <c r="Q988" s="82" t="s">
        <v>37</v>
      </c>
      <c r="R988" s="72">
        <f t="shared" si="154"/>
        <v>98.974902516826376</v>
      </c>
      <c r="S988" s="76">
        <v>94.861111111111114</v>
      </c>
      <c r="T988" s="80">
        <v>66.879960317460331</v>
      </c>
      <c r="U988" s="80">
        <v>97.222216666666668</v>
      </c>
      <c r="V988" s="80">
        <v>0</v>
      </c>
      <c r="W988" s="80">
        <v>15</v>
      </c>
      <c r="X988" s="78">
        <f t="shared" si="155"/>
        <v>66.615822023809528</v>
      </c>
      <c r="Y988" s="83">
        <f t="shared" si="156"/>
        <v>70.045137463564544</v>
      </c>
      <c r="Z988" s="84">
        <v>27.885057471264371</v>
      </c>
      <c r="AA988" s="84">
        <v>33.333333333333336</v>
      </c>
      <c r="AB988" s="84">
        <v>0</v>
      </c>
      <c r="AC988" s="84">
        <v>59.199999999999996</v>
      </c>
      <c r="AD988" s="84">
        <v>12.222222222222221</v>
      </c>
      <c r="AE988" s="72">
        <f t="shared" si="157"/>
        <v>26.612931034482759</v>
      </c>
      <c r="AF988" s="85">
        <v>68.421052631578945</v>
      </c>
      <c r="AG988" s="85">
        <v>62.5</v>
      </c>
      <c r="AH988" s="85">
        <v>64.705882352941174</v>
      </c>
      <c r="AI988" s="85">
        <v>53.271028037383175</v>
      </c>
      <c r="AJ988" s="86">
        <v>62.224490755475827</v>
      </c>
      <c r="AK988" s="87">
        <v>41.666666666666671</v>
      </c>
      <c r="AL988" s="72">
        <f t="shared" si="158"/>
        <v>41.666666666666671</v>
      </c>
      <c r="AM988" s="88">
        <v>39.120094086517696</v>
      </c>
      <c r="AN988" s="89">
        <f t="shared" si="159"/>
        <v>51.031775055878185</v>
      </c>
    </row>
    <row r="989" spans="1:40" ht="15" hidden="1" customHeight="1" x14ac:dyDescent="0.3">
      <c r="A989" s="90">
        <v>73504</v>
      </c>
      <c r="B989" s="91" t="s">
        <v>1252</v>
      </c>
      <c r="C989" s="91" t="s">
        <v>1282</v>
      </c>
      <c r="D989" s="92">
        <v>6</v>
      </c>
      <c r="E989" s="70">
        <v>59.975249952367029</v>
      </c>
      <c r="F989" s="71">
        <v>78.810541310541311</v>
      </c>
      <c r="G989" s="72">
        <f t="shared" si="150"/>
        <v>66.253680405091785</v>
      </c>
      <c r="H989" s="73">
        <v>0</v>
      </c>
      <c r="I989" s="74">
        <f t="shared" si="151"/>
        <v>0</v>
      </c>
      <c r="J989" s="75">
        <f t="shared" si="152"/>
        <v>39.752208243055073</v>
      </c>
      <c r="K989" s="76">
        <v>92.651757188498408</v>
      </c>
      <c r="L989" s="77">
        <v>100</v>
      </c>
      <c r="M989" s="78">
        <f t="shared" si="153"/>
        <v>94.284700035498759</v>
      </c>
      <c r="N989" s="79">
        <v>98.888888888888886</v>
      </c>
      <c r="O989" s="80">
        <v>98.29</v>
      </c>
      <c r="P989" s="81">
        <v>99.106070713809203</v>
      </c>
      <c r="Q989" s="82" t="s">
        <v>37</v>
      </c>
      <c r="R989" s="72">
        <f t="shared" si="154"/>
        <v>98.699927167648809</v>
      </c>
      <c r="S989" s="76">
        <v>100</v>
      </c>
      <c r="T989" s="80">
        <v>77.851974414474427</v>
      </c>
      <c r="U989" s="80">
        <v>100</v>
      </c>
      <c r="V989" s="80">
        <v>0</v>
      </c>
      <c r="W989" s="80">
        <v>25</v>
      </c>
      <c r="X989" s="78">
        <f t="shared" si="155"/>
        <v>72.5879936036186</v>
      </c>
      <c r="Y989" s="83">
        <f t="shared" si="156"/>
        <v>88.754626659585142</v>
      </c>
      <c r="Z989" s="84">
        <v>100</v>
      </c>
      <c r="AA989" s="84">
        <v>91.666666666666671</v>
      </c>
      <c r="AB989" s="84">
        <v>0</v>
      </c>
      <c r="AC989" s="84">
        <v>78.400000000000006</v>
      </c>
      <c r="AD989" s="84">
        <v>53.333333333333336</v>
      </c>
      <c r="AE989" s="72">
        <f t="shared" si="157"/>
        <v>66.887500000000003</v>
      </c>
      <c r="AF989" s="85">
        <v>100</v>
      </c>
      <c r="AG989" s="85">
        <v>81.25</v>
      </c>
      <c r="AH989" s="85">
        <v>76.470588235294116</v>
      </c>
      <c r="AI989" s="85">
        <v>63.551401869158873</v>
      </c>
      <c r="AJ989" s="86">
        <v>80.31799752611326</v>
      </c>
      <c r="AK989" s="87">
        <v>60</v>
      </c>
      <c r="AL989" s="72">
        <f t="shared" si="158"/>
        <v>60</v>
      </c>
      <c r="AM989" s="88">
        <v>69.091466006963543</v>
      </c>
      <c r="AN989" s="89">
        <f t="shared" si="159"/>
        <v>73.055194780492656</v>
      </c>
    </row>
    <row r="990" spans="1:40" ht="15" hidden="1" customHeight="1" x14ac:dyDescent="0.3">
      <c r="A990" s="90">
        <v>73520</v>
      </c>
      <c r="B990" s="91" t="s">
        <v>1252</v>
      </c>
      <c r="C990" s="91" t="s">
        <v>1283</v>
      </c>
      <c r="D990" s="92">
        <v>6</v>
      </c>
      <c r="E990" s="70">
        <v>59.295134795348815</v>
      </c>
      <c r="F990" s="71">
        <v>80.640008140008135</v>
      </c>
      <c r="G990" s="72">
        <f t="shared" si="150"/>
        <v>66.410092576901917</v>
      </c>
      <c r="H990" s="73">
        <v>43.752000000000002</v>
      </c>
      <c r="I990" s="74">
        <f t="shared" si="151"/>
        <v>43.752000000000002</v>
      </c>
      <c r="J990" s="75">
        <f t="shared" si="152"/>
        <v>57.346855546141157</v>
      </c>
      <c r="K990" s="76">
        <v>97.53086419753086</v>
      </c>
      <c r="L990" s="77">
        <v>100</v>
      </c>
      <c r="M990" s="78">
        <f t="shared" si="153"/>
        <v>98.079561042524006</v>
      </c>
      <c r="N990" s="79">
        <v>94.074074074074076</v>
      </c>
      <c r="O990" s="80">
        <v>98.95</v>
      </c>
      <c r="P990" s="81">
        <v>98.057742782152232</v>
      </c>
      <c r="Q990" s="82">
        <v>100</v>
      </c>
      <c r="R990" s="72">
        <f t="shared" si="154"/>
        <v>97.770454214056571</v>
      </c>
      <c r="S990" s="76">
        <v>99.305555555555543</v>
      </c>
      <c r="T990" s="80">
        <v>75.569444444444457</v>
      </c>
      <c r="U990" s="80">
        <v>100</v>
      </c>
      <c r="V990" s="80">
        <v>0</v>
      </c>
      <c r="W990" s="80">
        <v>25</v>
      </c>
      <c r="X990" s="78">
        <f t="shared" si="155"/>
        <v>71.84375</v>
      </c>
      <c r="Y990" s="83">
        <f t="shared" si="156"/>
        <v>89.585187323806736</v>
      </c>
      <c r="Z990" s="84">
        <v>65.517241379310349</v>
      </c>
      <c r="AA990" s="84">
        <v>33.333333333333336</v>
      </c>
      <c r="AB990" s="84">
        <v>0</v>
      </c>
      <c r="AC990" s="84">
        <v>71.2</v>
      </c>
      <c r="AD990" s="84">
        <v>6.593406593406594</v>
      </c>
      <c r="AE990" s="72">
        <f t="shared" si="157"/>
        <v>37.215574081091326</v>
      </c>
      <c r="AF990" s="85">
        <v>89.473684210526315</v>
      </c>
      <c r="AG990" s="85">
        <v>81.25</v>
      </c>
      <c r="AH990" s="85">
        <v>64.705882352941174</v>
      </c>
      <c r="AI990" s="85">
        <v>57.943925233644855</v>
      </c>
      <c r="AJ990" s="86">
        <v>73.343372949278077</v>
      </c>
      <c r="AK990" s="87">
        <v>51.666666666666671</v>
      </c>
      <c r="AL990" s="72">
        <f t="shared" si="158"/>
        <v>51.666666666666671</v>
      </c>
      <c r="AM990" s="88">
        <v>49.739872296389528</v>
      </c>
      <c r="AN990" s="89">
        <f t="shared" si="159"/>
        <v>71.183926460048454</v>
      </c>
    </row>
    <row r="991" spans="1:40" ht="15" hidden="1" customHeight="1" x14ac:dyDescent="0.3">
      <c r="A991" s="90">
        <v>73547</v>
      </c>
      <c r="B991" s="91" t="s">
        <v>1252</v>
      </c>
      <c r="C991" s="91" t="s">
        <v>1284</v>
      </c>
      <c r="D991" s="92">
        <v>6</v>
      </c>
      <c r="E991" s="70">
        <v>58.431576288200603</v>
      </c>
      <c r="F991" s="71">
        <v>73.129324379324387</v>
      </c>
      <c r="G991" s="72">
        <f t="shared" si="150"/>
        <v>63.330825651908526</v>
      </c>
      <c r="H991" s="73">
        <v>77.453999999999994</v>
      </c>
      <c r="I991" s="74">
        <f t="shared" si="151"/>
        <v>77.453999999999994</v>
      </c>
      <c r="J991" s="75">
        <f t="shared" si="152"/>
        <v>68.980095391145113</v>
      </c>
      <c r="K991" s="76">
        <v>53.883495145631066</v>
      </c>
      <c r="L991" s="77">
        <v>100</v>
      </c>
      <c r="M991" s="78">
        <f t="shared" si="153"/>
        <v>64.131607335490827</v>
      </c>
      <c r="N991" s="79">
        <v>83.386243386243393</v>
      </c>
      <c r="O991" s="80">
        <v>99.710000000000008</v>
      </c>
      <c r="P991" s="81">
        <v>98.438934802571168</v>
      </c>
      <c r="Q991" s="82" t="s">
        <v>37</v>
      </c>
      <c r="R991" s="72">
        <f t="shared" si="154"/>
        <v>93.786406234148856</v>
      </c>
      <c r="S991" s="76">
        <v>100</v>
      </c>
      <c r="T991" s="80">
        <v>59.827215608465607</v>
      </c>
      <c r="U991" s="80">
        <v>93.518500000000003</v>
      </c>
      <c r="V991" s="80">
        <v>0</v>
      </c>
      <c r="W991" s="80">
        <v>0</v>
      </c>
      <c r="X991" s="78">
        <f t="shared" si="155"/>
        <v>63.33642890211641</v>
      </c>
      <c r="Y991" s="83">
        <f t="shared" si="156"/>
        <v>73.366685884381582</v>
      </c>
      <c r="Z991" s="84">
        <v>14.252873563218392</v>
      </c>
      <c r="AA991" s="84">
        <v>22.222222222222225</v>
      </c>
      <c r="AB991" s="84">
        <v>0</v>
      </c>
      <c r="AC991" s="84">
        <v>49.6</v>
      </c>
      <c r="AD991" s="84">
        <v>0</v>
      </c>
      <c r="AE991" s="72">
        <f t="shared" si="157"/>
        <v>17.029885057471265</v>
      </c>
      <c r="AF991" s="85">
        <v>21.052631578947366</v>
      </c>
      <c r="AG991" s="85">
        <v>68.75</v>
      </c>
      <c r="AH991" s="85">
        <v>52.941176470588239</v>
      </c>
      <c r="AI991" s="85">
        <v>46.728971962616825</v>
      </c>
      <c r="AJ991" s="86">
        <v>47.36819500303811</v>
      </c>
      <c r="AK991" s="87">
        <v>43.333333333333336</v>
      </c>
      <c r="AL991" s="72">
        <f t="shared" si="158"/>
        <v>43.333333333333336</v>
      </c>
      <c r="AM991" s="88">
        <v>30.38079069812817</v>
      </c>
      <c r="AN991" s="89">
        <f t="shared" si="159"/>
        <v>59.593599229858263</v>
      </c>
    </row>
    <row r="992" spans="1:40" ht="15" hidden="1" customHeight="1" x14ac:dyDescent="0.3">
      <c r="A992" s="90">
        <v>73555</v>
      </c>
      <c r="B992" s="91" t="s">
        <v>1252</v>
      </c>
      <c r="C992" s="91" t="s">
        <v>1285</v>
      </c>
      <c r="D992" s="92">
        <v>6</v>
      </c>
      <c r="E992" s="70">
        <v>67.252400306607072</v>
      </c>
      <c r="F992" s="71">
        <v>87.188644688644686</v>
      </c>
      <c r="G992" s="72">
        <f t="shared" si="150"/>
        <v>73.89781510061961</v>
      </c>
      <c r="H992" s="73">
        <v>16.060000000000002</v>
      </c>
      <c r="I992" s="74">
        <f t="shared" si="151"/>
        <v>16.060000000000002</v>
      </c>
      <c r="J992" s="75">
        <f t="shared" si="152"/>
        <v>50.762689060371763</v>
      </c>
      <c r="K992" s="76">
        <v>95.780590717299575</v>
      </c>
      <c r="L992" s="77">
        <v>100</v>
      </c>
      <c r="M992" s="78">
        <f t="shared" si="153"/>
        <v>96.718237224566337</v>
      </c>
      <c r="N992" s="79">
        <v>89.285714285714292</v>
      </c>
      <c r="O992" s="80">
        <v>99.580000000000013</v>
      </c>
      <c r="P992" s="81">
        <v>99.838472834067545</v>
      </c>
      <c r="Q992" s="82">
        <v>100</v>
      </c>
      <c r="R992" s="72">
        <f t="shared" si="154"/>
        <v>97.176046779945466</v>
      </c>
      <c r="S992" s="76">
        <v>92.5</v>
      </c>
      <c r="T992" s="80">
        <v>74.421296296296305</v>
      </c>
      <c r="U992" s="80">
        <v>100</v>
      </c>
      <c r="V992" s="80">
        <v>0</v>
      </c>
      <c r="W992" s="80">
        <v>25</v>
      </c>
      <c r="X992" s="78">
        <f t="shared" si="155"/>
        <v>69.855324074074076</v>
      </c>
      <c r="Y992" s="83">
        <f t="shared" si="156"/>
        <v>88.268604074130138</v>
      </c>
      <c r="Z992" s="84">
        <v>8.6206896551724146</v>
      </c>
      <c r="AA992" s="84">
        <v>22.222222222222225</v>
      </c>
      <c r="AB992" s="84">
        <v>0</v>
      </c>
      <c r="AC992" s="84">
        <v>39.200000000000003</v>
      </c>
      <c r="AD992" s="84">
        <v>40</v>
      </c>
      <c r="AE992" s="72">
        <f t="shared" si="157"/>
        <v>21.171839080459772</v>
      </c>
      <c r="AF992" s="85">
        <v>31.578947368421051</v>
      </c>
      <c r="AG992" s="85">
        <v>50</v>
      </c>
      <c r="AH992" s="85">
        <v>52.941176470588239</v>
      </c>
      <c r="AI992" s="85">
        <v>40.186915887850468</v>
      </c>
      <c r="AJ992" s="86">
        <v>43.67675993171494</v>
      </c>
      <c r="AK992" s="87">
        <v>31.666666666666664</v>
      </c>
      <c r="AL992" s="72">
        <f t="shared" si="158"/>
        <v>31.666666666666664</v>
      </c>
      <c r="AM992" s="88">
        <v>29.272116824702529</v>
      </c>
      <c r="AN992" s="89">
        <f t="shared" si="159"/>
        <v>63.068474896550185</v>
      </c>
    </row>
    <row r="993" spans="1:40" ht="15" hidden="1" customHeight="1" x14ac:dyDescent="0.3">
      <c r="A993" s="90">
        <v>73563</v>
      </c>
      <c r="B993" s="91" t="s">
        <v>1252</v>
      </c>
      <c r="C993" s="91" t="s">
        <v>1286</v>
      </c>
      <c r="D993" s="92">
        <v>6</v>
      </c>
      <c r="E993" s="70">
        <v>50.627655263728613</v>
      </c>
      <c r="F993" s="71">
        <v>77.588013838013836</v>
      </c>
      <c r="G993" s="72">
        <f t="shared" si="150"/>
        <v>59.614441455157021</v>
      </c>
      <c r="H993" s="73">
        <v>43.542000000000002</v>
      </c>
      <c r="I993" s="74">
        <f t="shared" si="151"/>
        <v>43.542000000000002</v>
      </c>
      <c r="J993" s="75">
        <f t="shared" si="152"/>
        <v>53.185464873094212</v>
      </c>
      <c r="K993" s="76">
        <v>75</v>
      </c>
      <c r="L993" s="77">
        <v>100</v>
      </c>
      <c r="M993" s="78">
        <f t="shared" si="153"/>
        <v>80.555555555555557</v>
      </c>
      <c r="N993" s="79">
        <v>100</v>
      </c>
      <c r="O993" s="80">
        <v>99.74</v>
      </c>
      <c r="P993" s="81">
        <v>96.060134784862626</v>
      </c>
      <c r="Q993" s="82">
        <v>100</v>
      </c>
      <c r="R993" s="72">
        <f t="shared" si="154"/>
        <v>98.950033696215655</v>
      </c>
      <c r="S993" s="76">
        <v>90.694444444444443</v>
      </c>
      <c r="T993" s="77">
        <v>49.842487373737377</v>
      </c>
      <c r="U993" s="80">
        <v>81.944433333333336</v>
      </c>
      <c r="V993" s="80">
        <v>0</v>
      </c>
      <c r="W993" s="80">
        <v>0</v>
      </c>
      <c r="X993" s="78">
        <f t="shared" si="155"/>
        <v>55.620341287878787</v>
      </c>
      <c r="Y993" s="83">
        <f t="shared" si="156"/>
        <v>78.462519994910224</v>
      </c>
      <c r="Z993" s="84">
        <v>8.206896551724137</v>
      </c>
      <c r="AA993" s="84">
        <v>33.333333333333336</v>
      </c>
      <c r="AB993" s="84">
        <v>0</v>
      </c>
      <c r="AC993" s="84">
        <v>40.799999999999997</v>
      </c>
      <c r="AD993" s="84">
        <v>5.5555555555555554</v>
      </c>
      <c r="AE993" s="72">
        <f t="shared" si="157"/>
        <v>16.993390804597702</v>
      </c>
      <c r="AF993" s="85">
        <v>26.315789473684209</v>
      </c>
      <c r="AG993" s="85">
        <v>50</v>
      </c>
      <c r="AH993" s="85">
        <v>35.294117647058826</v>
      </c>
      <c r="AI993" s="85">
        <v>32.710280373831772</v>
      </c>
      <c r="AJ993" s="86">
        <v>36.080046873643703</v>
      </c>
      <c r="AK993" s="87">
        <v>31.666666666666664</v>
      </c>
      <c r="AL993" s="72">
        <f t="shared" si="158"/>
        <v>31.666666666666664</v>
      </c>
      <c r="AM993" s="88">
        <v>25.017820928757093</v>
      </c>
      <c r="AN993" s="89">
        <f t="shared" si="159"/>
        <v>57.373699250701087</v>
      </c>
    </row>
    <row r="994" spans="1:40" ht="15" hidden="1" customHeight="1" x14ac:dyDescent="0.3">
      <c r="A994" s="90">
        <v>73585</v>
      </c>
      <c r="B994" s="91" t="s">
        <v>1252</v>
      </c>
      <c r="C994" s="91" t="s">
        <v>1287</v>
      </c>
      <c r="D994" s="92">
        <v>6</v>
      </c>
      <c r="E994" s="70">
        <v>91.423553226958802</v>
      </c>
      <c r="F994" s="71">
        <v>87.12810337810339</v>
      </c>
      <c r="G994" s="72">
        <f t="shared" si="150"/>
        <v>89.991736610673655</v>
      </c>
      <c r="H994" s="73">
        <v>51.398000000000003</v>
      </c>
      <c r="I994" s="74">
        <f t="shared" si="151"/>
        <v>51.398000000000003</v>
      </c>
      <c r="J994" s="75">
        <f t="shared" si="152"/>
        <v>74.554241966404192</v>
      </c>
      <c r="K994" s="76">
        <v>98.412698412698418</v>
      </c>
      <c r="L994" s="77">
        <v>100</v>
      </c>
      <c r="M994" s="78">
        <f t="shared" si="153"/>
        <v>98.765432098765444</v>
      </c>
      <c r="N994" s="79">
        <v>100</v>
      </c>
      <c r="O994" s="80">
        <v>99.68</v>
      </c>
      <c r="P994" s="81">
        <v>92.556857339765671</v>
      </c>
      <c r="Q994" s="82" t="s">
        <v>37</v>
      </c>
      <c r="R994" s="72">
        <f t="shared" si="154"/>
        <v>97.351403101309444</v>
      </c>
      <c r="S994" s="76">
        <v>96.111111111111114</v>
      </c>
      <c r="T994" s="80">
        <v>82.451758539340773</v>
      </c>
      <c r="U994" s="80">
        <v>96.296283333333335</v>
      </c>
      <c r="V994" s="80">
        <v>0</v>
      </c>
      <c r="W994" s="80">
        <v>25</v>
      </c>
      <c r="X994" s="78">
        <f t="shared" si="155"/>
        <v>71.839788245946309</v>
      </c>
      <c r="Y994" s="83">
        <f t="shared" si="156"/>
        <v>89.696736786677405</v>
      </c>
      <c r="Z994" s="84">
        <v>40.942528735632187</v>
      </c>
      <c r="AA994" s="84">
        <v>64.583333333333329</v>
      </c>
      <c r="AB994" s="84">
        <v>100</v>
      </c>
      <c r="AC994" s="84">
        <v>46.400000000000006</v>
      </c>
      <c r="AD994" s="84">
        <v>57.777777777777771</v>
      </c>
      <c r="AE994" s="72">
        <f t="shared" si="157"/>
        <v>60.628340517241384</v>
      </c>
      <c r="AF994" s="85">
        <v>78.94736842105263</v>
      </c>
      <c r="AG994" s="85">
        <v>75</v>
      </c>
      <c r="AH994" s="85">
        <v>47.058823529411761</v>
      </c>
      <c r="AI994" s="85">
        <v>57.943925233644855</v>
      </c>
      <c r="AJ994" s="86">
        <v>64.737529296027319</v>
      </c>
      <c r="AK994" s="87">
        <v>48.333333333333336</v>
      </c>
      <c r="AL994" s="72">
        <f t="shared" si="158"/>
        <v>48.333333333333336</v>
      </c>
      <c r="AM994" s="88">
        <v>59.26512275480269</v>
      </c>
      <c r="AN994" s="89">
        <f t="shared" si="159"/>
        <v>77.538753613060351</v>
      </c>
    </row>
    <row r="995" spans="1:40" ht="15" hidden="1" customHeight="1" x14ac:dyDescent="0.3">
      <c r="A995" s="90">
        <v>73616</v>
      </c>
      <c r="B995" s="91" t="s">
        <v>1252</v>
      </c>
      <c r="C995" s="91" t="s">
        <v>1288</v>
      </c>
      <c r="D995" s="92">
        <v>6</v>
      </c>
      <c r="E995" s="70">
        <v>62.562847832006817</v>
      </c>
      <c r="F995" s="71">
        <v>87.97212047212048</v>
      </c>
      <c r="G995" s="72">
        <f t="shared" si="150"/>
        <v>71.032605378711366</v>
      </c>
      <c r="H995" s="73">
        <v>60.76</v>
      </c>
      <c r="I995" s="74">
        <f t="shared" si="151"/>
        <v>60.76</v>
      </c>
      <c r="J995" s="75">
        <f t="shared" si="152"/>
        <v>66.923563227226822</v>
      </c>
      <c r="K995" s="76">
        <v>99.53810623556582</v>
      </c>
      <c r="L995" s="77">
        <v>100</v>
      </c>
      <c r="M995" s="78">
        <f t="shared" si="153"/>
        <v>99.64074929432897</v>
      </c>
      <c r="N995" s="79">
        <v>100</v>
      </c>
      <c r="O995" s="80">
        <v>99.92</v>
      </c>
      <c r="P995" s="81">
        <v>99.160305343511439</v>
      </c>
      <c r="Q995" s="82" t="s">
        <v>37</v>
      </c>
      <c r="R995" s="72">
        <f t="shared" si="154"/>
        <v>99.631126717557265</v>
      </c>
      <c r="S995" s="76">
        <v>100</v>
      </c>
      <c r="T995" s="80">
        <v>77.013888888888886</v>
      </c>
      <c r="U995" s="80">
        <v>100</v>
      </c>
      <c r="V995" s="80">
        <v>0</v>
      </c>
      <c r="W995" s="80">
        <v>15</v>
      </c>
      <c r="X995" s="78">
        <f t="shared" si="155"/>
        <v>71.128472222222229</v>
      </c>
      <c r="Y995" s="83">
        <f t="shared" si="156"/>
        <v>90.51374140668787</v>
      </c>
      <c r="Z995" s="84">
        <v>62.712643678160923</v>
      </c>
      <c r="AA995" s="84">
        <v>11.111111111111112</v>
      </c>
      <c r="AB995" s="84">
        <v>40</v>
      </c>
      <c r="AC995" s="84">
        <v>66.400000000000006</v>
      </c>
      <c r="AD995" s="84">
        <v>42.857142857142854</v>
      </c>
      <c r="AE995" s="72">
        <f t="shared" si="157"/>
        <v>45.747208538587849</v>
      </c>
      <c r="AF995" s="85">
        <v>89.473684210526315</v>
      </c>
      <c r="AG995" s="85">
        <v>75</v>
      </c>
      <c r="AH995" s="85">
        <v>64.705882352941174</v>
      </c>
      <c r="AI995" s="85">
        <v>47.663551401869157</v>
      </c>
      <c r="AJ995" s="86">
        <v>69.210779491334151</v>
      </c>
      <c r="AK995" s="87">
        <v>46.666666666666664</v>
      </c>
      <c r="AL995" s="72">
        <f t="shared" si="158"/>
        <v>46.666666666666664</v>
      </c>
      <c r="AM995" s="88">
        <v>52.188052418269294</v>
      </c>
      <c r="AN995" s="89">
        <f t="shared" si="159"/>
        <v>74.297999074270081</v>
      </c>
    </row>
    <row r="996" spans="1:40" ht="15" hidden="1" customHeight="1" x14ac:dyDescent="0.3">
      <c r="A996" s="90">
        <v>73622</v>
      </c>
      <c r="B996" s="91" t="s">
        <v>1252</v>
      </c>
      <c r="C996" s="91" t="s">
        <v>1289</v>
      </c>
      <c r="D996" s="92">
        <v>6</v>
      </c>
      <c r="E996" s="70">
        <v>70.91627817102939</v>
      </c>
      <c r="F996" s="71">
        <v>87.326516076516057</v>
      </c>
      <c r="G996" s="72">
        <f t="shared" si="150"/>
        <v>76.386357472858279</v>
      </c>
      <c r="H996" s="73">
        <v>75.858000000000004</v>
      </c>
      <c r="I996" s="74">
        <f t="shared" si="151"/>
        <v>75.858000000000004</v>
      </c>
      <c r="J996" s="75">
        <f t="shared" si="152"/>
        <v>76.175014483714961</v>
      </c>
      <c r="K996" s="76">
        <v>91.666666666666657</v>
      </c>
      <c r="L996" s="77">
        <v>100</v>
      </c>
      <c r="M996" s="78">
        <f t="shared" si="153"/>
        <v>93.518518518518505</v>
      </c>
      <c r="N996" s="79">
        <v>86.349206349206341</v>
      </c>
      <c r="O996" s="80">
        <v>99.78</v>
      </c>
      <c r="P996" s="81">
        <v>98.736998514115896</v>
      </c>
      <c r="Q996" s="82">
        <v>100</v>
      </c>
      <c r="R996" s="72">
        <f t="shared" si="154"/>
        <v>96.216551215830563</v>
      </c>
      <c r="S996" s="76">
        <v>43.888888888888886</v>
      </c>
      <c r="T996" s="80">
        <v>57.638888888888886</v>
      </c>
      <c r="U996" s="80">
        <v>98.14813333333332</v>
      </c>
      <c r="V996" s="80">
        <v>0</v>
      </c>
      <c r="W996" s="80">
        <v>0</v>
      </c>
      <c r="X996" s="78">
        <f t="shared" si="155"/>
        <v>49.918977777777769</v>
      </c>
      <c r="Y996" s="83">
        <f t="shared" si="156"/>
        <v>80.430035944621324</v>
      </c>
      <c r="Z996" s="84">
        <v>97.241379310344826</v>
      </c>
      <c r="AA996" s="84">
        <v>75</v>
      </c>
      <c r="AB996" s="84">
        <v>0</v>
      </c>
      <c r="AC996" s="84">
        <v>36</v>
      </c>
      <c r="AD996" s="84">
        <v>62.195121951219512</v>
      </c>
      <c r="AE996" s="72">
        <f t="shared" si="157"/>
        <v>56.784430193439867</v>
      </c>
      <c r="AF996" s="85">
        <v>89.473684210526315</v>
      </c>
      <c r="AG996" s="85">
        <v>75</v>
      </c>
      <c r="AH996" s="85">
        <v>47.058823529411761</v>
      </c>
      <c r="AI996" s="85">
        <v>31.775700934579437</v>
      </c>
      <c r="AJ996" s="86">
        <v>60.827052168629379</v>
      </c>
      <c r="AK996" s="87">
        <v>36.666666666666664</v>
      </c>
      <c r="AL996" s="72">
        <f t="shared" si="158"/>
        <v>36.666666666666664</v>
      </c>
      <c r="AM996" s="88">
        <v>53.83891001480243</v>
      </c>
      <c r="AN996" s="89">
        <f t="shared" si="159"/>
        <v>71.601693873494384</v>
      </c>
    </row>
    <row r="997" spans="1:40" ht="15" hidden="1" customHeight="1" x14ac:dyDescent="0.3">
      <c r="A997" s="90">
        <v>73624</v>
      </c>
      <c r="B997" s="91" t="s">
        <v>1252</v>
      </c>
      <c r="C997" s="91" t="s">
        <v>1290</v>
      </c>
      <c r="D997" s="92">
        <v>6</v>
      </c>
      <c r="E997" s="70">
        <v>76.535257241246342</v>
      </c>
      <c r="F997" s="71">
        <v>90.676638176638193</v>
      </c>
      <c r="G997" s="72">
        <f t="shared" si="150"/>
        <v>81.249050886376949</v>
      </c>
      <c r="H997" s="73">
        <v>37.448</v>
      </c>
      <c r="I997" s="74">
        <f t="shared" si="151"/>
        <v>37.448</v>
      </c>
      <c r="J997" s="75">
        <f t="shared" si="152"/>
        <v>63.72863053182617</v>
      </c>
      <c r="K997" s="76">
        <v>78.928571428571431</v>
      </c>
      <c r="L997" s="77">
        <v>100</v>
      </c>
      <c r="M997" s="78">
        <f t="shared" si="153"/>
        <v>83.611111111111114</v>
      </c>
      <c r="N997" s="79">
        <v>94.444444444444457</v>
      </c>
      <c r="O997" s="80">
        <v>99.460000000000008</v>
      </c>
      <c r="P997" s="81">
        <v>97.682502896871384</v>
      </c>
      <c r="Q997" s="82">
        <v>100</v>
      </c>
      <c r="R997" s="72">
        <f t="shared" si="154"/>
        <v>97.896736835328966</v>
      </c>
      <c r="S997" s="76">
        <v>99.305555555555543</v>
      </c>
      <c r="T997" s="80">
        <v>82.486979166666657</v>
      </c>
      <c r="U997" s="80">
        <v>100</v>
      </c>
      <c r="V997" s="80">
        <v>95.317725752508366</v>
      </c>
      <c r="W997" s="80">
        <v>25</v>
      </c>
      <c r="X997" s="78">
        <f t="shared" si="155"/>
        <v>85.487849399619094</v>
      </c>
      <c r="Y997" s="83">
        <f t="shared" si="156"/>
        <v>88.783067595183383</v>
      </c>
      <c r="Z997" s="84">
        <v>64.942528735632195</v>
      </c>
      <c r="AA997" s="84">
        <v>69.444444444444443</v>
      </c>
      <c r="AB997" s="84">
        <v>80</v>
      </c>
      <c r="AC997" s="84">
        <v>86.4</v>
      </c>
      <c r="AD997" s="84">
        <v>43.333333333333336</v>
      </c>
      <c r="AE997" s="72">
        <f t="shared" si="157"/>
        <v>68.581465517241384</v>
      </c>
      <c r="AF997" s="85">
        <v>84.210526315789465</v>
      </c>
      <c r="AG997" s="85">
        <v>81.25</v>
      </c>
      <c r="AH997" s="85">
        <v>76.470588235294116</v>
      </c>
      <c r="AI997" s="85">
        <v>68.224299065420553</v>
      </c>
      <c r="AJ997" s="86">
        <v>77.53885340412603</v>
      </c>
      <c r="AK997" s="87">
        <v>53.333333333333336</v>
      </c>
      <c r="AL997" s="72">
        <f t="shared" si="158"/>
        <v>53.333333333333336</v>
      </c>
      <c r="AM997" s="88">
        <v>67.920475850295688</v>
      </c>
      <c r="AN997" s="89">
        <f t="shared" si="159"/>
        <v>77.513402659045624</v>
      </c>
    </row>
    <row r="998" spans="1:40" ht="15" hidden="1" customHeight="1" x14ac:dyDescent="0.3">
      <c r="A998" s="90">
        <v>73671</v>
      </c>
      <c r="B998" s="91" t="s">
        <v>1252</v>
      </c>
      <c r="C998" s="91" t="s">
        <v>1291</v>
      </c>
      <c r="D998" s="92">
        <v>6</v>
      </c>
      <c r="E998" s="70">
        <v>50.673681883754476</v>
      </c>
      <c r="F998" s="71">
        <v>89.255189255189237</v>
      </c>
      <c r="G998" s="72">
        <f t="shared" si="150"/>
        <v>63.534184340899387</v>
      </c>
      <c r="H998" s="73">
        <v>52.183999999999997</v>
      </c>
      <c r="I998" s="74">
        <f t="shared" si="151"/>
        <v>52.183999999999997</v>
      </c>
      <c r="J998" s="75">
        <f t="shared" si="152"/>
        <v>58.994110604539628</v>
      </c>
      <c r="K998" s="76">
        <v>81.588447653429611</v>
      </c>
      <c r="L998" s="77">
        <v>100</v>
      </c>
      <c r="M998" s="78">
        <f t="shared" si="153"/>
        <v>85.679903730445261</v>
      </c>
      <c r="N998" s="79">
        <v>70</v>
      </c>
      <c r="O998" s="80">
        <v>99.5</v>
      </c>
      <c r="P998" s="81">
        <v>99.926416482707864</v>
      </c>
      <c r="Q998" s="82" t="s">
        <v>37</v>
      </c>
      <c r="R998" s="72">
        <f t="shared" si="154"/>
        <v>89.752674990802063</v>
      </c>
      <c r="S998" s="76">
        <v>99.166666666666671</v>
      </c>
      <c r="T998" s="80">
        <v>77.239583333333329</v>
      </c>
      <c r="U998" s="80">
        <v>100</v>
      </c>
      <c r="V998" s="80">
        <v>0</v>
      </c>
      <c r="W998" s="80">
        <v>25</v>
      </c>
      <c r="X998" s="78">
        <f t="shared" si="155"/>
        <v>72.2265625</v>
      </c>
      <c r="Y998" s="83">
        <f t="shared" si="156"/>
        <v>82.678121340016958</v>
      </c>
      <c r="Z998" s="84">
        <v>95.517241379310349</v>
      </c>
      <c r="AA998" s="84">
        <v>8.3333333333333339</v>
      </c>
      <c r="AB998" s="84">
        <v>60</v>
      </c>
      <c r="AC998" s="84">
        <v>52.800000000000004</v>
      </c>
      <c r="AD998" s="84">
        <v>5.5555555555555554</v>
      </c>
      <c r="AE998" s="72">
        <f t="shared" si="157"/>
        <v>47.63347701149425</v>
      </c>
      <c r="AF998" s="85">
        <v>47.368421052631575</v>
      </c>
      <c r="AG998" s="85">
        <v>75</v>
      </c>
      <c r="AH998" s="85">
        <v>47.058823529411761</v>
      </c>
      <c r="AI998" s="85">
        <v>42.056074766355138</v>
      </c>
      <c r="AJ998" s="86">
        <v>52.87082983709962</v>
      </c>
      <c r="AK998" s="87">
        <v>38.333333333333336</v>
      </c>
      <c r="AL998" s="72">
        <f t="shared" si="158"/>
        <v>38.333333333333336</v>
      </c>
      <c r="AM998" s="88">
        <v>47.170075696023503</v>
      </c>
      <c r="AN998" s="89">
        <f t="shared" si="159"/>
        <v>67.288905499723455</v>
      </c>
    </row>
    <row r="999" spans="1:40" ht="15" hidden="1" customHeight="1" x14ac:dyDescent="0.3">
      <c r="A999" s="90">
        <v>73675</v>
      </c>
      <c r="B999" s="91" t="s">
        <v>1252</v>
      </c>
      <c r="C999" s="91" t="s">
        <v>1292</v>
      </c>
      <c r="D999" s="92">
        <v>6</v>
      </c>
      <c r="E999" s="70">
        <v>54.638290178928116</v>
      </c>
      <c r="F999" s="71">
        <v>80.113960113960104</v>
      </c>
      <c r="G999" s="72">
        <f t="shared" si="150"/>
        <v>63.130180157272108</v>
      </c>
      <c r="H999" s="73">
        <v>46.66</v>
      </c>
      <c r="I999" s="74">
        <f t="shared" si="151"/>
        <v>46.66</v>
      </c>
      <c r="J999" s="75">
        <f t="shared" si="152"/>
        <v>56.542108094363257</v>
      </c>
      <c r="K999" s="76">
        <v>72.815533980582529</v>
      </c>
      <c r="L999" s="77">
        <v>100</v>
      </c>
      <c r="M999" s="78">
        <f t="shared" si="153"/>
        <v>78.856526429341969</v>
      </c>
      <c r="N999" s="79">
        <v>83.015873015873026</v>
      </c>
      <c r="O999" s="80">
        <v>99.6</v>
      </c>
      <c r="P999" s="81">
        <v>98.180242634315434</v>
      </c>
      <c r="Q999" s="82">
        <v>100</v>
      </c>
      <c r="R999" s="72">
        <f t="shared" si="154"/>
        <v>95.199028912547121</v>
      </c>
      <c r="S999" s="76">
        <v>99.305555555555543</v>
      </c>
      <c r="T999" s="80">
        <v>57.048611111111114</v>
      </c>
      <c r="U999" s="80">
        <v>100</v>
      </c>
      <c r="V999" s="80">
        <v>0</v>
      </c>
      <c r="W999" s="80">
        <v>80</v>
      </c>
      <c r="X999" s="78">
        <f t="shared" si="155"/>
        <v>74.088541666666657</v>
      </c>
      <c r="Y999" s="83">
        <f t="shared" si="156"/>
        <v>82.560372099911518</v>
      </c>
      <c r="Z999" s="84">
        <v>57.264367816091955</v>
      </c>
      <c r="AA999" s="84">
        <v>66.666666666666671</v>
      </c>
      <c r="AB999" s="84">
        <v>40</v>
      </c>
      <c r="AC999" s="84">
        <v>68</v>
      </c>
      <c r="AD999" s="84">
        <v>40.449438202247187</v>
      </c>
      <c r="AE999" s="72">
        <f t="shared" si="157"/>
        <v>54.650361616944338</v>
      </c>
      <c r="AF999" s="85">
        <v>68.421052631578945</v>
      </c>
      <c r="AG999" s="85">
        <v>87.5</v>
      </c>
      <c r="AH999" s="85">
        <v>64.705882352941174</v>
      </c>
      <c r="AI999" s="85">
        <v>54.205607476635507</v>
      </c>
      <c r="AJ999" s="86">
        <v>68.70813561528891</v>
      </c>
      <c r="AK999" s="87">
        <v>60</v>
      </c>
      <c r="AL999" s="72">
        <f t="shared" si="158"/>
        <v>60</v>
      </c>
      <c r="AM999" s="88">
        <v>59.469029026447359</v>
      </c>
      <c r="AN999" s="89">
        <f t="shared" si="159"/>
        <v>70.429316376762614</v>
      </c>
    </row>
    <row r="1000" spans="1:40" ht="15" hidden="1" customHeight="1" x14ac:dyDescent="0.3">
      <c r="A1000" s="90">
        <v>73678</v>
      </c>
      <c r="B1000" s="91" t="s">
        <v>1252</v>
      </c>
      <c r="C1000" s="91" t="s">
        <v>1293</v>
      </c>
      <c r="D1000" s="92">
        <v>6</v>
      </c>
      <c r="E1000" s="70">
        <v>59.602291537863231</v>
      </c>
      <c r="F1000" s="71">
        <v>72.404354904354904</v>
      </c>
      <c r="G1000" s="72">
        <f t="shared" si="150"/>
        <v>63.86964599336045</v>
      </c>
      <c r="H1000" s="73">
        <v>15.231999999999999</v>
      </c>
      <c r="I1000" s="74">
        <f t="shared" si="151"/>
        <v>15.231999999999999</v>
      </c>
      <c r="J1000" s="75">
        <f t="shared" si="152"/>
        <v>44.414587596016275</v>
      </c>
      <c r="K1000" s="76">
        <v>94.736842105263165</v>
      </c>
      <c r="L1000" s="77">
        <v>100</v>
      </c>
      <c r="M1000" s="78">
        <f t="shared" si="153"/>
        <v>95.906432748538009</v>
      </c>
      <c r="N1000" s="79">
        <v>81.904761904761912</v>
      </c>
      <c r="O1000" s="80">
        <v>99.550000000000011</v>
      </c>
      <c r="P1000" s="81">
        <v>98.953068592057761</v>
      </c>
      <c r="Q1000" s="82" t="s">
        <v>37</v>
      </c>
      <c r="R1000" s="72">
        <f t="shared" si="154"/>
        <v>93.410858534253066</v>
      </c>
      <c r="S1000" s="76">
        <v>96.111111111111114</v>
      </c>
      <c r="T1000" s="80">
        <v>73.680555555555557</v>
      </c>
      <c r="U1000" s="80">
        <v>100</v>
      </c>
      <c r="V1000" s="80">
        <v>0</v>
      </c>
      <c r="W1000" s="80">
        <v>15</v>
      </c>
      <c r="X1000" s="78">
        <f t="shared" si="155"/>
        <v>69.322916666666671</v>
      </c>
      <c r="Y1000" s="83">
        <f t="shared" si="156"/>
        <v>86.601123853768001</v>
      </c>
      <c r="Z1000" s="84">
        <v>8.1149425287356323</v>
      </c>
      <c r="AA1000" s="84">
        <v>22.222222222222225</v>
      </c>
      <c r="AB1000" s="84">
        <v>0</v>
      </c>
      <c r="AC1000" s="84">
        <v>62.4</v>
      </c>
      <c r="AD1000" s="84">
        <v>8.8888888888888893</v>
      </c>
      <c r="AE1000" s="72">
        <f t="shared" si="157"/>
        <v>19.562068965517241</v>
      </c>
      <c r="AF1000" s="85">
        <v>57.894736842105267</v>
      </c>
      <c r="AG1000" s="85">
        <v>75</v>
      </c>
      <c r="AH1000" s="85">
        <v>64.705882352941174</v>
      </c>
      <c r="AI1000" s="85">
        <v>40.186915887850468</v>
      </c>
      <c r="AJ1000" s="86">
        <v>59.44688377072422</v>
      </c>
      <c r="AK1000" s="87">
        <v>40</v>
      </c>
      <c r="AL1000" s="72">
        <f t="shared" si="158"/>
        <v>40</v>
      </c>
      <c r="AM1000" s="88">
        <v>34.285605787135651</v>
      </c>
      <c r="AN1000" s="89">
        <f t="shared" si="159"/>
        <v>62.46916118222795</v>
      </c>
    </row>
    <row r="1001" spans="1:40" ht="15" hidden="1" customHeight="1" x14ac:dyDescent="0.3">
      <c r="A1001" s="90">
        <v>73686</v>
      </c>
      <c r="B1001" s="91" t="s">
        <v>1252</v>
      </c>
      <c r="C1001" s="91" t="s">
        <v>1294</v>
      </c>
      <c r="D1001" s="92">
        <v>6</v>
      </c>
      <c r="E1001" s="70">
        <v>60.942082352922</v>
      </c>
      <c r="F1001" s="71">
        <v>90.847578347578335</v>
      </c>
      <c r="G1001" s="72">
        <f t="shared" si="150"/>
        <v>70.910581017807445</v>
      </c>
      <c r="H1001" s="73">
        <v>5.3040000000000003</v>
      </c>
      <c r="I1001" s="74">
        <f t="shared" si="151"/>
        <v>5.3040000000000003</v>
      </c>
      <c r="J1001" s="75">
        <f t="shared" si="152"/>
        <v>44.667948610684469</v>
      </c>
      <c r="K1001" s="76">
        <v>57.02479338842975</v>
      </c>
      <c r="L1001" s="77">
        <v>100</v>
      </c>
      <c r="M1001" s="78">
        <f t="shared" si="153"/>
        <v>66.574839302112025</v>
      </c>
      <c r="N1001" s="79">
        <v>92.222222222222214</v>
      </c>
      <c r="O1001" s="80">
        <v>98.71</v>
      </c>
      <c r="P1001" s="81">
        <v>97.960484384958562</v>
      </c>
      <c r="Q1001" s="82">
        <v>100</v>
      </c>
      <c r="R1001" s="72">
        <f t="shared" si="154"/>
        <v>97.2231766517952</v>
      </c>
      <c r="S1001" s="76">
        <v>97.083333333333329</v>
      </c>
      <c r="T1001" s="80">
        <v>59.155092592592595</v>
      </c>
      <c r="U1001" s="80">
        <v>100</v>
      </c>
      <c r="V1001" s="80">
        <v>0</v>
      </c>
      <c r="W1001" s="80">
        <v>15</v>
      </c>
      <c r="X1001" s="78">
        <f t="shared" si="155"/>
        <v>65.934606481481481</v>
      </c>
      <c r="Y1001" s="83">
        <f t="shared" si="156"/>
        <v>76.177432751408872</v>
      </c>
      <c r="Z1001" s="84">
        <v>95.011494252873561</v>
      </c>
      <c r="AA1001" s="84">
        <v>41.666666666666664</v>
      </c>
      <c r="AB1001" s="84">
        <v>60</v>
      </c>
      <c r="AC1001" s="84">
        <v>73.599999999999994</v>
      </c>
      <c r="AD1001" s="84">
        <v>5.5555555555555554</v>
      </c>
      <c r="AE1001" s="72">
        <f t="shared" si="157"/>
        <v>57.657040229885048</v>
      </c>
      <c r="AF1001" s="85">
        <v>52.631578947368418</v>
      </c>
      <c r="AG1001" s="85">
        <v>75</v>
      </c>
      <c r="AH1001" s="85">
        <v>47.058823529411761</v>
      </c>
      <c r="AI1001" s="85">
        <v>50.467289719626166</v>
      </c>
      <c r="AJ1001" s="86">
        <v>56.289423049101586</v>
      </c>
      <c r="AK1001" s="87">
        <v>56.666666666666664</v>
      </c>
      <c r="AL1001" s="72">
        <f t="shared" si="158"/>
        <v>56.666666666666664</v>
      </c>
      <c r="AM1001" s="88">
        <v>57.094267602365782</v>
      </c>
      <c r="AN1001" s="89">
        <f t="shared" si="159"/>
        <v>64.150586378551068</v>
      </c>
    </row>
    <row r="1002" spans="1:40" ht="15" hidden="1" customHeight="1" x14ac:dyDescent="0.3">
      <c r="A1002" s="90">
        <v>73770</v>
      </c>
      <c r="B1002" s="91" t="s">
        <v>1252</v>
      </c>
      <c r="C1002" s="91" t="s">
        <v>1295</v>
      </c>
      <c r="D1002" s="92">
        <v>6</v>
      </c>
      <c r="E1002" s="70">
        <v>64.58470183265581</v>
      </c>
      <c r="F1002" s="71">
        <v>79.166666666666671</v>
      </c>
      <c r="G1002" s="72">
        <f t="shared" si="150"/>
        <v>69.445356777326097</v>
      </c>
      <c r="H1002" s="73">
        <v>33.94</v>
      </c>
      <c r="I1002" s="74">
        <f t="shared" si="151"/>
        <v>33.94</v>
      </c>
      <c r="J1002" s="75">
        <f t="shared" si="152"/>
        <v>55.243214066395659</v>
      </c>
      <c r="K1002" s="76">
        <v>43.859649122807021</v>
      </c>
      <c r="L1002" s="77">
        <v>100</v>
      </c>
      <c r="M1002" s="78">
        <f t="shared" si="153"/>
        <v>56.335282651072127</v>
      </c>
      <c r="N1002" s="79">
        <v>74.126984126984112</v>
      </c>
      <c r="O1002" s="80">
        <v>98.61</v>
      </c>
      <c r="P1002" s="81">
        <v>98.81481481481481</v>
      </c>
      <c r="Q1002" s="82" t="s">
        <v>37</v>
      </c>
      <c r="R1002" s="72">
        <f t="shared" si="154"/>
        <v>90.460693022486765</v>
      </c>
      <c r="S1002" s="76">
        <v>81.944444444444457</v>
      </c>
      <c r="T1002" s="80">
        <v>74.131944444444443</v>
      </c>
      <c r="U1002" s="80">
        <v>100</v>
      </c>
      <c r="V1002" s="80">
        <v>0</v>
      </c>
      <c r="W1002" s="80">
        <v>25</v>
      </c>
      <c r="X1002" s="78">
        <f t="shared" si="155"/>
        <v>67.144097222222229</v>
      </c>
      <c r="Y1002" s="83">
        <f t="shared" si="156"/>
        <v>70.71423463269285</v>
      </c>
      <c r="Z1002" s="84">
        <v>61.011494252873568</v>
      </c>
      <c r="AA1002" s="84">
        <v>33.333333333333336</v>
      </c>
      <c r="AB1002" s="84">
        <v>100</v>
      </c>
      <c r="AC1002" s="84">
        <v>31.2</v>
      </c>
      <c r="AD1002" s="84">
        <v>24.444444444444443</v>
      </c>
      <c r="AE1002" s="72">
        <f t="shared" si="157"/>
        <v>50.686206896551731</v>
      </c>
      <c r="AF1002" s="85">
        <v>89.473684210526315</v>
      </c>
      <c r="AG1002" s="85">
        <v>75</v>
      </c>
      <c r="AH1002" s="85">
        <v>52.941176470588239</v>
      </c>
      <c r="AI1002" s="85">
        <v>30.841121495327101</v>
      </c>
      <c r="AJ1002" s="86">
        <v>62.063995544110412</v>
      </c>
      <c r="AK1002" s="87">
        <v>30</v>
      </c>
      <c r="AL1002" s="72">
        <f t="shared" si="158"/>
        <v>30</v>
      </c>
      <c r="AM1002" s="88">
        <v>49.583042489923699</v>
      </c>
      <c r="AN1002" s="89">
        <f t="shared" si="159"/>
        <v>61.280672876602665</v>
      </c>
    </row>
    <row r="1003" spans="1:40" ht="15" hidden="1" customHeight="1" x14ac:dyDescent="0.3">
      <c r="A1003" s="90">
        <v>73854</v>
      </c>
      <c r="B1003" s="91" t="s">
        <v>1252</v>
      </c>
      <c r="C1003" s="91" t="s">
        <v>1296</v>
      </c>
      <c r="D1003" s="92">
        <v>6</v>
      </c>
      <c r="E1003" s="70">
        <v>28.00521962029341</v>
      </c>
      <c r="F1003" s="71">
        <v>90.769230769230774</v>
      </c>
      <c r="G1003" s="72">
        <f t="shared" si="150"/>
        <v>48.926556669939195</v>
      </c>
      <c r="H1003" s="73">
        <v>18.512</v>
      </c>
      <c r="I1003" s="74">
        <f t="shared" si="151"/>
        <v>18.512</v>
      </c>
      <c r="J1003" s="75">
        <f t="shared" si="152"/>
        <v>36.760734001963513</v>
      </c>
      <c r="K1003" s="76">
        <v>40.853658536585371</v>
      </c>
      <c r="L1003" s="77">
        <v>100</v>
      </c>
      <c r="M1003" s="78">
        <f t="shared" si="153"/>
        <v>53.997289972899736</v>
      </c>
      <c r="N1003" s="79">
        <v>81.111111111111128</v>
      </c>
      <c r="O1003" s="80">
        <v>99.9</v>
      </c>
      <c r="P1003" s="81">
        <v>99.81684981684981</v>
      </c>
      <c r="Q1003" s="82">
        <v>100</v>
      </c>
      <c r="R1003" s="72">
        <f t="shared" si="154"/>
        <v>95.206990231990233</v>
      </c>
      <c r="S1003" s="76">
        <v>90.416666666666671</v>
      </c>
      <c r="T1003" s="80">
        <v>67.93981481481481</v>
      </c>
      <c r="U1003" s="80">
        <v>100</v>
      </c>
      <c r="V1003" s="80">
        <v>0</v>
      </c>
      <c r="W1003" s="80">
        <v>0</v>
      </c>
      <c r="X1003" s="78">
        <f t="shared" si="155"/>
        <v>64.589120370370367</v>
      </c>
      <c r="Y1003" s="83">
        <f t="shared" si="156"/>
        <v>70.573779782999296</v>
      </c>
      <c r="Z1003" s="84">
        <v>76.896551724137922</v>
      </c>
      <c r="AA1003" s="84">
        <v>11.111111111111112</v>
      </c>
      <c r="AB1003" s="84">
        <v>60</v>
      </c>
      <c r="AC1003" s="84">
        <v>79.2</v>
      </c>
      <c r="AD1003" s="84">
        <v>3.3333333333333335</v>
      </c>
      <c r="AE1003" s="72">
        <f t="shared" si="157"/>
        <v>48.032471264367814</v>
      </c>
      <c r="AF1003" s="85">
        <v>73.68421052631578</v>
      </c>
      <c r="AG1003" s="85">
        <v>68.75</v>
      </c>
      <c r="AH1003" s="85">
        <v>70.588235294117652</v>
      </c>
      <c r="AI1003" s="85">
        <v>59.813084112149525</v>
      </c>
      <c r="AJ1003" s="86">
        <v>68.208882483145743</v>
      </c>
      <c r="AK1003" s="87">
        <v>68.333333333333329</v>
      </c>
      <c r="AL1003" s="72">
        <f t="shared" si="158"/>
        <v>68.333333333333329</v>
      </c>
      <c r="AM1003" s="88">
        <v>57.473020003168365</v>
      </c>
      <c r="AN1003" s="89">
        <f t="shared" si="159"/>
        <v>59.880942692842858</v>
      </c>
    </row>
    <row r="1004" spans="1:40" ht="15" hidden="1" customHeight="1" x14ac:dyDescent="0.3">
      <c r="A1004" s="90">
        <v>73861</v>
      </c>
      <c r="B1004" s="91" t="s">
        <v>1252</v>
      </c>
      <c r="C1004" s="91" t="s">
        <v>1297</v>
      </c>
      <c r="D1004" s="92">
        <v>6</v>
      </c>
      <c r="E1004" s="70">
        <v>59.987199430938112</v>
      </c>
      <c r="F1004" s="71">
        <v>95.473646723646723</v>
      </c>
      <c r="G1004" s="72">
        <f t="shared" si="150"/>
        <v>71.816015195174316</v>
      </c>
      <c r="H1004" s="73">
        <v>46.604000000000006</v>
      </c>
      <c r="I1004" s="74">
        <f t="shared" si="151"/>
        <v>46.604000000000006</v>
      </c>
      <c r="J1004" s="75">
        <f t="shared" si="152"/>
        <v>61.731209117104591</v>
      </c>
      <c r="K1004" s="76">
        <v>28.571428571428569</v>
      </c>
      <c r="L1004" s="77">
        <v>100</v>
      </c>
      <c r="M1004" s="78">
        <f t="shared" si="153"/>
        <v>44.444444444444443</v>
      </c>
      <c r="N1004" s="79">
        <v>99.285714285714306</v>
      </c>
      <c r="O1004" s="80">
        <v>99.4</v>
      </c>
      <c r="P1004" s="81">
        <v>99.065084501977708</v>
      </c>
      <c r="Q1004" s="82">
        <v>100</v>
      </c>
      <c r="R1004" s="72">
        <f t="shared" si="154"/>
        <v>99.437699696923005</v>
      </c>
      <c r="S1004" s="76">
        <v>90.138888888888886</v>
      </c>
      <c r="T1004" s="80">
        <v>58.812652625152623</v>
      </c>
      <c r="U1004" s="80">
        <v>98.14813333333332</v>
      </c>
      <c r="V1004" s="80">
        <v>0</v>
      </c>
      <c r="W1004" s="80">
        <v>0</v>
      </c>
      <c r="X1004" s="78">
        <f t="shared" si="155"/>
        <v>61.774918711843711</v>
      </c>
      <c r="Y1004" s="83">
        <f t="shared" si="156"/>
        <v>67.588037890805339</v>
      </c>
      <c r="Z1004" s="84">
        <v>97.931034482758619</v>
      </c>
      <c r="AA1004" s="84">
        <v>22.222222222222225</v>
      </c>
      <c r="AB1004" s="84">
        <v>40</v>
      </c>
      <c r="AC1004" s="84">
        <v>72</v>
      </c>
      <c r="AD1004" s="84">
        <v>51.111111111111107</v>
      </c>
      <c r="AE1004" s="72">
        <f t="shared" si="157"/>
        <v>59.232758620689651</v>
      </c>
      <c r="AF1004" s="85">
        <v>57.894736842105267</v>
      </c>
      <c r="AG1004" s="85">
        <v>81.25</v>
      </c>
      <c r="AH1004" s="85">
        <v>52.941176470588239</v>
      </c>
      <c r="AI1004" s="85">
        <v>55.140186915887845</v>
      </c>
      <c r="AJ1004" s="86">
        <v>61.806525057145336</v>
      </c>
      <c r="AK1004" s="87">
        <v>55.000000000000007</v>
      </c>
      <c r="AL1004" s="72">
        <f t="shared" si="158"/>
        <v>55.000000000000007</v>
      </c>
      <c r="AM1004" s="88">
        <v>59.072544612939907</v>
      </c>
      <c r="AN1004" s="89">
        <f t="shared" si="159"/>
        <v>63.862024152705558</v>
      </c>
    </row>
    <row r="1005" spans="1:40" ht="15" hidden="1" customHeight="1" x14ac:dyDescent="0.3">
      <c r="A1005" s="90">
        <v>73870</v>
      </c>
      <c r="B1005" s="91" t="s">
        <v>1252</v>
      </c>
      <c r="C1005" s="91" t="s">
        <v>1298</v>
      </c>
      <c r="D1005" s="92">
        <v>6</v>
      </c>
      <c r="E1005" s="70">
        <v>74.195263695999913</v>
      </c>
      <c r="F1005" s="71">
        <v>85.928978428978425</v>
      </c>
      <c r="G1005" s="72">
        <f t="shared" si="150"/>
        <v>78.106501940326083</v>
      </c>
      <c r="H1005" s="73">
        <v>68.44</v>
      </c>
      <c r="I1005" s="74">
        <f t="shared" si="151"/>
        <v>68.44</v>
      </c>
      <c r="J1005" s="75">
        <f t="shared" si="152"/>
        <v>74.239901164195643</v>
      </c>
      <c r="K1005" s="76">
        <v>99.386503067484668</v>
      </c>
      <c r="L1005" s="77">
        <v>0</v>
      </c>
      <c r="M1005" s="78">
        <f t="shared" si="153"/>
        <v>77.300613496932527</v>
      </c>
      <c r="N1005" s="79">
        <v>98.518518518518533</v>
      </c>
      <c r="O1005" s="80">
        <v>99.789999999999992</v>
      </c>
      <c r="P1005" s="81">
        <v>98.639112903225808</v>
      </c>
      <c r="Q1005" s="82">
        <v>100</v>
      </c>
      <c r="R1005" s="72">
        <f t="shared" si="154"/>
        <v>99.236907855436087</v>
      </c>
      <c r="S1005" s="76">
        <v>88.75</v>
      </c>
      <c r="T1005" s="80">
        <v>71.777777777777771</v>
      </c>
      <c r="U1005" s="80">
        <v>100</v>
      </c>
      <c r="V1005" s="80">
        <v>0</v>
      </c>
      <c r="W1005" s="80">
        <v>15</v>
      </c>
      <c r="X1005" s="78">
        <f t="shared" si="155"/>
        <v>67.006944444444443</v>
      </c>
      <c r="Y1005" s="83">
        <f t="shared" si="156"/>
        <v>81.026253594857479</v>
      </c>
      <c r="Z1005" s="84">
        <v>56.712643678160923</v>
      </c>
      <c r="AA1005" s="84">
        <v>72.222222222222229</v>
      </c>
      <c r="AB1005" s="84">
        <v>60</v>
      </c>
      <c r="AC1005" s="84">
        <v>42.4</v>
      </c>
      <c r="AD1005" s="84">
        <v>60</v>
      </c>
      <c r="AE1005" s="72">
        <f t="shared" si="157"/>
        <v>58.169827586206893</v>
      </c>
      <c r="AF1005" s="85">
        <v>57.894736842105267</v>
      </c>
      <c r="AG1005" s="85">
        <v>81.25</v>
      </c>
      <c r="AH1005" s="85">
        <v>52.941176470588239</v>
      </c>
      <c r="AI1005" s="85">
        <v>55.140186915887845</v>
      </c>
      <c r="AJ1005" s="86">
        <v>61.806525057145336</v>
      </c>
      <c r="AK1005" s="87">
        <v>68.333333333333329</v>
      </c>
      <c r="AL1005" s="72">
        <f t="shared" si="158"/>
        <v>68.333333333333329</v>
      </c>
      <c r="AM1005" s="88">
        <v>61.17231472788243</v>
      </c>
      <c r="AN1005" s="89">
        <f t="shared" si="159"/>
        <v>73.712801448632604</v>
      </c>
    </row>
    <row r="1006" spans="1:40" ht="15" hidden="1" customHeight="1" x14ac:dyDescent="0.3">
      <c r="A1006" s="90">
        <v>73873</v>
      </c>
      <c r="B1006" s="91" t="s">
        <v>1252</v>
      </c>
      <c r="C1006" s="91" t="s">
        <v>1299</v>
      </c>
      <c r="D1006" s="92">
        <v>6</v>
      </c>
      <c r="E1006" s="70">
        <v>61.884669383282542</v>
      </c>
      <c r="F1006" s="71">
        <v>80</v>
      </c>
      <c r="G1006" s="72">
        <f t="shared" si="150"/>
        <v>67.923112922188352</v>
      </c>
      <c r="H1006" s="73">
        <v>44.556000000000004</v>
      </c>
      <c r="I1006" s="74">
        <f t="shared" si="151"/>
        <v>44.556000000000004</v>
      </c>
      <c r="J1006" s="75">
        <f t="shared" si="152"/>
        <v>58.576267753313012</v>
      </c>
      <c r="K1006" s="76">
        <v>96.875</v>
      </c>
      <c r="L1006" s="77">
        <v>100</v>
      </c>
      <c r="M1006" s="78">
        <f t="shared" si="153"/>
        <v>97.569444444444457</v>
      </c>
      <c r="N1006" s="79">
        <v>100</v>
      </c>
      <c r="O1006" s="80">
        <v>99.05</v>
      </c>
      <c r="P1006" s="81">
        <v>98.188405797101453</v>
      </c>
      <c r="Q1006" s="82" t="s">
        <v>37</v>
      </c>
      <c r="R1006" s="72">
        <f t="shared" si="154"/>
        <v>99.017543931159423</v>
      </c>
      <c r="S1006" s="76">
        <v>94.166666666666671</v>
      </c>
      <c r="T1006" s="77">
        <v>71.851851851851848</v>
      </c>
      <c r="U1006" s="80">
        <v>100</v>
      </c>
      <c r="V1006" s="80">
        <v>0</v>
      </c>
      <c r="W1006" s="80">
        <v>0</v>
      </c>
      <c r="X1006" s="78">
        <f t="shared" si="155"/>
        <v>66.504629629629633</v>
      </c>
      <c r="Y1006" s="83">
        <f t="shared" si="156"/>
        <v>88.092095539452487</v>
      </c>
      <c r="Z1006" s="84">
        <v>46.620689655172413</v>
      </c>
      <c r="AA1006" s="84">
        <v>33.333333333333336</v>
      </c>
      <c r="AB1006" s="84">
        <v>100</v>
      </c>
      <c r="AC1006" s="84">
        <v>40.799999999999997</v>
      </c>
      <c r="AD1006" s="84">
        <v>5.5555555555555554</v>
      </c>
      <c r="AE1006" s="72">
        <f t="shared" si="157"/>
        <v>45.346839080459766</v>
      </c>
      <c r="AF1006" s="85">
        <v>84.210526315789465</v>
      </c>
      <c r="AG1006" s="85">
        <v>68.75</v>
      </c>
      <c r="AH1006" s="85">
        <v>58.82352941176471</v>
      </c>
      <c r="AI1006" s="85">
        <v>37.383177570093459</v>
      </c>
      <c r="AJ1006" s="86">
        <v>62.29180832441191</v>
      </c>
      <c r="AK1006" s="87">
        <v>46.666666666666664</v>
      </c>
      <c r="AL1006" s="72">
        <f t="shared" si="158"/>
        <v>46.666666666666664</v>
      </c>
      <c r="AM1006" s="88">
        <v>50.129463062755057</v>
      </c>
      <c r="AN1006" s="89">
        <f t="shared" si="159"/>
        <v>70.800140239215366</v>
      </c>
    </row>
    <row r="1007" spans="1:40" ht="15" hidden="1" customHeight="1" x14ac:dyDescent="0.3">
      <c r="A1007" s="90">
        <v>76001</v>
      </c>
      <c r="B1007" s="91" t="s">
        <v>1300</v>
      </c>
      <c r="C1007" s="91" t="s">
        <v>1301</v>
      </c>
      <c r="D1007" s="92" t="s">
        <v>273</v>
      </c>
      <c r="E1007" s="70">
        <v>69.847609019295149</v>
      </c>
      <c r="F1007" s="71">
        <v>84.03897028897029</v>
      </c>
      <c r="G1007" s="72">
        <f t="shared" si="150"/>
        <v>74.578062775853525</v>
      </c>
      <c r="H1007" s="73">
        <v>0</v>
      </c>
      <c r="I1007" s="74">
        <f t="shared" si="151"/>
        <v>0</v>
      </c>
      <c r="J1007" s="75">
        <f t="shared" si="152"/>
        <v>44.746837665512111</v>
      </c>
      <c r="K1007" s="76">
        <v>75.553068778514245</v>
      </c>
      <c r="L1007" s="77">
        <v>100</v>
      </c>
      <c r="M1007" s="78">
        <f t="shared" si="153"/>
        <v>80.985720161066638</v>
      </c>
      <c r="N1007" s="79">
        <v>100</v>
      </c>
      <c r="O1007" s="80">
        <v>98.3</v>
      </c>
      <c r="P1007" s="81">
        <v>94.877996302435292</v>
      </c>
      <c r="Q1007" s="82">
        <v>100</v>
      </c>
      <c r="R1007" s="72">
        <f t="shared" si="154"/>
        <v>98.294499075608826</v>
      </c>
      <c r="S1007" s="76">
        <v>97.777777777777786</v>
      </c>
      <c r="T1007" s="80">
        <v>75</v>
      </c>
      <c r="U1007" s="80">
        <v>100</v>
      </c>
      <c r="V1007" s="80">
        <v>85.65003080714726</v>
      </c>
      <c r="W1007" s="80">
        <v>100</v>
      </c>
      <c r="X1007" s="78">
        <f t="shared" si="155"/>
        <v>91.400698295337847</v>
      </c>
      <c r="Y1007" s="83">
        <f t="shared" si="156"/>
        <v>89.857322416686927</v>
      </c>
      <c r="Z1007" s="84">
        <v>100</v>
      </c>
      <c r="AA1007" s="84">
        <v>75</v>
      </c>
      <c r="AB1007" s="84">
        <v>20</v>
      </c>
      <c r="AC1007" s="84">
        <v>64</v>
      </c>
      <c r="AD1007" s="84">
        <v>89.344262295081961</v>
      </c>
      <c r="AE1007" s="72">
        <f t="shared" si="157"/>
        <v>71.564549180327873</v>
      </c>
      <c r="AF1007" s="85">
        <v>84.210526315789465</v>
      </c>
      <c r="AG1007" s="85">
        <v>81.25</v>
      </c>
      <c r="AH1007" s="85">
        <v>88.235294117647058</v>
      </c>
      <c r="AI1007" s="85">
        <v>39.252336448598129</v>
      </c>
      <c r="AJ1007" s="86">
        <v>73.237039220508677</v>
      </c>
      <c r="AK1007" s="87">
        <v>53.333333333333336</v>
      </c>
      <c r="AL1007" s="72">
        <f t="shared" si="158"/>
        <v>53.333333333333336</v>
      </c>
      <c r="AM1007" s="88">
        <v>68.364303354977181</v>
      </c>
      <c r="AN1007" s="89">
        <f t="shared" si="159"/>
        <v>74.387319747939046</v>
      </c>
    </row>
    <row r="1008" spans="1:40" ht="15" hidden="1" customHeight="1" x14ac:dyDescent="0.3">
      <c r="A1008" s="90">
        <v>76020</v>
      </c>
      <c r="B1008" s="91" t="s">
        <v>1300</v>
      </c>
      <c r="C1008" s="91" t="s">
        <v>1302</v>
      </c>
      <c r="D1008" s="92">
        <v>6</v>
      </c>
      <c r="E1008" s="70">
        <v>66.688423645320185</v>
      </c>
      <c r="F1008" s="71">
        <v>58.63807488807489</v>
      </c>
      <c r="G1008" s="72">
        <f t="shared" si="150"/>
        <v>64.004974059571751</v>
      </c>
      <c r="H1008" s="73">
        <v>83.233999999999995</v>
      </c>
      <c r="I1008" s="74">
        <f t="shared" si="151"/>
        <v>83.233999999999995</v>
      </c>
      <c r="J1008" s="75">
        <f t="shared" si="152"/>
        <v>71.696584435743048</v>
      </c>
      <c r="K1008" s="76">
        <v>29.6875</v>
      </c>
      <c r="L1008" s="77">
        <v>100</v>
      </c>
      <c r="M1008" s="78">
        <f t="shared" si="153"/>
        <v>45.3125</v>
      </c>
      <c r="N1008" s="79">
        <v>100</v>
      </c>
      <c r="O1008" s="80">
        <v>99.29</v>
      </c>
      <c r="P1008" s="81">
        <v>99.119127516778534</v>
      </c>
      <c r="Q1008" s="82" t="s">
        <v>37</v>
      </c>
      <c r="R1008" s="72">
        <f t="shared" si="154"/>
        <v>99.407540604026863</v>
      </c>
      <c r="S1008" s="76">
        <v>95.416666666666657</v>
      </c>
      <c r="T1008" s="80">
        <v>74.652777777777771</v>
      </c>
      <c r="U1008" s="80">
        <v>100</v>
      </c>
      <c r="V1008" s="80">
        <v>83.760683760683762</v>
      </c>
      <c r="W1008" s="80">
        <v>0</v>
      </c>
      <c r="X1008" s="78">
        <f t="shared" si="155"/>
        <v>77.987446581196579</v>
      </c>
      <c r="Y1008" s="83">
        <f t="shared" si="156"/>
        <v>73.078895899271501</v>
      </c>
      <c r="Z1008" s="84">
        <v>52.068965517241374</v>
      </c>
      <c r="AA1008" s="84">
        <v>38.888888888888893</v>
      </c>
      <c r="AB1008" s="84">
        <v>40</v>
      </c>
      <c r="AC1008" s="84">
        <v>44.800000000000004</v>
      </c>
      <c r="AD1008" s="84">
        <v>6.666666666666667</v>
      </c>
      <c r="AE1008" s="72">
        <f t="shared" si="157"/>
        <v>37.458908045977012</v>
      </c>
      <c r="AF1008" s="85">
        <v>68.421052631578945</v>
      </c>
      <c r="AG1008" s="85">
        <v>56.25</v>
      </c>
      <c r="AH1008" s="85">
        <v>47.058823529411761</v>
      </c>
      <c r="AI1008" s="85">
        <v>35.514018691588781</v>
      </c>
      <c r="AJ1008" s="86">
        <v>51.810973713144868</v>
      </c>
      <c r="AK1008" s="87">
        <v>45</v>
      </c>
      <c r="AL1008" s="72">
        <f t="shared" si="158"/>
        <v>45</v>
      </c>
      <c r="AM1008" s="88">
        <v>42.794343948026366</v>
      </c>
      <c r="AN1008" s="89">
        <f t="shared" si="159"/>
        <v>63.717068021192276</v>
      </c>
    </row>
    <row r="1009" spans="1:40" ht="15" hidden="1" customHeight="1" x14ac:dyDescent="0.3">
      <c r="A1009" s="90">
        <v>76036</v>
      </c>
      <c r="B1009" s="91" t="s">
        <v>1300</v>
      </c>
      <c r="C1009" s="91" t="s">
        <v>1303</v>
      </c>
      <c r="D1009" s="92">
        <v>6</v>
      </c>
      <c r="E1009" s="70">
        <v>51.276106050748218</v>
      </c>
      <c r="F1009" s="71">
        <v>88.00315425315425</v>
      </c>
      <c r="G1009" s="72">
        <f t="shared" si="150"/>
        <v>63.518455451550224</v>
      </c>
      <c r="H1009" s="73">
        <v>56.320000000000007</v>
      </c>
      <c r="I1009" s="74">
        <f t="shared" si="151"/>
        <v>56.320000000000007</v>
      </c>
      <c r="J1009" s="75">
        <f t="shared" si="152"/>
        <v>60.63907327093014</v>
      </c>
      <c r="K1009" s="76">
        <v>44.162436548223347</v>
      </c>
      <c r="L1009" s="77">
        <v>100</v>
      </c>
      <c r="M1009" s="78">
        <f t="shared" si="153"/>
        <v>56.570783981951493</v>
      </c>
      <c r="N1009" s="79">
        <v>64.285714285714292</v>
      </c>
      <c r="O1009" s="80">
        <v>99.17</v>
      </c>
      <c r="P1009" s="81">
        <v>96.08443990466462</v>
      </c>
      <c r="Q1009" s="82" t="s">
        <v>37</v>
      </c>
      <c r="R1009" s="72">
        <f t="shared" si="154"/>
        <v>86.45931386466998</v>
      </c>
      <c r="S1009" s="76">
        <v>100</v>
      </c>
      <c r="T1009" s="80">
        <v>98.611111111111114</v>
      </c>
      <c r="U1009" s="80">
        <v>100</v>
      </c>
      <c r="V1009" s="80">
        <v>0</v>
      </c>
      <c r="W1009" s="80">
        <v>25</v>
      </c>
      <c r="X1009" s="78">
        <f t="shared" si="155"/>
        <v>77.777777777777771</v>
      </c>
      <c r="Y1009" s="83">
        <f t="shared" si="156"/>
        <v>72.921351559085821</v>
      </c>
      <c r="Z1009" s="84">
        <v>51.517241379310349</v>
      </c>
      <c r="AA1009" s="84">
        <v>75</v>
      </c>
      <c r="AB1009" s="84">
        <v>100</v>
      </c>
      <c r="AC1009" s="84">
        <v>76.8</v>
      </c>
      <c r="AD1009" s="84">
        <v>12.359550561797752</v>
      </c>
      <c r="AE1009" s="72">
        <f t="shared" si="157"/>
        <v>62.409226075164668</v>
      </c>
      <c r="AF1009" s="85">
        <v>63.157894736842103</v>
      </c>
      <c r="AG1009" s="85">
        <v>68.75</v>
      </c>
      <c r="AH1009" s="85">
        <v>52.941176470588239</v>
      </c>
      <c r="AI1009" s="85">
        <v>51.401869158878498</v>
      </c>
      <c r="AJ1009" s="86">
        <v>59.06273509157721</v>
      </c>
      <c r="AK1009" s="87">
        <v>46.666666666666664</v>
      </c>
      <c r="AL1009" s="72">
        <f t="shared" si="158"/>
        <v>46.666666666666664</v>
      </c>
      <c r="AM1009" s="88">
        <v>58.368316597841748</v>
      </c>
      <c r="AN1009" s="89">
        <f t="shared" si="159"/>
        <v>66.098985413081465</v>
      </c>
    </row>
    <row r="1010" spans="1:40" ht="15" hidden="1" customHeight="1" x14ac:dyDescent="0.3">
      <c r="A1010" s="90">
        <v>76041</v>
      </c>
      <c r="B1010" s="91" t="s">
        <v>1300</v>
      </c>
      <c r="C1010" s="91" t="s">
        <v>1304</v>
      </c>
      <c r="D1010" s="92">
        <v>6</v>
      </c>
      <c r="E1010" s="70">
        <v>54.618798541571891</v>
      </c>
      <c r="F1010" s="71">
        <v>86.947496947496944</v>
      </c>
      <c r="G1010" s="72">
        <f t="shared" si="150"/>
        <v>65.395031343546904</v>
      </c>
      <c r="H1010" s="73">
        <v>74.88</v>
      </c>
      <c r="I1010" s="74">
        <f t="shared" si="151"/>
        <v>74.88</v>
      </c>
      <c r="J1010" s="75">
        <f t="shared" si="152"/>
        <v>69.189018806128132</v>
      </c>
      <c r="K1010" s="76">
        <v>29.51289398280802</v>
      </c>
      <c r="L1010" s="77">
        <v>100</v>
      </c>
      <c r="M1010" s="78">
        <f t="shared" si="153"/>
        <v>45.176695319961794</v>
      </c>
      <c r="N1010" s="79">
        <v>98.888888888888886</v>
      </c>
      <c r="O1010" s="80">
        <v>98.73</v>
      </c>
      <c r="P1010" s="81">
        <v>99.265175718849846</v>
      </c>
      <c r="Q1010" s="82" t="s">
        <v>37</v>
      </c>
      <c r="R1010" s="72">
        <f t="shared" si="154"/>
        <v>98.899504022452959</v>
      </c>
      <c r="S1010" s="76">
        <v>96.25</v>
      </c>
      <c r="T1010" s="80">
        <v>81.458333333333329</v>
      </c>
      <c r="U1010" s="80">
        <v>77.777766666666665</v>
      </c>
      <c r="V1010" s="80">
        <v>0</v>
      </c>
      <c r="W1010" s="80">
        <v>15</v>
      </c>
      <c r="X1010" s="78">
        <f t="shared" si="155"/>
        <v>65.746524999999991</v>
      </c>
      <c r="Y1010" s="83">
        <f t="shared" si="156"/>
        <v>68.950339602371187</v>
      </c>
      <c r="Z1010" s="84">
        <v>85.103448275862078</v>
      </c>
      <c r="AA1010" s="84">
        <v>88.8888888888889</v>
      </c>
      <c r="AB1010" s="84">
        <v>40</v>
      </c>
      <c r="AC1010" s="84">
        <v>89.600000000000009</v>
      </c>
      <c r="AD1010" s="84">
        <v>7.7777777777777777</v>
      </c>
      <c r="AE1010" s="72">
        <f t="shared" si="157"/>
        <v>63.700862068965527</v>
      </c>
      <c r="AF1010" s="85">
        <v>68.421052631578945</v>
      </c>
      <c r="AG1010" s="85">
        <v>75</v>
      </c>
      <c r="AH1010" s="85">
        <v>58.82352941176471</v>
      </c>
      <c r="AI1010" s="85">
        <v>64.485981308411212</v>
      </c>
      <c r="AJ1010" s="86">
        <v>66.68264083793872</v>
      </c>
      <c r="AK1010" s="87">
        <v>53.333333333333336</v>
      </c>
      <c r="AL1010" s="72">
        <f t="shared" si="158"/>
        <v>53.333333333333336</v>
      </c>
      <c r="AM1010" s="88">
        <v>62.422497326898608</v>
      </c>
      <c r="AN1010" s="89">
        <f t="shared" si="159"/>
        <v>67.039722760480799</v>
      </c>
    </row>
    <row r="1011" spans="1:40" ht="15" hidden="1" customHeight="1" x14ac:dyDescent="0.3">
      <c r="A1011" s="90">
        <v>76054</v>
      </c>
      <c r="B1011" s="91" t="s">
        <v>1300</v>
      </c>
      <c r="C1011" s="91" t="s">
        <v>1305</v>
      </c>
      <c r="D1011" s="92">
        <v>6</v>
      </c>
      <c r="E1011" s="70">
        <v>71.011009958207168</v>
      </c>
      <c r="F1011" s="71">
        <v>87.579873829873819</v>
      </c>
      <c r="G1011" s="72">
        <f t="shared" si="150"/>
        <v>76.533964582096047</v>
      </c>
      <c r="H1011" s="73">
        <v>46.902000000000001</v>
      </c>
      <c r="I1011" s="74">
        <f t="shared" si="151"/>
        <v>46.902000000000001</v>
      </c>
      <c r="J1011" s="75">
        <f t="shared" si="152"/>
        <v>64.681178749257626</v>
      </c>
      <c r="K1011" s="76">
        <v>0</v>
      </c>
      <c r="L1011" s="77">
        <v>100</v>
      </c>
      <c r="M1011" s="78">
        <f t="shared" si="153"/>
        <v>22.222222222222221</v>
      </c>
      <c r="N1011" s="79">
        <v>100</v>
      </c>
      <c r="O1011" s="80">
        <v>99.240000000000009</v>
      </c>
      <c r="P1011" s="81">
        <v>93.861892583120209</v>
      </c>
      <c r="Q1011" s="82" t="s">
        <v>37</v>
      </c>
      <c r="R1011" s="72">
        <f t="shared" si="154"/>
        <v>97.639567966751926</v>
      </c>
      <c r="S1011" s="76">
        <v>91.805555555555557</v>
      </c>
      <c r="T1011" s="80">
        <v>56.805555555555557</v>
      </c>
      <c r="U1011" s="80">
        <v>96.759233333333327</v>
      </c>
      <c r="V1011" s="80">
        <v>0</v>
      </c>
      <c r="W1011" s="80">
        <v>25</v>
      </c>
      <c r="X1011" s="78">
        <f t="shared" si="155"/>
        <v>64.467586111111103</v>
      </c>
      <c r="Y1011" s="83">
        <f t="shared" si="156"/>
        <v>59.874289304916175</v>
      </c>
      <c r="Z1011" s="84">
        <v>46.321839080459768</v>
      </c>
      <c r="AA1011" s="84">
        <v>22.222222222222225</v>
      </c>
      <c r="AB1011" s="84">
        <v>20</v>
      </c>
      <c r="AC1011" s="84">
        <v>23.200000000000003</v>
      </c>
      <c r="AD1011" s="84">
        <v>5.5555555555555554</v>
      </c>
      <c r="AE1011" s="72">
        <f t="shared" si="157"/>
        <v>24.888793103448279</v>
      </c>
      <c r="AF1011" s="85">
        <v>42.105263157894733</v>
      </c>
      <c r="AG1011" s="85">
        <v>56.25</v>
      </c>
      <c r="AH1011" s="85">
        <v>35.294117647058826</v>
      </c>
      <c r="AI1011" s="85">
        <v>27.102803738317753</v>
      </c>
      <c r="AJ1011" s="86">
        <v>40.188046135817835</v>
      </c>
      <c r="AK1011" s="87">
        <v>31.666666666666664</v>
      </c>
      <c r="AL1011" s="72">
        <f t="shared" si="158"/>
        <v>31.666666666666664</v>
      </c>
      <c r="AM1011" s="88">
        <v>30.324168624723836</v>
      </c>
      <c r="AN1011" s="89">
        <f t="shared" si="159"/>
        <v>51.970630989726764</v>
      </c>
    </row>
    <row r="1012" spans="1:40" ht="15" hidden="1" customHeight="1" x14ac:dyDescent="0.3">
      <c r="A1012" s="90">
        <v>76100</v>
      </c>
      <c r="B1012" s="91" t="s">
        <v>1300</v>
      </c>
      <c r="C1012" s="91" t="s">
        <v>1306</v>
      </c>
      <c r="D1012" s="92">
        <v>6</v>
      </c>
      <c r="E1012" s="70">
        <v>72.449699802531711</v>
      </c>
      <c r="F1012" s="71">
        <v>93.422364672364679</v>
      </c>
      <c r="G1012" s="72">
        <f t="shared" si="150"/>
        <v>79.44058809247602</v>
      </c>
      <c r="H1012" s="73">
        <v>0</v>
      </c>
      <c r="I1012" s="74">
        <f t="shared" si="151"/>
        <v>0</v>
      </c>
      <c r="J1012" s="75">
        <f t="shared" si="152"/>
        <v>47.66435285548561</v>
      </c>
      <c r="K1012" s="76">
        <v>43.333333333333336</v>
      </c>
      <c r="L1012" s="77">
        <v>100</v>
      </c>
      <c r="M1012" s="78">
        <f t="shared" si="153"/>
        <v>55.925925925925931</v>
      </c>
      <c r="N1012" s="79">
        <v>91.428571428571431</v>
      </c>
      <c r="O1012" s="80">
        <v>97.95</v>
      </c>
      <c r="P1012" s="81">
        <v>98.424162836506895</v>
      </c>
      <c r="Q1012" s="82" t="s">
        <v>37</v>
      </c>
      <c r="R1012" s="72">
        <f t="shared" si="154"/>
        <v>95.874285852054214</v>
      </c>
      <c r="S1012" s="76">
        <v>99.166666666666671</v>
      </c>
      <c r="T1012" s="80">
        <v>73.888888888888886</v>
      </c>
      <c r="U1012" s="80">
        <v>100</v>
      </c>
      <c r="V1012" s="80">
        <v>81.544554455445549</v>
      </c>
      <c r="W1012" s="80">
        <v>25</v>
      </c>
      <c r="X1012" s="78">
        <f t="shared" si="155"/>
        <v>81.581958195819581</v>
      </c>
      <c r="Y1012" s="83">
        <f t="shared" si="156"/>
        <v>76.919331428652953</v>
      </c>
      <c r="Z1012" s="84">
        <v>66.436781609195407</v>
      </c>
      <c r="AA1012" s="84">
        <v>97.222222222222229</v>
      </c>
      <c r="AB1012" s="84">
        <v>60</v>
      </c>
      <c r="AC1012" s="84">
        <v>72.8</v>
      </c>
      <c r="AD1012" s="84">
        <v>7.7777777777777777</v>
      </c>
      <c r="AE1012" s="72">
        <f t="shared" si="157"/>
        <v>61.196695402298857</v>
      </c>
      <c r="AF1012" s="85">
        <v>73.68421052631578</v>
      </c>
      <c r="AG1012" s="85">
        <v>75</v>
      </c>
      <c r="AH1012" s="85">
        <v>64.705882352941174</v>
      </c>
      <c r="AI1012" s="85">
        <v>69.158878504672899</v>
      </c>
      <c r="AJ1012" s="86">
        <v>70.637242845982456</v>
      </c>
      <c r="AK1012" s="87">
        <v>55.000000000000007</v>
      </c>
      <c r="AL1012" s="72">
        <f t="shared" si="158"/>
        <v>55.000000000000007</v>
      </c>
      <c r="AM1012" s="88">
        <v>62.474835640154708</v>
      </c>
      <c r="AN1012" s="89">
        <f t="shared" si="159"/>
        <v>66.734986977470015</v>
      </c>
    </row>
    <row r="1013" spans="1:40" ht="15" hidden="1" customHeight="1" x14ac:dyDescent="0.3">
      <c r="A1013" s="90">
        <v>76109</v>
      </c>
      <c r="B1013" s="91" t="s">
        <v>1300</v>
      </c>
      <c r="C1013" s="91" t="s">
        <v>1307</v>
      </c>
      <c r="D1013" s="92">
        <v>1</v>
      </c>
      <c r="E1013" s="70">
        <v>49.076807992655681</v>
      </c>
      <c r="F1013" s="71">
        <v>82.157610907610902</v>
      </c>
      <c r="G1013" s="72">
        <f t="shared" si="150"/>
        <v>60.10374229764075</v>
      </c>
      <c r="H1013" s="73">
        <v>0</v>
      </c>
      <c r="I1013" s="74">
        <f t="shared" si="151"/>
        <v>0</v>
      </c>
      <c r="J1013" s="75">
        <f t="shared" si="152"/>
        <v>36.06224537858445</v>
      </c>
      <c r="K1013" s="76">
        <v>84.062927496580031</v>
      </c>
      <c r="L1013" s="77">
        <v>100</v>
      </c>
      <c r="M1013" s="78">
        <f t="shared" si="153"/>
        <v>87.604499164006683</v>
      </c>
      <c r="N1013" s="79">
        <v>91.428571428571431</v>
      </c>
      <c r="O1013" s="80">
        <v>97.67</v>
      </c>
      <c r="P1013" s="81">
        <v>85.080098428162515</v>
      </c>
      <c r="Q1013" s="82" t="s">
        <v>37</v>
      </c>
      <c r="R1013" s="72">
        <f t="shared" si="154"/>
        <v>91.335769396024503</v>
      </c>
      <c r="S1013" s="76">
        <v>93.75</v>
      </c>
      <c r="T1013" s="80">
        <v>68.542687908496717</v>
      </c>
      <c r="U1013" s="80">
        <v>100</v>
      </c>
      <c r="V1013" s="80">
        <v>0</v>
      </c>
      <c r="W1013" s="80">
        <v>50</v>
      </c>
      <c r="X1013" s="78">
        <f t="shared" si="155"/>
        <v>71.823171977124176</v>
      </c>
      <c r="Y1013" s="83">
        <f t="shared" si="156"/>
        <v>83.748480938449973</v>
      </c>
      <c r="Z1013" s="84">
        <v>19.425287356321835</v>
      </c>
      <c r="AA1013" s="84">
        <v>25</v>
      </c>
      <c r="AB1013" s="84">
        <v>0</v>
      </c>
      <c r="AC1013" s="84">
        <v>39.200000000000003</v>
      </c>
      <c r="AD1013" s="84">
        <v>44.53125</v>
      </c>
      <c r="AE1013" s="72">
        <f t="shared" si="157"/>
        <v>25.243431214080459</v>
      </c>
      <c r="AF1013" s="85">
        <v>0</v>
      </c>
      <c r="AG1013" s="85">
        <v>6.25</v>
      </c>
      <c r="AH1013" s="85">
        <v>5.8823529411764701</v>
      </c>
      <c r="AI1013" s="85">
        <v>29.906542056074763</v>
      </c>
      <c r="AJ1013" s="86">
        <v>10.509723749312808</v>
      </c>
      <c r="AK1013" s="87">
        <v>36.666666666666664</v>
      </c>
      <c r="AL1013" s="72">
        <f t="shared" si="158"/>
        <v>36.666666666666664</v>
      </c>
      <c r="AM1013" s="88">
        <v>23.599089647326323</v>
      </c>
      <c r="AN1013" s="89">
        <f t="shared" si="159"/>
        <v>56.166416439139773</v>
      </c>
    </row>
    <row r="1014" spans="1:40" ht="15" hidden="1" customHeight="1" x14ac:dyDescent="0.3">
      <c r="A1014" s="90">
        <v>76111</v>
      </c>
      <c r="B1014" s="91" t="s">
        <v>1300</v>
      </c>
      <c r="C1014" s="91" t="s">
        <v>1308</v>
      </c>
      <c r="D1014" s="92">
        <v>2</v>
      </c>
      <c r="E1014" s="70">
        <v>54.247897720879955</v>
      </c>
      <c r="F1014" s="71">
        <v>79.576719576719583</v>
      </c>
      <c r="G1014" s="72">
        <f t="shared" si="150"/>
        <v>62.690838339493162</v>
      </c>
      <c r="H1014" s="73">
        <v>74.61</v>
      </c>
      <c r="I1014" s="74">
        <f t="shared" si="151"/>
        <v>74.61</v>
      </c>
      <c r="J1014" s="75">
        <f t="shared" si="152"/>
        <v>67.458503003695895</v>
      </c>
      <c r="K1014" s="76">
        <v>29.97448979591837</v>
      </c>
      <c r="L1014" s="77">
        <v>100</v>
      </c>
      <c r="M1014" s="78">
        <f t="shared" si="153"/>
        <v>45.535714285714292</v>
      </c>
      <c r="N1014" s="79">
        <v>88.095238095238102</v>
      </c>
      <c r="O1014" s="80">
        <v>99.240000000000009</v>
      </c>
      <c r="P1014" s="81">
        <v>97.87257679275676</v>
      </c>
      <c r="Q1014" s="82">
        <v>100</v>
      </c>
      <c r="R1014" s="72">
        <f t="shared" si="154"/>
        <v>96.301953721998714</v>
      </c>
      <c r="S1014" s="76">
        <v>97.916666666666657</v>
      </c>
      <c r="T1014" s="77">
        <v>0</v>
      </c>
      <c r="U1014" s="80">
        <v>98.14813333333332</v>
      </c>
      <c r="V1014" s="80">
        <v>0</v>
      </c>
      <c r="W1014" s="80">
        <v>25</v>
      </c>
      <c r="X1014" s="78">
        <f t="shared" si="155"/>
        <v>52.141199999999998</v>
      </c>
      <c r="Y1014" s="83">
        <f t="shared" si="156"/>
        <v>63.89466633389673</v>
      </c>
      <c r="Z1014" s="84">
        <v>96.298850574712631</v>
      </c>
      <c r="AA1014" s="84">
        <v>70.833333333333329</v>
      </c>
      <c r="AB1014" s="84">
        <v>100</v>
      </c>
      <c r="AC1014" s="84">
        <v>55.2</v>
      </c>
      <c r="AD1014" s="84">
        <v>6.4516129032258061</v>
      </c>
      <c r="AE1014" s="72">
        <f t="shared" si="157"/>
        <v>67.665640063032995</v>
      </c>
      <c r="AF1014" s="85">
        <v>89.473684210526315</v>
      </c>
      <c r="AG1014" s="85">
        <v>81.25</v>
      </c>
      <c r="AH1014" s="85">
        <v>58.82352941176471</v>
      </c>
      <c r="AI1014" s="85">
        <v>45.794392523364486</v>
      </c>
      <c r="AJ1014" s="86">
        <v>68.835401536413869</v>
      </c>
      <c r="AK1014" s="87">
        <v>45</v>
      </c>
      <c r="AL1014" s="72">
        <f t="shared" si="158"/>
        <v>45</v>
      </c>
      <c r="AM1014" s="88">
        <v>63.444448443327957</v>
      </c>
      <c r="AN1014" s="89">
        <f t="shared" si="159"/>
        <v>64.472368300685929</v>
      </c>
    </row>
    <row r="1015" spans="1:40" ht="15" hidden="1" customHeight="1" x14ac:dyDescent="0.3">
      <c r="A1015" s="90">
        <v>76113</v>
      </c>
      <c r="B1015" s="91" t="s">
        <v>1300</v>
      </c>
      <c r="C1015" s="91" t="s">
        <v>1309</v>
      </c>
      <c r="D1015" s="92">
        <v>6</v>
      </c>
      <c r="E1015" s="70">
        <v>81.130398110661275</v>
      </c>
      <c r="F1015" s="71">
        <v>93.903133903133892</v>
      </c>
      <c r="G1015" s="72">
        <f t="shared" si="150"/>
        <v>85.387976708152138</v>
      </c>
      <c r="H1015" s="73">
        <v>0</v>
      </c>
      <c r="I1015" s="74">
        <f t="shared" si="151"/>
        <v>0</v>
      </c>
      <c r="J1015" s="75">
        <f t="shared" si="152"/>
        <v>51.232786024891283</v>
      </c>
      <c r="K1015" s="76">
        <v>53.6</v>
      </c>
      <c r="L1015" s="77">
        <v>100</v>
      </c>
      <c r="M1015" s="78">
        <f t="shared" si="153"/>
        <v>63.911111111111111</v>
      </c>
      <c r="N1015" s="79">
        <v>100</v>
      </c>
      <c r="O1015" s="80">
        <v>99.51</v>
      </c>
      <c r="P1015" s="81">
        <v>97.882352941176478</v>
      </c>
      <c r="Q1015" s="82" t="s">
        <v>37</v>
      </c>
      <c r="R1015" s="72">
        <f t="shared" si="154"/>
        <v>99.068827573529418</v>
      </c>
      <c r="S1015" s="76">
        <v>100</v>
      </c>
      <c r="T1015" s="80">
        <v>76.39550264550266</v>
      </c>
      <c r="U1015" s="80">
        <v>100</v>
      </c>
      <c r="V1015" s="80">
        <v>0</v>
      </c>
      <c r="W1015" s="80">
        <v>15</v>
      </c>
      <c r="X1015" s="78">
        <f t="shared" si="155"/>
        <v>70.973875661375672</v>
      </c>
      <c r="Y1015" s="83">
        <f t="shared" si="156"/>
        <v>77.421665035169625</v>
      </c>
      <c r="Z1015" s="84">
        <v>30.298850574712645</v>
      </c>
      <c r="AA1015" s="84">
        <v>33.333333333333336</v>
      </c>
      <c r="AB1015" s="84">
        <v>100</v>
      </c>
      <c r="AC1015" s="84">
        <v>39.200000000000003</v>
      </c>
      <c r="AD1015" s="84">
        <v>5.5555555555555554</v>
      </c>
      <c r="AE1015" s="72">
        <f t="shared" si="157"/>
        <v>40.966379310344827</v>
      </c>
      <c r="AF1015" s="85">
        <v>63.157894736842103</v>
      </c>
      <c r="AG1015" s="85">
        <v>68.75</v>
      </c>
      <c r="AH1015" s="85">
        <v>5.8823529411764701</v>
      </c>
      <c r="AI1015" s="85">
        <v>21.495327102803738</v>
      </c>
      <c r="AJ1015" s="86">
        <v>39.821393695205579</v>
      </c>
      <c r="AK1015" s="87">
        <v>35</v>
      </c>
      <c r="AL1015" s="72">
        <f t="shared" si="158"/>
        <v>35</v>
      </c>
      <c r="AM1015" s="88">
        <v>39.467773950905396</v>
      </c>
      <c r="AN1015" s="89">
        <f t="shared" si="159"/>
        <v>60.797721907834692</v>
      </c>
    </row>
    <row r="1016" spans="1:40" ht="15" hidden="1" customHeight="1" x14ac:dyDescent="0.3">
      <c r="A1016" s="90">
        <v>76122</v>
      </c>
      <c r="B1016" s="91" t="s">
        <v>1300</v>
      </c>
      <c r="C1016" s="91" t="s">
        <v>1310</v>
      </c>
      <c r="D1016" s="92">
        <v>6</v>
      </c>
      <c r="E1016" s="70">
        <v>68.074410163339394</v>
      </c>
      <c r="F1016" s="71">
        <v>88.685897435897445</v>
      </c>
      <c r="G1016" s="72">
        <f t="shared" si="150"/>
        <v>74.94490592085873</v>
      </c>
      <c r="H1016" s="73">
        <v>69.572000000000003</v>
      </c>
      <c r="I1016" s="74">
        <f t="shared" si="151"/>
        <v>69.572000000000003</v>
      </c>
      <c r="J1016" s="75">
        <f t="shared" si="152"/>
        <v>72.795743552515233</v>
      </c>
      <c r="K1016" s="76">
        <v>40.217391304347828</v>
      </c>
      <c r="L1016" s="77">
        <v>100</v>
      </c>
      <c r="M1016" s="78">
        <f t="shared" si="153"/>
        <v>53.5024154589372</v>
      </c>
      <c r="N1016" s="79">
        <v>58.152173913043484</v>
      </c>
      <c r="O1016" s="80">
        <v>99.070000000000007</v>
      </c>
      <c r="P1016" s="81">
        <v>99.105779716466742</v>
      </c>
      <c r="Q1016" s="82" t="s">
        <v>37</v>
      </c>
      <c r="R1016" s="72">
        <f t="shared" si="154"/>
        <v>85.389249552830591</v>
      </c>
      <c r="S1016" s="76">
        <v>97.638888888888886</v>
      </c>
      <c r="T1016" s="80">
        <v>82.667824074074076</v>
      </c>
      <c r="U1016" s="80">
        <v>100</v>
      </c>
      <c r="V1016" s="80">
        <v>94.382022471910105</v>
      </c>
      <c r="W1016" s="80">
        <v>25</v>
      </c>
      <c r="X1016" s="78">
        <f t="shared" si="155"/>
        <v>84.999431049729495</v>
      </c>
      <c r="Y1016" s="83">
        <f t="shared" si="156"/>
        <v>73.785247358036628</v>
      </c>
      <c r="Z1016" s="84">
        <v>84.988505747126439</v>
      </c>
      <c r="AA1016" s="84">
        <v>33.333333333333336</v>
      </c>
      <c r="AB1016" s="84">
        <v>0</v>
      </c>
      <c r="AC1016" s="84">
        <v>56.000000000000007</v>
      </c>
      <c r="AD1016" s="84">
        <v>3.125</v>
      </c>
      <c r="AE1016" s="72">
        <f t="shared" si="157"/>
        <v>38.583063936781613</v>
      </c>
      <c r="AF1016" s="85">
        <v>42.105263157894733</v>
      </c>
      <c r="AG1016" s="85">
        <v>75</v>
      </c>
      <c r="AH1016" s="85">
        <v>47.058823529411761</v>
      </c>
      <c r="AI1016" s="85">
        <v>41.121495327102799</v>
      </c>
      <c r="AJ1016" s="86">
        <v>51.321395503602325</v>
      </c>
      <c r="AK1016" s="87">
        <v>40</v>
      </c>
      <c r="AL1016" s="72">
        <f t="shared" si="158"/>
        <v>40</v>
      </c>
      <c r="AM1016" s="88">
        <v>42.263339567244145</v>
      </c>
      <c r="AN1016" s="89">
        <f t="shared" si="159"/>
        <v>64.130774259694604</v>
      </c>
    </row>
    <row r="1017" spans="1:40" ht="15" hidden="1" customHeight="1" x14ac:dyDescent="0.3">
      <c r="A1017" s="90">
        <v>76126</v>
      </c>
      <c r="B1017" s="91" t="s">
        <v>1300</v>
      </c>
      <c r="C1017" s="91" t="s">
        <v>1311</v>
      </c>
      <c r="D1017" s="92">
        <v>6</v>
      </c>
      <c r="E1017" s="70">
        <v>60.843473762480386</v>
      </c>
      <c r="F1017" s="71">
        <v>66.430606430606431</v>
      </c>
      <c r="G1017" s="72">
        <f t="shared" si="150"/>
        <v>62.705851318522392</v>
      </c>
      <c r="H1017" s="73">
        <v>0</v>
      </c>
      <c r="I1017" s="74">
        <f t="shared" si="151"/>
        <v>0</v>
      </c>
      <c r="J1017" s="75">
        <f t="shared" si="152"/>
        <v>37.623510791113432</v>
      </c>
      <c r="K1017" s="76">
        <v>11.66666666666667</v>
      </c>
      <c r="L1017" s="77">
        <v>100</v>
      </c>
      <c r="M1017" s="78">
        <f t="shared" si="153"/>
        <v>31.296296296296298</v>
      </c>
      <c r="N1017" s="79">
        <v>100</v>
      </c>
      <c r="O1017" s="80">
        <v>99.26</v>
      </c>
      <c r="P1017" s="81">
        <v>98.660714285714292</v>
      </c>
      <c r="Q1017" s="82" t="s">
        <v>37</v>
      </c>
      <c r="R1017" s="72">
        <f t="shared" si="154"/>
        <v>99.244837946428589</v>
      </c>
      <c r="S1017" s="76">
        <v>62.083333333333336</v>
      </c>
      <c r="T1017" s="80">
        <v>50.277777777777771</v>
      </c>
      <c r="U1017" s="80">
        <v>100</v>
      </c>
      <c r="V1017" s="80">
        <v>0</v>
      </c>
      <c r="W1017" s="80">
        <v>25</v>
      </c>
      <c r="X1017" s="78">
        <f t="shared" si="155"/>
        <v>56.215277777777779</v>
      </c>
      <c r="Y1017" s="83">
        <f t="shared" si="156"/>
        <v>61.013903698412705</v>
      </c>
      <c r="Z1017" s="84">
        <v>89.931034482758619</v>
      </c>
      <c r="AA1017" s="84">
        <v>11.111111111111112</v>
      </c>
      <c r="AB1017" s="84">
        <v>100</v>
      </c>
      <c r="AC1017" s="84">
        <v>66.400000000000006</v>
      </c>
      <c r="AD1017" s="84">
        <v>7.7777777777777777</v>
      </c>
      <c r="AE1017" s="72">
        <f t="shared" si="157"/>
        <v>57.224425287356325</v>
      </c>
      <c r="AF1017" s="85">
        <v>21.052631578947366</v>
      </c>
      <c r="AG1017" s="85">
        <v>6.25</v>
      </c>
      <c r="AH1017" s="85">
        <v>47.058823529411761</v>
      </c>
      <c r="AI1017" s="85">
        <v>40.186915887850468</v>
      </c>
      <c r="AJ1017" s="86">
        <v>28.6370927490524</v>
      </c>
      <c r="AK1017" s="87">
        <v>38.333333333333336</v>
      </c>
      <c r="AL1017" s="72">
        <f t="shared" si="158"/>
        <v>38.333333333333336</v>
      </c>
      <c r="AM1017" s="88">
        <v>45.822918219670683</v>
      </c>
      <c r="AN1017" s="89">
        <f t="shared" si="159"/>
        <v>51.778529473330245</v>
      </c>
    </row>
    <row r="1018" spans="1:40" ht="15" hidden="1" customHeight="1" x14ac:dyDescent="0.3">
      <c r="A1018" s="90">
        <v>76130</v>
      </c>
      <c r="B1018" s="91" t="s">
        <v>1300</v>
      </c>
      <c r="C1018" s="91" t="s">
        <v>1312</v>
      </c>
      <c r="D1018" s="92">
        <v>3</v>
      </c>
      <c r="E1018" s="70">
        <v>75.184315231048444</v>
      </c>
      <c r="F1018" s="71">
        <v>92.420126170126181</v>
      </c>
      <c r="G1018" s="72">
        <f t="shared" si="150"/>
        <v>80.929585544074357</v>
      </c>
      <c r="H1018" s="73">
        <v>93.95</v>
      </c>
      <c r="I1018" s="74">
        <f t="shared" si="151"/>
        <v>93.95</v>
      </c>
      <c r="J1018" s="75">
        <f t="shared" si="152"/>
        <v>86.137751326444615</v>
      </c>
      <c r="K1018" s="76">
        <v>36.075322101090194</v>
      </c>
      <c r="L1018" s="77">
        <v>100</v>
      </c>
      <c r="M1018" s="78">
        <f t="shared" si="153"/>
        <v>50.280806078625702</v>
      </c>
      <c r="N1018" s="79">
        <v>100</v>
      </c>
      <c r="O1018" s="80">
        <v>99.65</v>
      </c>
      <c r="P1018" s="81">
        <v>98.956364532829326</v>
      </c>
      <c r="Q1018" s="82">
        <v>100</v>
      </c>
      <c r="R1018" s="72">
        <f t="shared" si="154"/>
        <v>99.651591133207333</v>
      </c>
      <c r="S1018" s="76">
        <v>100</v>
      </c>
      <c r="T1018" s="80">
        <v>0</v>
      </c>
      <c r="U1018" s="80">
        <v>100</v>
      </c>
      <c r="V1018" s="80">
        <v>97.227722772277218</v>
      </c>
      <c r="W1018" s="80">
        <v>80</v>
      </c>
      <c r="X1018" s="78">
        <f t="shared" si="155"/>
        <v>72.153465346534659</v>
      </c>
      <c r="Y1018" s="83">
        <f t="shared" si="156"/>
        <v>73.078708261822698</v>
      </c>
      <c r="Z1018" s="84">
        <v>83.034482758620683</v>
      </c>
      <c r="AA1018" s="84">
        <v>94.444444444444443</v>
      </c>
      <c r="AB1018" s="84">
        <v>60</v>
      </c>
      <c r="AC1018" s="84">
        <v>42.4</v>
      </c>
      <c r="AD1018" s="84">
        <v>29.473684210526311</v>
      </c>
      <c r="AE1018" s="72">
        <f t="shared" si="157"/>
        <v>63.193269812462191</v>
      </c>
      <c r="AF1018" s="85">
        <v>47.368421052631575</v>
      </c>
      <c r="AG1018" s="85">
        <v>75</v>
      </c>
      <c r="AH1018" s="85">
        <v>58.82352941176471</v>
      </c>
      <c r="AI1018" s="85">
        <v>29.906542056074763</v>
      </c>
      <c r="AJ1018" s="86">
        <v>52.77462313011776</v>
      </c>
      <c r="AK1018" s="87">
        <v>58.333333333333336</v>
      </c>
      <c r="AL1018" s="72">
        <f t="shared" si="158"/>
        <v>58.333333333333336</v>
      </c>
      <c r="AM1018" s="88">
        <v>59.442976734677899</v>
      </c>
      <c r="AN1018" s="89">
        <f t="shared" si="159"/>
        <v>71.59979741660365</v>
      </c>
    </row>
    <row r="1019" spans="1:40" ht="15" hidden="1" customHeight="1" x14ac:dyDescent="0.3">
      <c r="A1019" s="90">
        <v>76147</v>
      </c>
      <c r="B1019" s="91" t="s">
        <v>1300</v>
      </c>
      <c r="C1019" s="91" t="s">
        <v>1313</v>
      </c>
      <c r="D1019" s="92">
        <v>4</v>
      </c>
      <c r="E1019" s="70">
        <v>79.171770606888586</v>
      </c>
      <c r="F1019" s="71">
        <v>84.606227106227095</v>
      </c>
      <c r="G1019" s="72">
        <f t="shared" si="150"/>
        <v>80.98325610666808</v>
      </c>
      <c r="H1019" s="73">
        <v>53.56</v>
      </c>
      <c r="I1019" s="74">
        <f t="shared" si="151"/>
        <v>53.56</v>
      </c>
      <c r="J1019" s="75">
        <f t="shared" si="152"/>
        <v>70.013953664000852</v>
      </c>
      <c r="K1019" s="76">
        <v>49.327354260089685</v>
      </c>
      <c r="L1019" s="77">
        <v>100</v>
      </c>
      <c r="M1019" s="78">
        <f t="shared" si="153"/>
        <v>60.587942202291977</v>
      </c>
      <c r="N1019" s="79">
        <v>96.388888888888886</v>
      </c>
      <c r="O1019" s="80">
        <v>99.27000000000001</v>
      </c>
      <c r="P1019" s="81">
        <v>96.95290858725761</v>
      </c>
      <c r="Q1019" s="82" t="s">
        <v>37</v>
      </c>
      <c r="R1019" s="72">
        <f t="shared" si="154"/>
        <v>97.476305034241307</v>
      </c>
      <c r="S1019" s="76">
        <v>96.527777777777786</v>
      </c>
      <c r="T1019" s="80">
        <v>0</v>
      </c>
      <c r="U1019" s="80">
        <v>100</v>
      </c>
      <c r="V1019" s="80">
        <v>0</v>
      </c>
      <c r="W1019" s="80">
        <v>25</v>
      </c>
      <c r="X1019" s="78">
        <f t="shared" si="155"/>
        <v>52.256944444444443</v>
      </c>
      <c r="Y1019" s="83">
        <f t="shared" si="156"/>
        <v>69.72629902600454</v>
      </c>
      <c r="Z1019" s="84">
        <v>83.724137931034477</v>
      </c>
      <c r="AA1019" s="84">
        <v>0</v>
      </c>
      <c r="AB1019" s="84">
        <v>0</v>
      </c>
      <c r="AC1019" s="84">
        <v>52.800000000000004</v>
      </c>
      <c r="AD1019" s="84">
        <v>4.0983606557377046</v>
      </c>
      <c r="AE1019" s="72">
        <f t="shared" si="157"/>
        <v>31.599477105709436</v>
      </c>
      <c r="AF1019" s="85">
        <v>73.68421052631578</v>
      </c>
      <c r="AG1019" s="85">
        <v>81.25</v>
      </c>
      <c r="AH1019" s="85">
        <v>52.941176470588239</v>
      </c>
      <c r="AI1019" s="85">
        <v>55.140186915887845</v>
      </c>
      <c r="AJ1019" s="86">
        <v>65.753893478197966</v>
      </c>
      <c r="AK1019" s="87">
        <v>28.333333333333332</v>
      </c>
      <c r="AL1019" s="72">
        <f t="shared" si="158"/>
        <v>28.333333333333332</v>
      </c>
      <c r="AM1019" s="88">
        <v>40.05409271723115</v>
      </c>
      <c r="AN1019" s="89">
        <f t="shared" si="159"/>
        <v>60.882168060971786</v>
      </c>
    </row>
    <row r="1020" spans="1:40" ht="15" hidden="1" customHeight="1" x14ac:dyDescent="0.3">
      <c r="A1020" s="90">
        <v>76233</v>
      </c>
      <c r="B1020" s="91" t="s">
        <v>1300</v>
      </c>
      <c r="C1020" s="91" t="s">
        <v>1314</v>
      </c>
      <c r="D1020" s="92">
        <v>6</v>
      </c>
      <c r="E1020" s="70">
        <v>75.404213451400409</v>
      </c>
      <c r="F1020" s="71">
        <v>80.373931623931639</v>
      </c>
      <c r="G1020" s="72">
        <f t="shared" si="150"/>
        <v>77.060786175577476</v>
      </c>
      <c r="H1020" s="73">
        <v>0</v>
      </c>
      <c r="I1020" s="74">
        <f t="shared" si="151"/>
        <v>0</v>
      </c>
      <c r="J1020" s="75">
        <f t="shared" si="152"/>
        <v>46.236471705346482</v>
      </c>
      <c r="K1020" s="76">
        <v>29.453681710213775</v>
      </c>
      <c r="L1020" s="77">
        <v>100</v>
      </c>
      <c r="M1020" s="78">
        <f t="shared" si="153"/>
        <v>45.13064133016627</v>
      </c>
      <c r="N1020" s="79">
        <v>70</v>
      </c>
      <c r="O1020" s="80">
        <v>99.4</v>
      </c>
      <c r="P1020" s="81">
        <v>97.573732384134829</v>
      </c>
      <c r="Q1020" s="82" t="s">
        <v>37</v>
      </c>
      <c r="R1020" s="72">
        <f t="shared" si="154"/>
        <v>88.935624600464919</v>
      </c>
      <c r="S1020" s="76">
        <v>100</v>
      </c>
      <c r="T1020" s="80">
        <v>78.681089743589737</v>
      </c>
      <c r="U1020" s="80">
        <v>65.740733333333324</v>
      </c>
      <c r="V1020" s="80">
        <v>0</v>
      </c>
      <c r="W1020" s="80">
        <v>25</v>
      </c>
      <c r="X1020" s="78">
        <f t="shared" si="155"/>
        <v>64.230455769230758</v>
      </c>
      <c r="Y1020" s="83">
        <f t="shared" si="156"/>
        <v>65.26017659716247</v>
      </c>
      <c r="Z1020" s="84">
        <v>50.942528735632187</v>
      </c>
      <c r="AA1020" s="84">
        <v>61.111111111111114</v>
      </c>
      <c r="AB1020" s="84">
        <v>0</v>
      </c>
      <c r="AC1020" s="84">
        <v>50.4</v>
      </c>
      <c r="AD1020" s="84">
        <v>39.772727272727273</v>
      </c>
      <c r="AE1020" s="72">
        <f t="shared" si="157"/>
        <v>41.101351880877743</v>
      </c>
      <c r="AF1020" s="85">
        <v>42.105263157894733</v>
      </c>
      <c r="AG1020" s="85">
        <v>68.75</v>
      </c>
      <c r="AH1020" s="85">
        <v>5.8823529411764701</v>
      </c>
      <c r="AI1020" s="85">
        <v>0.93457943925233633</v>
      </c>
      <c r="AJ1020" s="86">
        <v>29.418048884580884</v>
      </c>
      <c r="AK1020" s="87">
        <v>36.666666666666664</v>
      </c>
      <c r="AL1020" s="72">
        <f t="shared" si="158"/>
        <v>36.666666666666664</v>
      </c>
      <c r="AM1020" s="88">
        <v>37.098867372356366</v>
      </c>
      <c r="AN1020" s="89">
        <f t="shared" si="159"/>
        <v>53.00704285135744</v>
      </c>
    </row>
    <row r="1021" spans="1:40" ht="15" hidden="1" customHeight="1" x14ac:dyDescent="0.3">
      <c r="A1021" s="90">
        <v>76243</v>
      </c>
      <c r="B1021" s="91" t="s">
        <v>1300</v>
      </c>
      <c r="C1021" s="91" t="s">
        <v>1315</v>
      </c>
      <c r="D1021" s="92">
        <v>6</v>
      </c>
      <c r="E1021" s="70">
        <v>44.922197328063149</v>
      </c>
      <c r="F1021" s="71">
        <v>76.759259259259267</v>
      </c>
      <c r="G1021" s="72">
        <f t="shared" si="150"/>
        <v>55.534551305128517</v>
      </c>
      <c r="H1021" s="73">
        <v>0</v>
      </c>
      <c r="I1021" s="74">
        <f t="shared" si="151"/>
        <v>0</v>
      </c>
      <c r="J1021" s="75">
        <f t="shared" si="152"/>
        <v>33.32073078307711</v>
      </c>
      <c r="K1021" s="76">
        <v>50</v>
      </c>
      <c r="L1021" s="77">
        <v>100</v>
      </c>
      <c r="M1021" s="78">
        <f t="shared" si="153"/>
        <v>61.111111111111114</v>
      </c>
      <c r="N1021" s="79">
        <v>97.142857142857139</v>
      </c>
      <c r="O1021" s="80">
        <v>98.809999999999988</v>
      </c>
      <c r="P1021" s="81">
        <v>98.253723677452484</v>
      </c>
      <c r="Q1021" s="82" t="s">
        <v>37</v>
      </c>
      <c r="R1021" s="72">
        <f t="shared" si="154"/>
        <v>98.007567235765634</v>
      </c>
      <c r="S1021" s="76">
        <v>95.833333333333343</v>
      </c>
      <c r="T1021" s="80">
        <v>88.402777777777771</v>
      </c>
      <c r="U1021" s="80">
        <v>98.611100000000008</v>
      </c>
      <c r="V1021" s="80">
        <v>0</v>
      </c>
      <c r="W1021" s="80">
        <v>15</v>
      </c>
      <c r="X1021" s="78">
        <f t="shared" si="155"/>
        <v>72.586802777777777</v>
      </c>
      <c r="Y1021" s="83">
        <f t="shared" si="156"/>
        <v>76.590198404333904</v>
      </c>
      <c r="Z1021" s="84">
        <v>82.459770114942529</v>
      </c>
      <c r="AA1021" s="84">
        <v>22.222222222222225</v>
      </c>
      <c r="AB1021" s="84">
        <v>60</v>
      </c>
      <c r="AC1021" s="84">
        <v>67.2</v>
      </c>
      <c r="AD1021" s="84">
        <v>52.80898876404494</v>
      </c>
      <c r="AE1021" s="72">
        <f t="shared" si="157"/>
        <v>58.533294588660723</v>
      </c>
      <c r="AF1021" s="85">
        <v>78.94736842105263</v>
      </c>
      <c r="AG1021" s="85">
        <v>75</v>
      </c>
      <c r="AH1021" s="85">
        <v>52.941176470588239</v>
      </c>
      <c r="AI1021" s="85">
        <v>35.514018691588781</v>
      </c>
      <c r="AJ1021" s="86">
        <v>60.600640895807409</v>
      </c>
      <c r="AK1021" s="87">
        <v>48.333333333333336</v>
      </c>
      <c r="AL1021" s="72">
        <f t="shared" si="158"/>
        <v>48.333333333333336</v>
      </c>
      <c r="AM1021" s="88">
        <v>57.044594686167699</v>
      </c>
      <c r="AN1021" s="89">
        <f t="shared" si="159"/>
        <v>62.072623764632681</v>
      </c>
    </row>
    <row r="1022" spans="1:40" ht="15" hidden="1" customHeight="1" x14ac:dyDescent="0.3">
      <c r="A1022" s="90">
        <v>76246</v>
      </c>
      <c r="B1022" s="91" t="s">
        <v>1300</v>
      </c>
      <c r="C1022" s="91" t="s">
        <v>1316</v>
      </c>
      <c r="D1022" s="92">
        <v>6</v>
      </c>
      <c r="E1022" s="70">
        <v>0</v>
      </c>
      <c r="F1022" s="71">
        <v>78.731176231176221</v>
      </c>
      <c r="G1022" s="72">
        <f t="shared" si="150"/>
        <v>26.243725410392074</v>
      </c>
      <c r="H1022" s="73">
        <v>26.472000000000001</v>
      </c>
      <c r="I1022" s="74">
        <f t="shared" si="151"/>
        <v>26.472000000000001</v>
      </c>
      <c r="J1022" s="75">
        <f t="shared" si="152"/>
        <v>26.335035246235243</v>
      </c>
      <c r="K1022" s="76">
        <v>0</v>
      </c>
      <c r="L1022" s="77">
        <v>100</v>
      </c>
      <c r="M1022" s="78">
        <f t="shared" si="153"/>
        <v>22.222222222222221</v>
      </c>
      <c r="N1022" s="79">
        <v>100</v>
      </c>
      <c r="O1022" s="80">
        <v>96.37</v>
      </c>
      <c r="P1022" s="81">
        <v>99.441786283891545</v>
      </c>
      <c r="Q1022" s="82" t="s">
        <v>37</v>
      </c>
      <c r="R1022" s="72">
        <f t="shared" si="154"/>
        <v>98.542301305821383</v>
      </c>
      <c r="S1022" s="76">
        <v>94.861111111111114</v>
      </c>
      <c r="T1022" s="80">
        <v>78.756944444444457</v>
      </c>
      <c r="U1022" s="80">
        <v>98.611100000000008</v>
      </c>
      <c r="V1022" s="80">
        <v>0</v>
      </c>
      <c r="W1022" s="80">
        <v>0</v>
      </c>
      <c r="X1022" s="78">
        <f t="shared" si="155"/>
        <v>68.057288888888891</v>
      </c>
      <c r="Y1022" s="83">
        <f t="shared" si="156"/>
        <v>61.311868862307286</v>
      </c>
      <c r="Z1022" s="84">
        <v>13.103448275862069</v>
      </c>
      <c r="AA1022" s="84">
        <v>33.333333333333336</v>
      </c>
      <c r="AB1022" s="84">
        <v>60</v>
      </c>
      <c r="AC1022" s="84">
        <v>40</v>
      </c>
      <c r="AD1022" s="84">
        <v>5.5555555555555554</v>
      </c>
      <c r="AE1022" s="72">
        <f t="shared" si="157"/>
        <v>29.317528735632184</v>
      </c>
      <c r="AF1022" s="85">
        <v>26.315789473684209</v>
      </c>
      <c r="AG1022" s="85">
        <v>62.5</v>
      </c>
      <c r="AH1022" s="85">
        <v>64.705882352941174</v>
      </c>
      <c r="AI1022" s="85">
        <v>42.990654205607477</v>
      </c>
      <c r="AJ1022" s="86">
        <v>49.128081508058216</v>
      </c>
      <c r="AK1022" s="87">
        <v>53.333333333333336</v>
      </c>
      <c r="AL1022" s="72">
        <f t="shared" si="158"/>
        <v>53.333333333333336</v>
      </c>
      <c r="AM1022" s="88">
        <v>39.403503727819356</v>
      </c>
      <c r="AN1022" s="89">
        <f t="shared" si="159"/>
        <v>47.743992598746502</v>
      </c>
    </row>
    <row r="1023" spans="1:40" ht="15" hidden="1" customHeight="1" x14ac:dyDescent="0.3">
      <c r="A1023" s="90">
        <v>76248</v>
      </c>
      <c r="B1023" s="91" t="s">
        <v>1300</v>
      </c>
      <c r="C1023" s="91" t="s">
        <v>1317</v>
      </c>
      <c r="D1023" s="92">
        <v>5</v>
      </c>
      <c r="E1023" s="70">
        <v>45.337734789152449</v>
      </c>
      <c r="F1023" s="71">
        <v>90.877085877085889</v>
      </c>
      <c r="G1023" s="72">
        <f t="shared" si="150"/>
        <v>60.51751848513026</v>
      </c>
      <c r="H1023" s="73">
        <v>0</v>
      </c>
      <c r="I1023" s="74">
        <f t="shared" si="151"/>
        <v>0</v>
      </c>
      <c r="J1023" s="75">
        <f t="shared" si="152"/>
        <v>36.310511091078155</v>
      </c>
      <c r="K1023" s="76">
        <v>0</v>
      </c>
      <c r="L1023" s="77">
        <v>100</v>
      </c>
      <c r="M1023" s="78">
        <f t="shared" si="153"/>
        <v>22.222222222222221</v>
      </c>
      <c r="N1023" s="79">
        <v>94.642857142857153</v>
      </c>
      <c r="O1023" s="80">
        <v>97.579999999999984</v>
      </c>
      <c r="P1023" s="81">
        <v>99.060517325524643</v>
      </c>
      <c r="Q1023" s="82">
        <v>100</v>
      </c>
      <c r="R1023" s="72">
        <f t="shared" si="154"/>
        <v>97.820843617095449</v>
      </c>
      <c r="S1023" s="76">
        <v>100</v>
      </c>
      <c r="T1023" s="80">
        <v>84.583333333333329</v>
      </c>
      <c r="U1023" s="80">
        <v>100</v>
      </c>
      <c r="V1023" s="80">
        <v>95.224913494809698</v>
      </c>
      <c r="W1023" s="80">
        <v>25</v>
      </c>
      <c r="X1023" s="78">
        <f t="shared" si="155"/>
        <v>86.173947520184541</v>
      </c>
      <c r="Y1023" s="83">
        <f t="shared" si="156"/>
        <v>66.878333163929597</v>
      </c>
      <c r="Z1023" s="84">
        <v>7.7701149425287355</v>
      </c>
      <c r="AA1023" s="84">
        <v>22.222222222222225</v>
      </c>
      <c r="AB1023" s="84">
        <v>100</v>
      </c>
      <c r="AC1023" s="84">
        <v>74.400000000000006</v>
      </c>
      <c r="AD1023" s="84">
        <v>5</v>
      </c>
      <c r="AE1023" s="72">
        <f t="shared" si="157"/>
        <v>39.746695402298855</v>
      </c>
      <c r="AF1023" s="85">
        <v>63.157894736842103</v>
      </c>
      <c r="AG1023" s="85">
        <v>81.25</v>
      </c>
      <c r="AH1023" s="85">
        <v>58.82352941176471</v>
      </c>
      <c r="AI1023" s="85">
        <v>47.663551401869157</v>
      </c>
      <c r="AJ1023" s="86">
        <v>62.723743887618994</v>
      </c>
      <c r="AK1023" s="87">
        <v>55.000000000000007</v>
      </c>
      <c r="AL1023" s="72">
        <f t="shared" si="158"/>
        <v>55.000000000000007</v>
      </c>
      <c r="AM1023" s="88">
        <v>48.924569251257793</v>
      </c>
      <c r="AN1023" s="89">
        <f t="shared" si="159"/>
        <v>55.37863957555777</v>
      </c>
    </row>
    <row r="1024" spans="1:40" ht="15" hidden="1" customHeight="1" x14ac:dyDescent="0.3">
      <c r="A1024" s="90">
        <v>76250</v>
      </c>
      <c r="B1024" s="91" t="s">
        <v>1300</v>
      </c>
      <c r="C1024" s="91" t="s">
        <v>1318</v>
      </c>
      <c r="D1024" s="92">
        <v>6</v>
      </c>
      <c r="E1024" s="70">
        <v>63.725228189837978</v>
      </c>
      <c r="F1024" s="71">
        <v>87.040598290598297</v>
      </c>
      <c r="G1024" s="72">
        <f t="shared" si="150"/>
        <v>71.497018223424746</v>
      </c>
      <c r="H1024" s="73">
        <v>66.712000000000003</v>
      </c>
      <c r="I1024" s="74">
        <f t="shared" si="151"/>
        <v>66.712000000000003</v>
      </c>
      <c r="J1024" s="75">
        <f t="shared" si="152"/>
        <v>69.58301093405484</v>
      </c>
      <c r="K1024" s="76">
        <v>47.619047619047613</v>
      </c>
      <c r="L1024" s="77">
        <v>100</v>
      </c>
      <c r="M1024" s="78">
        <f t="shared" si="153"/>
        <v>59.259259259259252</v>
      </c>
      <c r="N1024" s="79">
        <v>94.285714285714292</v>
      </c>
      <c r="O1024" s="80">
        <v>98.99</v>
      </c>
      <c r="P1024" s="81">
        <v>98.80952380952381</v>
      </c>
      <c r="Q1024" s="82" t="s">
        <v>37</v>
      </c>
      <c r="R1024" s="72">
        <f t="shared" si="154"/>
        <v>97.300894940476184</v>
      </c>
      <c r="S1024" s="76">
        <v>97.222222222222214</v>
      </c>
      <c r="T1024" s="80">
        <v>85.465277777777771</v>
      </c>
      <c r="U1024" s="80">
        <v>98.14813333333332</v>
      </c>
      <c r="V1024" s="80">
        <v>0</v>
      </c>
      <c r="W1024" s="80">
        <v>25</v>
      </c>
      <c r="X1024" s="78">
        <f t="shared" si="155"/>
        <v>73.333908333333326</v>
      </c>
      <c r="Y1024" s="83">
        <f t="shared" si="156"/>
        <v>75.936470380952386</v>
      </c>
      <c r="Z1024" s="84">
        <v>22.137931034482762</v>
      </c>
      <c r="AA1024" s="84">
        <v>22.222222222222225</v>
      </c>
      <c r="AB1024" s="84">
        <v>60</v>
      </c>
      <c r="AC1024" s="84">
        <v>63.2</v>
      </c>
      <c r="AD1024" s="84">
        <v>5.5555555555555554</v>
      </c>
      <c r="AE1024" s="72">
        <f t="shared" si="157"/>
        <v>33.842816091954028</v>
      </c>
      <c r="AF1024" s="85">
        <v>57.894736842105267</v>
      </c>
      <c r="AG1024" s="85">
        <v>62.5</v>
      </c>
      <c r="AH1024" s="85">
        <v>58.82352941176471</v>
      </c>
      <c r="AI1024" s="85">
        <v>39.252336448598129</v>
      </c>
      <c r="AJ1024" s="86">
        <v>54.617650675617021</v>
      </c>
      <c r="AK1024" s="87">
        <v>46.666666666666664</v>
      </c>
      <c r="AL1024" s="72">
        <f t="shared" si="158"/>
        <v>46.666666666666664</v>
      </c>
      <c r="AM1024" s="88">
        <v>41.947542095873352</v>
      </c>
      <c r="AN1024" s="89">
        <f t="shared" si="159"/>
        <v>64.46910000604916</v>
      </c>
    </row>
    <row r="1025" spans="1:40" ht="15" hidden="1" customHeight="1" x14ac:dyDescent="0.3">
      <c r="A1025" s="90">
        <v>76275</v>
      </c>
      <c r="B1025" s="91" t="s">
        <v>1300</v>
      </c>
      <c r="C1025" s="91" t="s">
        <v>1319</v>
      </c>
      <c r="D1025" s="92">
        <v>6</v>
      </c>
      <c r="E1025" s="70">
        <v>43.332544112395489</v>
      </c>
      <c r="F1025" s="71">
        <v>83.153744403744383</v>
      </c>
      <c r="G1025" s="72">
        <f t="shared" si="150"/>
        <v>56.60627754284512</v>
      </c>
      <c r="H1025" s="73">
        <v>42.576000000000008</v>
      </c>
      <c r="I1025" s="74">
        <f t="shared" si="151"/>
        <v>42.576000000000008</v>
      </c>
      <c r="J1025" s="75">
        <f t="shared" si="152"/>
        <v>50.994166525707072</v>
      </c>
      <c r="K1025" s="76">
        <v>50.270270270270267</v>
      </c>
      <c r="L1025" s="77">
        <v>100</v>
      </c>
      <c r="M1025" s="78">
        <f t="shared" si="153"/>
        <v>61.321321321321321</v>
      </c>
      <c r="N1025" s="79">
        <v>91.428571428571431</v>
      </c>
      <c r="O1025" s="80">
        <v>99.44</v>
      </c>
      <c r="P1025" s="81">
        <v>95.515284642138027</v>
      </c>
      <c r="Q1025" s="82" t="s">
        <v>37</v>
      </c>
      <c r="R1025" s="72">
        <f t="shared" si="154"/>
        <v>95.401622053555087</v>
      </c>
      <c r="S1025" s="76">
        <v>99.305555555555543</v>
      </c>
      <c r="T1025" s="80">
        <v>79.361111111111114</v>
      </c>
      <c r="U1025" s="80">
        <v>100</v>
      </c>
      <c r="V1025" s="80">
        <v>0</v>
      </c>
      <c r="W1025" s="80">
        <v>45</v>
      </c>
      <c r="X1025" s="78">
        <f t="shared" si="155"/>
        <v>75.291666666666657</v>
      </c>
      <c r="Y1025" s="83">
        <f t="shared" si="156"/>
        <v>76.697528066146631</v>
      </c>
      <c r="Z1025" s="84">
        <v>96.482758620689651</v>
      </c>
      <c r="AA1025" s="84">
        <v>80.555555555555557</v>
      </c>
      <c r="AB1025" s="84">
        <v>80</v>
      </c>
      <c r="AC1025" s="84">
        <v>64.8</v>
      </c>
      <c r="AD1025" s="84">
        <v>46.875</v>
      </c>
      <c r="AE1025" s="72">
        <f t="shared" si="157"/>
        <v>75.163918821839076</v>
      </c>
      <c r="AF1025" s="85">
        <v>68.421052631578945</v>
      </c>
      <c r="AG1025" s="85">
        <v>75</v>
      </c>
      <c r="AH1025" s="85">
        <v>58.82352941176471</v>
      </c>
      <c r="AI1025" s="85">
        <v>46.728971962616825</v>
      </c>
      <c r="AJ1025" s="86">
        <v>62.243388501490116</v>
      </c>
      <c r="AK1025" s="87">
        <v>45</v>
      </c>
      <c r="AL1025" s="72">
        <f t="shared" si="158"/>
        <v>45</v>
      </c>
      <c r="AM1025" s="88">
        <v>65.685660305378207</v>
      </c>
      <c r="AN1025" s="89">
        <f t="shared" si="159"/>
        <v>68.253295429828185</v>
      </c>
    </row>
    <row r="1026" spans="1:40" ht="15" hidden="1" customHeight="1" x14ac:dyDescent="0.3">
      <c r="A1026" s="90">
        <v>76306</v>
      </c>
      <c r="B1026" s="91" t="s">
        <v>1300</v>
      </c>
      <c r="C1026" s="91" t="s">
        <v>1320</v>
      </c>
      <c r="D1026" s="92">
        <v>6</v>
      </c>
      <c r="E1026" s="70">
        <v>78.79045083430762</v>
      </c>
      <c r="F1026" s="71">
        <v>77.601241351241342</v>
      </c>
      <c r="G1026" s="72">
        <f t="shared" ref="G1026:G1089" si="160">(E1026*(8/12))+(F1026*(4/12))</f>
        <v>78.394047673285527</v>
      </c>
      <c r="H1026" s="73">
        <v>46.021999999999998</v>
      </c>
      <c r="I1026" s="74">
        <f t="shared" ref="I1026:I1089" si="161">H1026</f>
        <v>46.021999999999998</v>
      </c>
      <c r="J1026" s="75">
        <f t="shared" ref="J1026:J1089" si="162">(G1026*(12/20))+(I1026*(8/20))</f>
        <v>65.445228603971316</v>
      </c>
      <c r="K1026" s="76">
        <v>6.3545150501672198</v>
      </c>
      <c r="L1026" s="77">
        <v>100</v>
      </c>
      <c r="M1026" s="78">
        <f t="shared" ref="M1026:M1089" si="163">(K1026*(14/18))+(L1026*(4/18))</f>
        <v>27.164622816796726</v>
      </c>
      <c r="N1026" s="79">
        <v>100</v>
      </c>
      <c r="O1026" s="80">
        <v>98.52</v>
      </c>
      <c r="P1026" s="81">
        <v>99.748995983935743</v>
      </c>
      <c r="Q1026" s="82" t="s">
        <v>37</v>
      </c>
      <c r="R1026" s="72">
        <f t="shared" ref="R1026:R1089" si="164">IF((Q1026=("N/A")),((N1026*(5.33/16))+(O1026*(5.33/16))+(P1026*(5.33/16))),((N1026*(4/16))+(O1026*(4/16))+(P1026*(4/16))+(Q1026*(4/16))))</f>
        <v>99.3608592871486</v>
      </c>
      <c r="S1026" s="76">
        <v>70</v>
      </c>
      <c r="T1026" s="80">
        <v>77.384259259259252</v>
      </c>
      <c r="U1026" s="80">
        <v>100</v>
      </c>
      <c r="V1026" s="80">
        <v>0</v>
      </c>
      <c r="W1026" s="80">
        <v>15</v>
      </c>
      <c r="X1026" s="78">
        <f t="shared" ref="X1026:X1089" si="165">(S1026*(4/16))+(T1026*(4/16))+(U1026*(4/16))+(V1026*(2/16))+(W1026*(2/16))</f>
        <v>63.72106481481481</v>
      </c>
      <c r="Y1026" s="83">
        <f t="shared" ref="Y1026:Y1089" si="166">(M1026*(18/50))+(R1026*(16/50))+(X1026*(16/50))</f>
        <v>61.965479926675116</v>
      </c>
      <c r="Z1026" s="84">
        <v>48.09195402298851</v>
      </c>
      <c r="AA1026" s="84">
        <v>33.333333333333336</v>
      </c>
      <c r="AB1026" s="84">
        <v>0</v>
      </c>
      <c r="AC1026" s="84">
        <v>44.800000000000004</v>
      </c>
      <c r="AD1026" s="84">
        <v>5.5555555555555554</v>
      </c>
      <c r="AE1026" s="72">
        <f t="shared" ref="AE1026:AE1089" si="167">((Z1026*(4/16))+(AA1026*(3/16))+(AB1026*(3/16))+(AC1026*(3/16))+(AD1026*(3/16)))</f>
        <v>27.714655172413796</v>
      </c>
      <c r="AF1026" s="85">
        <v>94.73684210526315</v>
      </c>
      <c r="AG1026" s="85">
        <v>68.75</v>
      </c>
      <c r="AH1026" s="85">
        <v>58.82352941176471</v>
      </c>
      <c r="AI1026" s="85">
        <v>28.971962616822427</v>
      </c>
      <c r="AJ1026" s="86">
        <v>62.820583533462575</v>
      </c>
      <c r="AK1026" s="87">
        <v>41.666666666666671</v>
      </c>
      <c r="AL1026" s="72">
        <f t="shared" ref="AL1026:AL1089" si="168">AK1026</f>
        <v>41.666666666666671</v>
      </c>
      <c r="AM1026" s="88">
        <v>39.866638367544049</v>
      </c>
      <c r="AN1026" s="89">
        <f t="shared" ref="AN1026:AN1089" si="169">(J1026*(20/100))+(Y1026*(50/100))+(AM1026*(30/100))</f>
        <v>56.03177719439504</v>
      </c>
    </row>
    <row r="1027" spans="1:40" ht="15" hidden="1" customHeight="1" x14ac:dyDescent="0.3">
      <c r="A1027" s="90">
        <v>76318</v>
      </c>
      <c r="B1027" s="91" t="s">
        <v>1300</v>
      </c>
      <c r="C1027" s="91" t="s">
        <v>1321</v>
      </c>
      <c r="D1027" s="92">
        <v>6</v>
      </c>
      <c r="E1027" s="70">
        <v>48.787102038916906</v>
      </c>
      <c r="F1027" s="71">
        <v>82.665852665852668</v>
      </c>
      <c r="G1027" s="72">
        <f t="shared" si="160"/>
        <v>60.08001891456216</v>
      </c>
      <c r="H1027" s="73">
        <v>0</v>
      </c>
      <c r="I1027" s="74">
        <f t="shared" si="161"/>
        <v>0</v>
      </c>
      <c r="J1027" s="75">
        <f t="shared" si="162"/>
        <v>36.048011348737298</v>
      </c>
      <c r="K1027" s="76">
        <v>55.688622754491021</v>
      </c>
      <c r="L1027" s="77">
        <v>100</v>
      </c>
      <c r="M1027" s="78">
        <f t="shared" si="163"/>
        <v>65.53559547571524</v>
      </c>
      <c r="N1027" s="79">
        <v>73.333333333333329</v>
      </c>
      <c r="O1027" s="80">
        <v>99.16</v>
      </c>
      <c r="P1027" s="81">
        <v>96.755725190839698</v>
      </c>
      <c r="Q1027" s="82" t="s">
        <v>37</v>
      </c>
      <c r="R1027" s="72">
        <f t="shared" si="164"/>
        <v>89.693592620865132</v>
      </c>
      <c r="S1027" s="76">
        <v>97.222222222222214</v>
      </c>
      <c r="T1027" s="80">
        <v>74.305555555555557</v>
      </c>
      <c r="U1027" s="80">
        <v>100</v>
      </c>
      <c r="V1027" s="80">
        <v>0</v>
      </c>
      <c r="W1027" s="80">
        <v>25</v>
      </c>
      <c r="X1027" s="78">
        <f t="shared" si="165"/>
        <v>71.006944444444443</v>
      </c>
      <c r="Y1027" s="83">
        <f t="shared" si="166"/>
        <v>75.01698623215654</v>
      </c>
      <c r="Z1027" s="84">
        <v>49.241379310344826</v>
      </c>
      <c r="AA1027" s="84">
        <v>33.333333333333336</v>
      </c>
      <c r="AB1027" s="84">
        <v>0</v>
      </c>
      <c r="AC1027" s="84">
        <v>68.8</v>
      </c>
      <c r="AD1027" s="84">
        <v>5.5555555555555554</v>
      </c>
      <c r="AE1027" s="72">
        <f t="shared" si="167"/>
        <v>32.502011494252869</v>
      </c>
      <c r="AF1027" s="85">
        <v>63.157894736842103</v>
      </c>
      <c r="AG1027" s="85">
        <v>75</v>
      </c>
      <c r="AH1027" s="85">
        <v>58.82352941176471</v>
      </c>
      <c r="AI1027" s="85">
        <v>36.44859813084112</v>
      </c>
      <c r="AJ1027" s="86">
        <v>58.357505569861985</v>
      </c>
      <c r="AK1027" s="87">
        <v>30</v>
      </c>
      <c r="AL1027" s="72">
        <f t="shared" si="168"/>
        <v>30</v>
      </c>
      <c r="AM1027" s="88">
        <v>38.896407615564726</v>
      </c>
      <c r="AN1027" s="89">
        <f t="shared" si="169"/>
        <v>56.387017670495155</v>
      </c>
    </row>
    <row r="1028" spans="1:40" ht="15" hidden="1" customHeight="1" x14ac:dyDescent="0.3">
      <c r="A1028" s="90">
        <v>76364</v>
      </c>
      <c r="B1028" s="91" t="s">
        <v>1300</v>
      </c>
      <c r="C1028" s="91" t="s">
        <v>1322</v>
      </c>
      <c r="D1028" s="92">
        <v>3</v>
      </c>
      <c r="E1028" s="70">
        <v>82.545088683246576</v>
      </c>
      <c r="F1028" s="71">
        <v>97.731481481481481</v>
      </c>
      <c r="G1028" s="72">
        <f t="shared" si="160"/>
        <v>87.607219615991539</v>
      </c>
      <c r="H1028" s="73">
        <v>0</v>
      </c>
      <c r="I1028" s="74">
        <f t="shared" si="161"/>
        <v>0</v>
      </c>
      <c r="J1028" s="75">
        <f t="shared" si="162"/>
        <v>52.564331769594922</v>
      </c>
      <c r="K1028" s="76">
        <v>60.767590618336889</v>
      </c>
      <c r="L1028" s="77">
        <v>100</v>
      </c>
      <c r="M1028" s="78">
        <f t="shared" si="163"/>
        <v>69.485903814262031</v>
      </c>
      <c r="N1028" s="79">
        <v>91.428571428571431</v>
      </c>
      <c r="O1028" s="80">
        <v>99.08</v>
      </c>
      <c r="P1028" s="81">
        <v>93.991379310344826</v>
      </c>
      <c r="Q1028" s="82">
        <v>100</v>
      </c>
      <c r="R1028" s="72">
        <f t="shared" si="164"/>
        <v>96.124987684729064</v>
      </c>
      <c r="S1028" s="76">
        <v>99.305555555555543</v>
      </c>
      <c r="T1028" s="80">
        <v>74.930555555555557</v>
      </c>
      <c r="U1028" s="80">
        <v>16.666666666666668</v>
      </c>
      <c r="V1028" s="80">
        <v>0</v>
      </c>
      <c r="W1028" s="80">
        <v>80</v>
      </c>
      <c r="X1028" s="78">
        <f t="shared" si="165"/>
        <v>57.725694444444436</v>
      </c>
      <c r="Y1028" s="83">
        <f t="shared" si="166"/>
        <v>74.247143654469852</v>
      </c>
      <c r="Z1028" s="84">
        <v>16.091954022988507</v>
      </c>
      <c r="AA1028" s="84">
        <v>61.111111111111114</v>
      </c>
      <c r="AB1028" s="84">
        <v>0</v>
      </c>
      <c r="AC1028" s="84">
        <v>0</v>
      </c>
      <c r="AD1028" s="84">
        <v>11.111111111111111</v>
      </c>
      <c r="AE1028" s="72">
        <f t="shared" si="167"/>
        <v>17.564655172413794</v>
      </c>
      <c r="AF1028" s="85">
        <v>0</v>
      </c>
      <c r="AG1028" s="85">
        <v>6.25</v>
      </c>
      <c r="AH1028" s="85">
        <v>5.8823529411764701</v>
      </c>
      <c r="AI1028" s="85">
        <v>0.93457943925233633</v>
      </c>
      <c r="AJ1028" s="86">
        <v>3.266733095107202</v>
      </c>
      <c r="AK1028" s="87">
        <v>0</v>
      </c>
      <c r="AL1028" s="72">
        <f t="shared" si="168"/>
        <v>0</v>
      </c>
      <c r="AM1028" s="88">
        <v>10.238944917315942</v>
      </c>
      <c r="AN1028" s="89">
        <f t="shared" si="169"/>
        <v>50.708121656348695</v>
      </c>
    </row>
    <row r="1029" spans="1:40" ht="15" hidden="1" customHeight="1" x14ac:dyDescent="0.3">
      <c r="A1029" s="90">
        <v>76377</v>
      </c>
      <c r="B1029" s="91" t="s">
        <v>1300</v>
      </c>
      <c r="C1029" s="91" t="s">
        <v>1323</v>
      </c>
      <c r="D1029" s="92">
        <v>6</v>
      </c>
      <c r="E1029" s="70">
        <v>33.862044098535215</v>
      </c>
      <c r="F1029" s="71">
        <v>77.285307285307283</v>
      </c>
      <c r="G1029" s="72">
        <f t="shared" si="160"/>
        <v>48.336465160792571</v>
      </c>
      <c r="H1029" s="73">
        <v>0</v>
      </c>
      <c r="I1029" s="74">
        <f t="shared" si="161"/>
        <v>0</v>
      </c>
      <c r="J1029" s="75">
        <f t="shared" si="162"/>
        <v>29.001879096475541</v>
      </c>
      <c r="K1029" s="76">
        <v>0</v>
      </c>
      <c r="L1029" s="77">
        <v>100</v>
      </c>
      <c r="M1029" s="78">
        <f t="shared" si="163"/>
        <v>22.222222222222221</v>
      </c>
      <c r="N1029" s="79">
        <v>67.142857142857153</v>
      </c>
      <c r="O1029" s="80">
        <v>99.87</v>
      </c>
      <c r="P1029" s="81">
        <v>99.876543209876544</v>
      </c>
      <c r="Q1029" s="82">
        <v>100</v>
      </c>
      <c r="R1029" s="72">
        <f t="shared" si="164"/>
        <v>91.722350088183433</v>
      </c>
      <c r="S1029" s="76">
        <v>91.805555555555557</v>
      </c>
      <c r="T1029" s="80">
        <v>53.564814814814817</v>
      </c>
      <c r="U1029" s="80">
        <v>100</v>
      </c>
      <c r="V1029" s="80">
        <v>0</v>
      </c>
      <c r="W1029" s="80">
        <v>15</v>
      </c>
      <c r="X1029" s="78">
        <f t="shared" si="165"/>
        <v>63.217592592592595</v>
      </c>
      <c r="Y1029" s="83">
        <f t="shared" si="166"/>
        <v>57.580781657848334</v>
      </c>
      <c r="Z1029" s="84">
        <v>42.919540229885058</v>
      </c>
      <c r="AA1029" s="84">
        <v>38.19444444444445</v>
      </c>
      <c r="AB1029" s="84">
        <v>100</v>
      </c>
      <c r="AC1029" s="84">
        <v>50.4</v>
      </c>
      <c r="AD1029" s="84">
        <v>5.5555555555555554</v>
      </c>
      <c r="AE1029" s="72">
        <f t="shared" si="167"/>
        <v>47.13301005747126</v>
      </c>
      <c r="AF1029" s="85">
        <v>47.368421052631575</v>
      </c>
      <c r="AG1029" s="85">
        <v>62.5</v>
      </c>
      <c r="AH1029" s="85">
        <v>35.294117647058826</v>
      </c>
      <c r="AI1029" s="85">
        <v>42.990654205607477</v>
      </c>
      <c r="AJ1029" s="86">
        <v>47.038298226324471</v>
      </c>
      <c r="AK1029" s="87">
        <v>56.666666666666664</v>
      </c>
      <c r="AL1029" s="72">
        <f t="shared" si="168"/>
        <v>56.666666666666664</v>
      </c>
      <c r="AM1029" s="88">
        <v>49.014484891004535</v>
      </c>
      <c r="AN1029" s="89">
        <f t="shared" si="169"/>
        <v>49.295112115520631</v>
      </c>
    </row>
    <row r="1030" spans="1:40" ht="15" hidden="1" customHeight="1" x14ac:dyDescent="0.3">
      <c r="A1030" s="90">
        <v>76400</v>
      </c>
      <c r="B1030" s="91" t="s">
        <v>1300</v>
      </c>
      <c r="C1030" s="91" t="s">
        <v>1324</v>
      </c>
      <c r="D1030" s="92">
        <v>6</v>
      </c>
      <c r="E1030" s="70">
        <v>72.025381756779225</v>
      </c>
      <c r="F1030" s="71">
        <v>88.832926332926334</v>
      </c>
      <c r="G1030" s="72">
        <f t="shared" si="160"/>
        <v>77.627896615494933</v>
      </c>
      <c r="H1030" s="73">
        <v>81.22</v>
      </c>
      <c r="I1030" s="74">
        <f t="shared" si="161"/>
        <v>81.22</v>
      </c>
      <c r="J1030" s="75">
        <f t="shared" si="162"/>
        <v>79.064737969296957</v>
      </c>
      <c r="K1030" s="76">
        <v>0</v>
      </c>
      <c r="L1030" s="77">
        <v>100</v>
      </c>
      <c r="M1030" s="78">
        <f t="shared" si="163"/>
        <v>22.222222222222221</v>
      </c>
      <c r="N1030" s="79">
        <v>100</v>
      </c>
      <c r="O1030" s="80">
        <v>99.62</v>
      </c>
      <c r="P1030" s="81">
        <v>99.283765347885407</v>
      </c>
      <c r="Q1030" s="82" t="s">
        <v>37</v>
      </c>
      <c r="R1030" s="72">
        <f t="shared" si="164"/>
        <v>99.572316831514328</v>
      </c>
      <c r="S1030" s="76">
        <v>95.138888888888886</v>
      </c>
      <c r="T1030" s="80">
        <v>92.881944444444429</v>
      </c>
      <c r="U1030" s="80">
        <v>100</v>
      </c>
      <c r="V1030" s="80">
        <v>0</v>
      </c>
      <c r="W1030" s="80">
        <v>25</v>
      </c>
      <c r="X1030" s="78">
        <f t="shared" si="165"/>
        <v>75.130208333333329</v>
      </c>
      <c r="Y1030" s="83">
        <f t="shared" si="166"/>
        <v>63.90480805275125</v>
      </c>
      <c r="Z1030" s="84">
        <v>84.367816091954026</v>
      </c>
      <c r="AA1030" s="84">
        <v>33.333333333333336</v>
      </c>
      <c r="AB1030" s="84">
        <v>0</v>
      </c>
      <c r="AC1030" s="84">
        <v>58.4</v>
      </c>
      <c r="AD1030" s="84">
        <v>10</v>
      </c>
      <c r="AE1030" s="72">
        <f t="shared" si="167"/>
        <v>40.166954022988506</v>
      </c>
      <c r="AF1030" s="85">
        <v>68.421052631578945</v>
      </c>
      <c r="AG1030" s="85">
        <v>75</v>
      </c>
      <c r="AH1030" s="85">
        <v>58.82352941176471</v>
      </c>
      <c r="AI1030" s="85">
        <v>50.467289719626166</v>
      </c>
      <c r="AJ1030" s="86">
        <v>63.177967940742455</v>
      </c>
      <c r="AK1030" s="87">
        <v>51.666666666666671</v>
      </c>
      <c r="AL1030" s="72">
        <f t="shared" si="168"/>
        <v>51.666666666666671</v>
      </c>
      <c r="AM1030" s="88">
        <v>48.603166929791861</v>
      </c>
      <c r="AN1030" s="89">
        <f t="shared" si="169"/>
        <v>62.346301699172571</v>
      </c>
    </row>
    <row r="1031" spans="1:40" ht="15" hidden="1" customHeight="1" x14ac:dyDescent="0.3">
      <c r="A1031" s="90">
        <v>76403</v>
      </c>
      <c r="B1031" s="91" t="s">
        <v>1300</v>
      </c>
      <c r="C1031" s="91" t="s">
        <v>1325</v>
      </c>
      <c r="D1031" s="92">
        <v>6</v>
      </c>
      <c r="E1031" s="70">
        <v>66.939959314732448</v>
      </c>
      <c r="F1031" s="71">
        <v>92.977207977207982</v>
      </c>
      <c r="G1031" s="72">
        <f t="shared" si="160"/>
        <v>75.619042202224293</v>
      </c>
      <c r="H1031" s="73">
        <v>76.238000000000014</v>
      </c>
      <c r="I1031" s="74">
        <f t="shared" si="161"/>
        <v>76.238000000000014</v>
      </c>
      <c r="J1031" s="75">
        <f t="shared" si="162"/>
        <v>75.866625321334581</v>
      </c>
      <c r="K1031" s="76">
        <v>0</v>
      </c>
      <c r="L1031" s="77">
        <v>100</v>
      </c>
      <c r="M1031" s="78">
        <f t="shared" si="163"/>
        <v>22.222222222222221</v>
      </c>
      <c r="N1031" s="79">
        <v>100</v>
      </c>
      <c r="O1031" s="80">
        <v>99.469999999999985</v>
      </c>
      <c r="P1031" s="81">
        <v>95.384615384615387</v>
      </c>
      <c r="Q1031" s="82" t="s">
        <v>37</v>
      </c>
      <c r="R1031" s="72">
        <f t="shared" si="164"/>
        <v>98.223443750000001</v>
      </c>
      <c r="S1031" s="76">
        <v>98.611111111111114</v>
      </c>
      <c r="T1031" s="80">
        <v>75.034722222222214</v>
      </c>
      <c r="U1031" s="80">
        <v>100</v>
      </c>
      <c r="V1031" s="80">
        <v>0</v>
      </c>
      <c r="W1031" s="80">
        <v>25</v>
      </c>
      <c r="X1031" s="78">
        <f t="shared" si="165"/>
        <v>71.536458333333329</v>
      </c>
      <c r="Y1031" s="83">
        <f t="shared" si="166"/>
        <v>62.323168666666668</v>
      </c>
      <c r="Z1031" s="84">
        <v>51.724137931034477</v>
      </c>
      <c r="AA1031" s="84">
        <v>30.555555555555557</v>
      </c>
      <c r="AB1031" s="84">
        <v>0</v>
      </c>
      <c r="AC1031" s="84">
        <v>67.2</v>
      </c>
      <c r="AD1031" s="84">
        <v>27.777777777777779</v>
      </c>
      <c r="AE1031" s="72">
        <f t="shared" si="167"/>
        <v>36.468534482758621</v>
      </c>
      <c r="AF1031" s="85">
        <v>78.94736842105263</v>
      </c>
      <c r="AG1031" s="85">
        <v>75</v>
      </c>
      <c r="AH1031" s="85">
        <v>64.705882352941174</v>
      </c>
      <c r="AI1031" s="85">
        <v>57.009345794392516</v>
      </c>
      <c r="AJ1031" s="86">
        <v>68.915649142096584</v>
      </c>
      <c r="AK1031" s="87">
        <v>48.333333333333336</v>
      </c>
      <c r="AL1031" s="72">
        <f t="shared" si="168"/>
        <v>48.333333333333336</v>
      </c>
      <c r="AM1031" s="88">
        <v>47.494058162030356</v>
      </c>
      <c r="AN1031" s="89">
        <f t="shared" si="169"/>
        <v>60.583126846209353</v>
      </c>
    </row>
    <row r="1032" spans="1:40" ht="15" hidden="1" customHeight="1" x14ac:dyDescent="0.3">
      <c r="A1032" s="90">
        <v>76497</v>
      </c>
      <c r="B1032" s="91" t="s">
        <v>1300</v>
      </c>
      <c r="C1032" s="91" t="s">
        <v>1326</v>
      </c>
      <c r="D1032" s="92">
        <v>6</v>
      </c>
      <c r="E1032" s="70">
        <v>25.374734914208595</v>
      </c>
      <c r="F1032" s="71">
        <v>71.313593813593812</v>
      </c>
      <c r="G1032" s="72">
        <f t="shared" si="160"/>
        <v>40.687687880670332</v>
      </c>
      <c r="H1032" s="73">
        <v>50.83</v>
      </c>
      <c r="I1032" s="74">
        <f t="shared" si="161"/>
        <v>50.83</v>
      </c>
      <c r="J1032" s="75">
        <f t="shared" si="162"/>
        <v>44.744612728402203</v>
      </c>
      <c r="K1032" s="76">
        <v>52.112676056338024</v>
      </c>
      <c r="L1032" s="77">
        <v>100</v>
      </c>
      <c r="M1032" s="78">
        <f t="shared" si="163"/>
        <v>62.754303599374019</v>
      </c>
      <c r="N1032" s="79">
        <v>100</v>
      </c>
      <c r="O1032" s="80">
        <v>99.61</v>
      </c>
      <c r="P1032" s="81">
        <v>99.435825105782797</v>
      </c>
      <c r="Q1032" s="82" t="s">
        <v>37</v>
      </c>
      <c r="R1032" s="72">
        <f t="shared" si="164"/>
        <v>99.619640488363899</v>
      </c>
      <c r="S1032" s="76">
        <v>84.861111111111114</v>
      </c>
      <c r="T1032" s="80">
        <v>74.208333333333329</v>
      </c>
      <c r="U1032" s="80">
        <v>100</v>
      </c>
      <c r="V1032" s="80">
        <v>0</v>
      </c>
      <c r="W1032" s="80">
        <v>25</v>
      </c>
      <c r="X1032" s="78">
        <f t="shared" si="165"/>
        <v>67.892361111111114</v>
      </c>
      <c r="Y1032" s="83">
        <f t="shared" si="166"/>
        <v>76.195389807606645</v>
      </c>
      <c r="Z1032" s="84">
        <v>47.218390804597703</v>
      </c>
      <c r="AA1032" s="84">
        <v>22.222222222222225</v>
      </c>
      <c r="AB1032" s="84">
        <v>0</v>
      </c>
      <c r="AC1032" s="84">
        <v>75.2</v>
      </c>
      <c r="AD1032" s="84">
        <v>48.275862068965516</v>
      </c>
      <c r="AE1032" s="72">
        <f t="shared" si="167"/>
        <v>39.122988505747131</v>
      </c>
      <c r="AF1032" s="85">
        <v>78.94736842105263</v>
      </c>
      <c r="AG1032" s="85">
        <v>81.25</v>
      </c>
      <c r="AH1032" s="85">
        <v>64.705882352941174</v>
      </c>
      <c r="AI1032" s="85">
        <v>64.485981308411212</v>
      </c>
      <c r="AJ1032" s="86">
        <v>72.347308020601261</v>
      </c>
      <c r="AK1032" s="87">
        <v>53.333333333333336</v>
      </c>
      <c r="AL1032" s="72">
        <f t="shared" si="168"/>
        <v>53.333333333333336</v>
      </c>
      <c r="AM1032" s="88">
        <v>50.824876008558803</v>
      </c>
      <c r="AN1032" s="89">
        <f t="shared" si="169"/>
        <v>62.294080252051401</v>
      </c>
    </row>
    <row r="1033" spans="1:40" ht="15" hidden="1" customHeight="1" x14ac:dyDescent="0.3">
      <c r="A1033" s="90">
        <v>76520</v>
      </c>
      <c r="B1033" s="91" t="s">
        <v>1300</v>
      </c>
      <c r="C1033" s="91" t="s">
        <v>1327</v>
      </c>
      <c r="D1033" s="92">
        <v>1</v>
      </c>
      <c r="E1033" s="70">
        <v>80.040529041436486</v>
      </c>
      <c r="F1033" s="71">
        <v>92.368233618233617</v>
      </c>
      <c r="G1033" s="72">
        <f t="shared" si="160"/>
        <v>84.149763900368868</v>
      </c>
      <c r="H1033" s="73">
        <v>75.975999999999999</v>
      </c>
      <c r="I1033" s="74">
        <f t="shared" si="161"/>
        <v>75.975999999999999</v>
      </c>
      <c r="J1033" s="75">
        <f t="shared" si="162"/>
        <v>80.880258340221317</v>
      </c>
      <c r="K1033" s="76">
        <v>99.72789115646259</v>
      </c>
      <c r="L1033" s="77">
        <v>100</v>
      </c>
      <c r="M1033" s="78">
        <f t="shared" si="163"/>
        <v>99.788359788359799</v>
      </c>
      <c r="N1033" s="79">
        <v>100</v>
      </c>
      <c r="O1033" s="80">
        <v>99.469999999999985</v>
      </c>
      <c r="P1033" s="81">
        <v>98.55353639871521</v>
      </c>
      <c r="Q1033" s="82">
        <v>50</v>
      </c>
      <c r="R1033" s="72">
        <f t="shared" si="164"/>
        <v>87.005884099678795</v>
      </c>
      <c r="S1033" s="76">
        <v>100</v>
      </c>
      <c r="T1033" s="80">
        <v>0</v>
      </c>
      <c r="U1033" s="80">
        <v>100</v>
      </c>
      <c r="V1033" s="80">
        <v>95.692158760890607</v>
      </c>
      <c r="W1033" s="80">
        <v>50</v>
      </c>
      <c r="X1033" s="78">
        <f t="shared" si="165"/>
        <v>68.211519845111326</v>
      </c>
      <c r="Y1033" s="83">
        <f t="shared" si="166"/>
        <v>85.593378786142367</v>
      </c>
      <c r="Z1033" s="84">
        <v>99.425287356321846</v>
      </c>
      <c r="AA1033" s="84">
        <v>64.583333333333329</v>
      </c>
      <c r="AB1033" s="84">
        <v>60</v>
      </c>
      <c r="AC1033" s="84">
        <v>77.600000000000009</v>
      </c>
      <c r="AD1033" s="84">
        <v>72.357723577235774</v>
      </c>
      <c r="AE1033" s="72">
        <f t="shared" si="167"/>
        <v>76.332770009812165</v>
      </c>
      <c r="AF1033" s="85">
        <v>84.210526315789465</v>
      </c>
      <c r="AG1033" s="85">
        <v>81.25</v>
      </c>
      <c r="AH1033" s="85">
        <v>64.705882352941174</v>
      </c>
      <c r="AI1033" s="85">
        <v>73.831775700934571</v>
      </c>
      <c r="AJ1033" s="86">
        <v>75.999546092416296</v>
      </c>
      <c r="AK1033" s="87">
        <v>73.333333333333329</v>
      </c>
      <c r="AL1033" s="72">
        <f t="shared" si="168"/>
        <v>73.333333333333329</v>
      </c>
      <c r="AM1033" s="88">
        <v>75.64402296321083</v>
      </c>
      <c r="AN1033" s="89">
        <f t="shared" si="169"/>
        <v>81.665947950078689</v>
      </c>
    </row>
    <row r="1034" spans="1:40" ht="15" hidden="1" customHeight="1" x14ac:dyDescent="0.3">
      <c r="A1034" s="90">
        <v>76563</v>
      </c>
      <c r="B1034" s="91" t="s">
        <v>1300</v>
      </c>
      <c r="C1034" s="91" t="s">
        <v>1328</v>
      </c>
      <c r="D1034" s="92">
        <v>6</v>
      </c>
      <c r="E1034" s="70">
        <v>50.538406693125395</v>
      </c>
      <c r="F1034" s="71">
        <v>83.033679283679291</v>
      </c>
      <c r="G1034" s="72">
        <f t="shared" si="160"/>
        <v>61.370164223310027</v>
      </c>
      <c r="H1034" s="73">
        <v>24.732000000000003</v>
      </c>
      <c r="I1034" s="74">
        <f t="shared" si="161"/>
        <v>24.732000000000003</v>
      </c>
      <c r="J1034" s="75">
        <f t="shared" si="162"/>
        <v>46.714898533986016</v>
      </c>
      <c r="K1034" s="76">
        <v>11.764705882352944</v>
      </c>
      <c r="L1034" s="77">
        <v>100</v>
      </c>
      <c r="M1034" s="78">
        <f t="shared" si="163"/>
        <v>31.372549019607845</v>
      </c>
      <c r="N1034" s="79">
        <v>100</v>
      </c>
      <c r="O1034" s="80">
        <v>99.85</v>
      </c>
      <c r="P1034" s="81">
        <v>98.336022589753938</v>
      </c>
      <c r="Q1034" s="82">
        <v>100</v>
      </c>
      <c r="R1034" s="72">
        <f t="shared" si="164"/>
        <v>99.54650564743848</v>
      </c>
      <c r="S1034" s="76">
        <v>98.472222222222214</v>
      </c>
      <c r="T1034" s="80">
        <v>68.619791666666671</v>
      </c>
      <c r="U1034" s="80">
        <v>100</v>
      </c>
      <c r="V1034" s="80">
        <v>0</v>
      </c>
      <c r="W1034" s="80">
        <v>25</v>
      </c>
      <c r="X1034" s="78">
        <f t="shared" si="165"/>
        <v>69.898003472222229</v>
      </c>
      <c r="Y1034" s="83">
        <f t="shared" si="166"/>
        <v>65.516360565350254</v>
      </c>
      <c r="Z1034" s="84">
        <v>53.333333333333336</v>
      </c>
      <c r="AA1034" s="84">
        <v>22.222222222222225</v>
      </c>
      <c r="AB1034" s="84">
        <v>0</v>
      </c>
      <c r="AC1034" s="84">
        <v>54.400000000000006</v>
      </c>
      <c r="AD1034" s="84">
        <v>82.795698924731184</v>
      </c>
      <c r="AE1034" s="72">
        <f t="shared" si="167"/>
        <v>43.224193548387099</v>
      </c>
      <c r="AF1034" s="85">
        <v>78.94736842105263</v>
      </c>
      <c r="AG1034" s="85">
        <v>81.25</v>
      </c>
      <c r="AH1034" s="85">
        <v>76.470588235294116</v>
      </c>
      <c r="AI1034" s="85">
        <v>69.158878504672899</v>
      </c>
      <c r="AJ1034" s="86">
        <v>76.456708790254908</v>
      </c>
      <c r="AK1034" s="87">
        <v>40</v>
      </c>
      <c r="AL1034" s="72">
        <f t="shared" si="168"/>
        <v>40</v>
      </c>
      <c r="AM1034" s="88">
        <v>51.441358903207757</v>
      </c>
      <c r="AN1034" s="89">
        <f t="shared" si="169"/>
        <v>57.533567660434656</v>
      </c>
    </row>
    <row r="1035" spans="1:40" ht="15" hidden="1" customHeight="1" x14ac:dyDescent="0.3">
      <c r="A1035" s="90">
        <v>76606</v>
      </c>
      <c r="B1035" s="91" t="s">
        <v>1300</v>
      </c>
      <c r="C1035" s="91" t="s">
        <v>1329</v>
      </c>
      <c r="D1035" s="92">
        <v>6</v>
      </c>
      <c r="E1035" s="70">
        <v>50.458049840330773</v>
      </c>
      <c r="F1035" s="71">
        <v>96.944444444444443</v>
      </c>
      <c r="G1035" s="72">
        <f t="shared" si="160"/>
        <v>65.953514708368658</v>
      </c>
      <c r="H1035" s="73">
        <v>0</v>
      </c>
      <c r="I1035" s="74">
        <f t="shared" si="161"/>
        <v>0</v>
      </c>
      <c r="J1035" s="75">
        <f t="shared" si="162"/>
        <v>39.572108825021196</v>
      </c>
      <c r="K1035" s="76">
        <v>50.447761194029852</v>
      </c>
      <c r="L1035" s="77">
        <v>0</v>
      </c>
      <c r="M1035" s="78">
        <f t="shared" si="163"/>
        <v>39.237147595356554</v>
      </c>
      <c r="N1035" s="79">
        <v>100</v>
      </c>
      <c r="O1035" s="80">
        <v>99.43</v>
      </c>
      <c r="P1035" s="81">
        <v>98.604521350823333</v>
      </c>
      <c r="Q1035" s="82" t="s">
        <v>37</v>
      </c>
      <c r="R1035" s="72">
        <f t="shared" si="164"/>
        <v>99.282749924993027</v>
      </c>
      <c r="S1035" s="76">
        <v>97.638888888888886</v>
      </c>
      <c r="T1035" s="80">
        <v>91.875</v>
      </c>
      <c r="U1035" s="80">
        <v>98.611100000000008</v>
      </c>
      <c r="V1035" s="80">
        <v>76.92307692307692</v>
      </c>
      <c r="W1035" s="80">
        <v>15</v>
      </c>
      <c r="X1035" s="78">
        <f t="shared" si="165"/>
        <v>83.521631837606833</v>
      </c>
      <c r="Y1035" s="83">
        <f t="shared" si="166"/>
        <v>72.622775298360324</v>
      </c>
      <c r="Z1035" s="84">
        <v>6.4367816091954024</v>
      </c>
      <c r="AA1035" s="84">
        <v>22.222222222222225</v>
      </c>
      <c r="AB1035" s="84">
        <v>0</v>
      </c>
      <c r="AC1035" s="84">
        <v>52.800000000000004</v>
      </c>
      <c r="AD1035" s="84">
        <v>13.333333333333334</v>
      </c>
      <c r="AE1035" s="72">
        <f t="shared" si="167"/>
        <v>18.175862068965518</v>
      </c>
      <c r="AF1035" s="85">
        <v>21.052631578947366</v>
      </c>
      <c r="AG1035" s="85">
        <v>25</v>
      </c>
      <c r="AH1035" s="85">
        <v>23.52941176470588</v>
      </c>
      <c r="AI1035" s="85">
        <v>34.579439252336449</v>
      </c>
      <c r="AJ1035" s="86">
        <v>26.040370648997424</v>
      </c>
      <c r="AK1035" s="87">
        <v>30</v>
      </c>
      <c r="AL1035" s="72">
        <f t="shared" si="168"/>
        <v>30</v>
      </c>
      <c r="AM1035" s="88">
        <v>22.637891943180925</v>
      </c>
      <c r="AN1035" s="89">
        <f t="shared" si="169"/>
        <v>51.017176997138684</v>
      </c>
    </row>
    <row r="1036" spans="1:40" ht="15" hidden="1" customHeight="1" x14ac:dyDescent="0.3">
      <c r="A1036" s="90">
        <v>76616</v>
      </c>
      <c r="B1036" s="91" t="s">
        <v>1300</v>
      </c>
      <c r="C1036" s="91" t="s">
        <v>1330</v>
      </c>
      <c r="D1036" s="92">
        <v>6</v>
      </c>
      <c r="E1036" s="70">
        <v>76.746361095045316</v>
      </c>
      <c r="F1036" s="71">
        <v>78.03164428164429</v>
      </c>
      <c r="G1036" s="72">
        <f t="shared" si="160"/>
        <v>77.174788823911641</v>
      </c>
      <c r="H1036" s="73">
        <v>22.6</v>
      </c>
      <c r="I1036" s="74">
        <f t="shared" si="161"/>
        <v>22.6</v>
      </c>
      <c r="J1036" s="75">
        <f t="shared" si="162"/>
        <v>55.344873294346982</v>
      </c>
      <c r="K1036" s="76">
        <v>33.502538071065992</v>
      </c>
      <c r="L1036" s="77">
        <v>100</v>
      </c>
      <c r="M1036" s="78">
        <f t="shared" si="163"/>
        <v>48.279751833051321</v>
      </c>
      <c r="N1036" s="79">
        <v>94.285714285714292</v>
      </c>
      <c r="O1036" s="80">
        <v>98.399999999999991</v>
      </c>
      <c r="P1036" s="81">
        <v>96.658639373871154</v>
      </c>
      <c r="Q1036" s="82" t="s">
        <v>37</v>
      </c>
      <c r="R1036" s="72">
        <f t="shared" si="164"/>
        <v>96.387837812849398</v>
      </c>
      <c r="S1036" s="76">
        <v>98.611111111111114</v>
      </c>
      <c r="T1036" s="80">
        <v>77.336309523809518</v>
      </c>
      <c r="U1036" s="80">
        <v>100</v>
      </c>
      <c r="V1036" s="80">
        <v>0</v>
      </c>
      <c r="W1036" s="80">
        <v>25</v>
      </c>
      <c r="X1036" s="78">
        <f t="shared" si="165"/>
        <v>72.111855158730151</v>
      </c>
      <c r="Y1036" s="83">
        <f t="shared" si="166"/>
        <v>71.300612410803922</v>
      </c>
      <c r="Z1036" s="84">
        <v>57.241379310344826</v>
      </c>
      <c r="AA1036" s="84">
        <v>22.222222222222225</v>
      </c>
      <c r="AB1036" s="84">
        <v>100</v>
      </c>
      <c r="AC1036" s="84">
        <v>80.800000000000011</v>
      </c>
      <c r="AD1036" s="84">
        <v>5.5555555555555554</v>
      </c>
      <c r="AE1036" s="72">
        <f t="shared" si="167"/>
        <v>53.418678160919548</v>
      </c>
      <c r="AF1036" s="85">
        <v>73.68421052631578</v>
      </c>
      <c r="AG1036" s="85">
        <v>75</v>
      </c>
      <c r="AH1036" s="85">
        <v>70.588235294117652</v>
      </c>
      <c r="AI1036" s="85">
        <v>56.074766355140184</v>
      </c>
      <c r="AJ1036" s="86">
        <v>68.836803043893411</v>
      </c>
      <c r="AK1036" s="87">
        <v>51.666666666666671</v>
      </c>
      <c r="AL1036" s="72">
        <f t="shared" si="168"/>
        <v>51.666666666666671</v>
      </c>
      <c r="AM1036" s="88">
        <v>57.179775830862006</v>
      </c>
      <c r="AN1036" s="89">
        <f t="shared" si="169"/>
        <v>63.873213613529956</v>
      </c>
    </row>
    <row r="1037" spans="1:40" ht="15" hidden="1" customHeight="1" x14ac:dyDescent="0.3">
      <c r="A1037" s="90">
        <v>76622</v>
      </c>
      <c r="B1037" s="91" t="s">
        <v>1300</v>
      </c>
      <c r="C1037" s="91" t="s">
        <v>1331</v>
      </c>
      <c r="D1037" s="92">
        <v>6</v>
      </c>
      <c r="E1037" s="70">
        <v>70.004132403226677</v>
      </c>
      <c r="F1037" s="71">
        <v>79.293345543345552</v>
      </c>
      <c r="G1037" s="72">
        <f t="shared" si="160"/>
        <v>73.100536783266307</v>
      </c>
      <c r="H1037" s="73">
        <v>77.124000000000009</v>
      </c>
      <c r="I1037" s="74">
        <f t="shared" si="161"/>
        <v>77.124000000000009</v>
      </c>
      <c r="J1037" s="75">
        <f t="shared" si="162"/>
        <v>74.709922069959788</v>
      </c>
      <c r="K1037" s="76">
        <v>0.43290043290042934</v>
      </c>
      <c r="L1037" s="77">
        <v>100</v>
      </c>
      <c r="M1037" s="78">
        <f t="shared" si="163"/>
        <v>22.558922558922557</v>
      </c>
      <c r="N1037" s="79">
        <v>100</v>
      </c>
      <c r="O1037" s="80">
        <v>99.159999999999982</v>
      </c>
      <c r="P1037" s="81">
        <v>95.295676660593003</v>
      </c>
      <c r="Q1037" s="82" t="s">
        <v>37</v>
      </c>
      <c r="R1037" s="72">
        <f t="shared" si="164"/>
        <v>98.090547287560042</v>
      </c>
      <c r="S1037" s="76">
        <v>100</v>
      </c>
      <c r="T1037" s="80">
        <v>83.200024801587304</v>
      </c>
      <c r="U1037" s="80">
        <v>100</v>
      </c>
      <c r="V1037" s="80">
        <v>71.113074204946997</v>
      </c>
      <c r="W1037" s="80">
        <v>25</v>
      </c>
      <c r="X1037" s="78">
        <f t="shared" si="165"/>
        <v>82.814140476015197</v>
      </c>
      <c r="Y1037" s="83">
        <f t="shared" si="166"/>
        <v>66.010712205556203</v>
      </c>
      <c r="Z1037" s="84">
        <v>50.09195402298851</v>
      </c>
      <c r="AA1037" s="84">
        <v>33.333333333333336</v>
      </c>
      <c r="AB1037" s="84">
        <v>0</v>
      </c>
      <c r="AC1037" s="84">
        <v>42.4</v>
      </c>
      <c r="AD1037" s="84">
        <v>5.5555555555555554</v>
      </c>
      <c r="AE1037" s="72">
        <f t="shared" si="167"/>
        <v>27.764655172413796</v>
      </c>
      <c r="AF1037" s="85">
        <v>26.315789473684209</v>
      </c>
      <c r="AG1037" s="85">
        <v>75</v>
      </c>
      <c r="AH1037" s="85">
        <v>41.17647058823529</v>
      </c>
      <c r="AI1037" s="85">
        <v>39.252336448598129</v>
      </c>
      <c r="AJ1037" s="86">
        <v>45.436149127629406</v>
      </c>
      <c r="AK1037" s="87">
        <v>40</v>
      </c>
      <c r="AL1037" s="72">
        <f t="shared" si="168"/>
        <v>40</v>
      </c>
      <c r="AM1037" s="88">
        <v>34.92412252598853</v>
      </c>
      <c r="AN1037" s="89">
        <f t="shared" si="169"/>
        <v>58.424577274566623</v>
      </c>
    </row>
    <row r="1038" spans="1:40" ht="15" hidden="1" customHeight="1" x14ac:dyDescent="0.3">
      <c r="A1038" s="90">
        <v>76670</v>
      </c>
      <c r="B1038" s="91" t="s">
        <v>1300</v>
      </c>
      <c r="C1038" s="91" t="s">
        <v>1332</v>
      </c>
      <c r="D1038" s="92">
        <v>6</v>
      </c>
      <c r="E1038" s="70">
        <v>70.998146892430029</v>
      </c>
      <c r="F1038" s="71">
        <v>87.610907610907617</v>
      </c>
      <c r="G1038" s="72">
        <f t="shared" si="160"/>
        <v>76.53573379858922</v>
      </c>
      <c r="H1038" s="73">
        <v>54.824000000000005</v>
      </c>
      <c r="I1038" s="74">
        <f t="shared" si="161"/>
        <v>54.824000000000005</v>
      </c>
      <c r="J1038" s="75">
        <f t="shared" si="162"/>
        <v>67.851040279153537</v>
      </c>
      <c r="K1038" s="76">
        <v>34.444444444444443</v>
      </c>
      <c r="L1038" s="77">
        <v>100</v>
      </c>
      <c r="M1038" s="78">
        <f t="shared" si="163"/>
        <v>49.012345679012341</v>
      </c>
      <c r="N1038" s="79">
        <v>100</v>
      </c>
      <c r="O1038" s="80">
        <v>99.82</v>
      </c>
      <c r="P1038" s="81">
        <v>99.813293502613888</v>
      </c>
      <c r="Q1038" s="82" t="s">
        <v>37</v>
      </c>
      <c r="R1038" s="72">
        <f t="shared" si="164"/>
        <v>99.815340898058238</v>
      </c>
      <c r="S1038" s="76">
        <v>96.527777777777786</v>
      </c>
      <c r="T1038" s="80">
        <v>83.824404761904759</v>
      </c>
      <c r="U1038" s="80">
        <v>93.981466666666662</v>
      </c>
      <c r="V1038" s="80">
        <v>0</v>
      </c>
      <c r="W1038" s="80">
        <v>15</v>
      </c>
      <c r="X1038" s="78">
        <f t="shared" si="165"/>
        <v>70.458412301587302</v>
      </c>
      <c r="Y1038" s="83">
        <f t="shared" si="166"/>
        <v>72.132045468331015</v>
      </c>
      <c r="Z1038" s="84">
        <v>56.114942528735632</v>
      </c>
      <c r="AA1038" s="84">
        <v>22.222222222222225</v>
      </c>
      <c r="AB1038" s="84">
        <v>60</v>
      </c>
      <c r="AC1038" s="84">
        <v>47.199999999999996</v>
      </c>
      <c r="AD1038" s="84">
        <v>5.5555555555555554</v>
      </c>
      <c r="AE1038" s="72">
        <f t="shared" si="167"/>
        <v>39.33706896551724</v>
      </c>
      <c r="AF1038" s="85">
        <v>0</v>
      </c>
      <c r="AG1038" s="85">
        <v>6.25</v>
      </c>
      <c r="AH1038" s="85">
        <v>5.8823529411764701</v>
      </c>
      <c r="AI1038" s="85">
        <v>37.383177570093459</v>
      </c>
      <c r="AJ1038" s="86">
        <v>12.378882627817482</v>
      </c>
      <c r="AK1038" s="87">
        <v>41.666666666666671</v>
      </c>
      <c r="AL1038" s="72">
        <f t="shared" si="168"/>
        <v>41.666666666666671</v>
      </c>
      <c r="AM1038" s="88">
        <v>32.614138815693856</v>
      </c>
      <c r="AN1038" s="89">
        <f t="shared" si="169"/>
        <v>59.420472434704379</v>
      </c>
    </row>
    <row r="1039" spans="1:40" ht="15" hidden="1" customHeight="1" x14ac:dyDescent="0.3">
      <c r="A1039" s="90">
        <v>76736</v>
      </c>
      <c r="B1039" s="91" t="s">
        <v>1300</v>
      </c>
      <c r="C1039" s="91" t="s">
        <v>1333</v>
      </c>
      <c r="D1039" s="92">
        <v>6</v>
      </c>
      <c r="E1039" s="70">
        <v>84.818488529014829</v>
      </c>
      <c r="F1039" s="71">
        <v>78.171041921041933</v>
      </c>
      <c r="G1039" s="72">
        <f t="shared" si="160"/>
        <v>82.602672993023859</v>
      </c>
      <c r="H1039" s="73">
        <v>45.756</v>
      </c>
      <c r="I1039" s="74">
        <f t="shared" si="161"/>
        <v>45.756</v>
      </c>
      <c r="J1039" s="75">
        <f t="shared" si="162"/>
        <v>67.864003795814313</v>
      </c>
      <c r="K1039" s="76">
        <v>38.644067796610173</v>
      </c>
      <c r="L1039" s="77">
        <v>100</v>
      </c>
      <c r="M1039" s="78">
        <f t="shared" si="163"/>
        <v>52.278719397363467</v>
      </c>
      <c r="N1039" s="79">
        <v>94.920634920634924</v>
      </c>
      <c r="O1039" s="80">
        <v>98.91</v>
      </c>
      <c r="P1039" s="81">
        <v>96.244337278971216</v>
      </c>
      <c r="Q1039" s="82" t="s">
        <v>37</v>
      </c>
      <c r="R1039" s="72">
        <f t="shared" si="164"/>
        <v>96.631225113993793</v>
      </c>
      <c r="S1039" s="76">
        <v>88.472222222222229</v>
      </c>
      <c r="T1039" s="80">
        <v>79.861111111111114</v>
      </c>
      <c r="U1039" s="80">
        <v>100</v>
      </c>
      <c r="V1039" s="80">
        <v>0</v>
      </c>
      <c r="W1039" s="80">
        <v>25</v>
      </c>
      <c r="X1039" s="78">
        <f t="shared" si="165"/>
        <v>70.208333333333343</v>
      </c>
      <c r="Y1039" s="83">
        <f t="shared" si="166"/>
        <v>72.208997686195531</v>
      </c>
      <c r="Z1039" s="84">
        <v>25.402298850574713</v>
      </c>
      <c r="AA1039" s="84">
        <v>55.55555555555555</v>
      </c>
      <c r="AB1039" s="84">
        <v>80</v>
      </c>
      <c r="AC1039" s="84">
        <v>72.8</v>
      </c>
      <c r="AD1039" s="84">
        <v>65.168539325842701</v>
      </c>
      <c r="AE1039" s="72">
        <f t="shared" si="167"/>
        <v>57.636342502905848</v>
      </c>
      <c r="AF1039" s="85">
        <v>84.210526315789465</v>
      </c>
      <c r="AG1039" s="85">
        <v>68.75</v>
      </c>
      <c r="AH1039" s="85">
        <v>70.588235294117652</v>
      </c>
      <c r="AI1039" s="85">
        <v>60.747663551401864</v>
      </c>
      <c r="AJ1039" s="86">
        <v>71.074106290327251</v>
      </c>
      <c r="AK1039" s="87">
        <v>58.333333333333336</v>
      </c>
      <c r="AL1039" s="72">
        <f t="shared" si="168"/>
        <v>58.333333333333336</v>
      </c>
      <c r="AM1039" s="88">
        <v>61.359144345637048</v>
      </c>
      <c r="AN1039" s="89">
        <f t="shared" si="169"/>
        <v>68.085042905951752</v>
      </c>
    </row>
    <row r="1040" spans="1:40" ht="15" hidden="1" customHeight="1" x14ac:dyDescent="0.3">
      <c r="A1040" s="90">
        <v>76823</v>
      </c>
      <c r="B1040" s="91" t="s">
        <v>1300</v>
      </c>
      <c r="C1040" s="91" t="s">
        <v>1334</v>
      </c>
      <c r="D1040" s="92">
        <v>6</v>
      </c>
      <c r="E1040" s="70">
        <v>71.650666190525101</v>
      </c>
      <c r="F1040" s="71">
        <v>85.403947903947909</v>
      </c>
      <c r="G1040" s="72">
        <f t="shared" si="160"/>
        <v>76.235093428332704</v>
      </c>
      <c r="H1040" s="73">
        <v>73.963999999999999</v>
      </c>
      <c r="I1040" s="74">
        <f t="shared" si="161"/>
        <v>73.963999999999999</v>
      </c>
      <c r="J1040" s="75">
        <f t="shared" si="162"/>
        <v>75.32665605699961</v>
      </c>
      <c r="K1040" s="76">
        <v>7.0921985815602824</v>
      </c>
      <c r="L1040" s="77">
        <v>100</v>
      </c>
      <c r="M1040" s="78">
        <f t="shared" si="163"/>
        <v>27.738376674546885</v>
      </c>
      <c r="N1040" s="79">
        <v>98.260869565217391</v>
      </c>
      <c r="O1040" s="80">
        <v>98.94</v>
      </c>
      <c r="P1040" s="81">
        <v>93.21648815319702</v>
      </c>
      <c r="Q1040" s="82" t="s">
        <v>37</v>
      </c>
      <c r="R1040" s="72">
        <f t="shared" si="164"/>
        <v>96.7452822899468</v>
      </c>
      <c r="S1040" s="76">
        <v>92.638888888888886</v>
      </c>
      <c r="T1040" s="80">
        <v>76.660052910052912</v>
      </c>
      <c r="U1040" s="80">
        <v>96.296283333333335</v>
      </c>
      <c r="V1040" s="80">
        <v>93.799264319495535</v>
      </c>
      <c r="W1040" s="80">
        <v>15</v>
      </c>
      <c r="X1040" s="78">
        <f t="shared" si="165"/>
        <v>79.998714323005714</v>
      </c>
      <c r="Y1040" s="83">
        <f t="shared" si="166"/>
        <v>66.543894518981688</v>
      </c>
      <c r="Z1040" s="84">
        <v>19.540229885057474</v>
      </c>
      <c r="AA1040" s="84">
        <v>33.333333333333336</v>
      </c>
      <c r="AB1040" s="84">
        <v>40</v>
      </c>
      <c r="AC1040" s="84">
        <v>66.400000000000006</v>
      </c>
      <c r="AD1040" s="84">
        <v>5.5555555555555554</v>
      </c>
      <c r="AE1040" s="72">
        <f t="shared" si="167"/>
        <v>32.126724137931035</v>
      </c>
      <c r="AF1040" s="85">
        <v>84.210526315789465</v>
      </c>
      <c r="AG1040" s="85">
        <v>75</v>
      </c>
      <c r="AH1040" s="85">
        <v>47.058823529411761</v>
      </c>
      <c r="AI1040" s="85">
        <v>39.252336448598129</v>
      </c>
      <c r="AJ1040" s="86">
        <v>61.380421573449844</v>
      </c>
      <c r="AK1040" s="87">
        <v>51.666666666666671</v>
      </c>
      <c r="AL1040" s="72">
        <f t="shared" si="168"/>
        <v>51.666666666666671</v>
      </c>
      <c r="AM1040" s="88">
        <v>43.835698626483179</v>
      </c>
      <c r="AN1040" s="89">
        <f t="shared" si="169"/>
        <v>61.487988058835718</v>
      </c>
    </row>
    <row r="1041" spans="1:40" ht="15" hidden="1" customHeight="1" x14ac:dyDescent="0.3">
      <c r="A1041" s="90">
        <v>76828</v>
      </c>
      <c r="B1041" s="91" t="s">
        <v>1300</v>
      </c>
      <c r="C1041" s="91" t="s">
        <v>1335</v>
      </c>
      <c r="D1041" s="92">
        <v>6</v>
      </c>
      <c r="E1041" s="70">
        <v>54.732850029583233</v>
      </c>
      <c r="F1041" s="71">
        <v>80.908628408628402</v>
      </c>
      <c r="G1041" s="72">
        <f t="shared" si="160"/>
        <v>63.458109489264956</v>
      </c>
      <c r="H1041" s="73">
        <v>0</v>
      </c>
      <c r="I1041" s="74">
        <f t="shared" si="161"/>
        <v>0</v>
      </c>
      <c r="J1041" s="75">
        <f t="shared" si="162"/>
        <v>38.074865693558969</v>
      </c>
      <c r="K1041" s="76">
        <v>57.594936708860757</v>
      </c>
      <c r="L1041" s="77">
        <v>100</v>
      </c>
      <c r="M1041" s="78">
        <f t="shared" si="163"/>
        <v>67.018284106891699</v>
      </c>
      <c r="N1041" s="79">
        <v>100</v>
      </c>
      <c r="O1041" s="80">
        <v>98.71</v>
      </c>
      <c r="P1041" s="81">
        <v>88.083291520321126</v>
      </c>
      <c r="Q1041" s="82" t="s">
        <v>37</v>
      </c>
      <c r="R1041" s="72">
        <f t="shared" si="164"/>
        <v>95.538015237706972</v>
      </c>
      <c r="S1041" s="76">
        <v>92.777777777777771</v>
      </c>
      <c r="T1041" s="80">
        <v>75.430555555555557</v>
      </c>
      <c r="U1041" s="80">
        <v>100</v>
      </c>
      <c r="V1041" s="80">
        <v>0</v>
      </c>
      <c r="W1041" s="80">
        <v>25</v>
      </c>
      <c r="X1041" s="78">
        <f t="shared" si="165"/>
        <v>70.177083333333329</v>
      </c>
      <c r="Y1041" s="83">
        <f t="shared" si="166"/>
        <v>77.155413821213912</v>
      </c>
      <c r="Z1041" s="84">
        <v>10.344827586206895</v>
      </c>
      <c r="AA1041" s="84">
        <v>11.111111111111112</v>
      </c>
      <c r="AB1041" s="84">
        <v>100</v>
      </c>
      <c r="AC1041" s="84">
        <v>79.2</v>
      </c>
      <c r="AD1041" s="84">
        <v>5.5555555555555554</v>
      </c>
      <c r="AE1041" s="72">
        <f t="shared" si="167"/>
        <v>39.311206896551724</v>
      </c>
      <c r="AF1041" s="85">
        <v>73.68421052631578</v>
      </c>
      <c r="AG1041" s="85">
        <v>75</v>
      </c>
      <c r="AH1041" s="85">
        <v>70.588235294117652</v>
      </c>
      <c r="AI1041" s="85">
        <v>58.878504672897193</v>
      </c>
      <c r="AJ1041" s="86">
        <v>69.53773762333266</v>
      </c>
      <c r="AK1041" s="87">
        <v>53.333333333333336</v>
      </c>
      <c r="AL1041" s="72">
        <f t="shared" si="168"/>
        <v>53.333333333333336</v>
      </c>
      <c r="AM1041" s="88">
        <v>50.176040377716305</v>
      </c>
      <c r="AN1041" s="89">
        <f t="shared" si="169"/>
        <v>61.245492162633646</v>
      </c>
    </row>
    <row r="1042" spans="1:40" ht="15" hidden="1" customHeight="1" x14ac:dyDescent="0.3">
      <c r="A1042" s="90">
        <v>76834</v>
      </c>
      <c r="B1042" s="91" t="s">
        <v>1300</v>
      </c>
      <c r="C1042" s="91" t="s">
        <v>1336</v>
      </c>
      <c r="D1042" s="92">
        <v>2</v>
      </c>
      <c r="E1042" s="70">
        <v>85.160281339954651</v>
      </c>
      <c r="F1042" s="71">
        <v>100</v>
      </c>
      <c r="G1042" s="72">
        <f t="shared" si="160"/>
        <v>90.106854226636429</v>
      </c>
      <c r="H1042" s="73">
        <v>0</v>
      </c>
      <c r="I1042" s="74">
        <f t="shared" si="161"/>
        <v>0</v>
      </c>
      <c r="J1042" s="75">
        <f t="shared" si="162"/>
        <v>54.064112535981856</v>
      </c>
      <c r="K1042" s="76">
        <v>97.849462365591393</v>
      </c>
      <c r="L1042" s="77">
        <v>100</v>
      </c>
      <c r="M1042" s="78">
        <f t="shared" si="163"/>
        <v>98.327359617682191</v>
      </c>
      <c r="N1042" s="79">
        <v>88.8888888888889</v>
      </c>
      <c r="O1042" s="80">
        <v>99.91</v>
      </c>
      <c r="P1042" s="81">
        <v>99.896039764789961</v>
      </c>
      <c r="Q1042" s="82" t="s">
        <v>37</v>
      </c>
      <c r="R1042" s="72">
        <f t="shared" si="164"/>
        <v>96.171498107756776</v>
      </c>
      <c r="S1042" s="76">
        <v>98.472222222222214</v>
      </c>
      <c r="T1042" s="80">
        <v>82.222222222222229</v>
      </c>
      <c r="U1042" s="80">
        <v>98.611100000000008</v>
      </c>
      <c r="V1042" s="80">
        <v>0</v>
      </c>
      <c r="W1042" s="80">
        <v>80</v>
      </c>
      <c r="X1042" s="78">
        <f t="shared" si="165"/>
        <v>79.82638611111112</v>
      </c>
      <c r="Y1042" s="83">
        <f t="shared" si="166"/>
        <v>91.717172412403315</v>
      </c>
      <c r="Z1042" s="84">
        <v>11.402298850574715</v>
      </c>
      <c r="AA1042" s="84">
        <v>33.333333333333336</v>
      </c>
      <c r="AB1042" s="84">
        <v>0</v>
      </c>
      <c r="AC1042" s="84">
        <v>76.8</v>
      </c>
      <c r="AD1042" s="84">
        <v>64.566929133858267</v>
      </c>
      <c r="AE1042" s="72">
        <f t="shared" si="167"/>
        <v>35.606873925242098</v>
      </c>
      <c r="AF1042" s="85">
        <v>84.210526315789465</v>
      </c>
      <c r="AG1042" s="85">
        <v>75</v>
      </c>
      <c r="AH1042" s="85">
        <v>70.588235294117652</v>
      </c>
      <c r="AI1042" s="85">
        <v>64.485981308411212</v>
      </c>
      <c r="AJ1042" s="86">
        <v>73.571185729579582</v>
      </c>
      <c r="AK1042" s="87">
        <v>75</v>
      </c>
      <c r="AL1042" s="72">
        <f t="shared" si="168"/>
        <v>75</v>
      </c>
      <c r="AM1042" s="88">
        <v>53.609315621350341</v>
      </c>
      <c r="AN1042" s="89">
        <f t="shared" si="169"/>
        <v>72.754203399803131</v>
      </c>
    </row>
    <row r="1043" spans="1:40" ht="15" hidden="1" customHeight="1" x14ac:dyDescent="0.3">
      <c r="A1043" s="90">
        <v>76845</v>
      </c>
      <c r="B1043" s="91" t="s">
        <v>1300</v>
      </c>
      <c r="C1043" s="91" t="s">
        <v>1337</v>
      </c>
      <c r="D1043" s="92">
        <v>6</v>
      </c>
      <c r="E1043" s="70">
        <v>55.701470187404858</v>
      </c>
      <c r="F1043" s="71">
        <v>81.846764346764346</v>
      </c>
      <c r="G1043" s="72">
        <f t="shared" si="160"/>
        <v>64.416568240524683</v>
      </c>
      <c r="H1043" s="73">
        <v>45.953999999999994</v>
      </c>
      <c r="I1043" s="74">
        <f t="shared" si="161"/>
        <v>45.953999999999994</v>
      </c>
      <c r="J1043" s="75">
        <f t="shared" si="162"/>
        <v>57.031540944314806</v>
      </c>
      <c r="K1043" s="76">
        <v>82.35294117647058</v>
      </c>
      <c r="L1043" s="77">
        <v>100</v>
      </c>
      <c r="M1043" s="78">
        <f t="shared" si="163"/>
        <v>86.274509803921575</v>
      </c>
      <c r="N1043" s="79">
        <v>86.984126984127002</v>
      </c>
      <c r="O1043" s="80">
        <v>97.77</v>
      </c>
      <c r="P1043" s="81">
        <v>95.731707317073173</v>
      </c>
      <c r="Q1043" s="82" t="s">
        <v>37</v>
      </c>
      <c r="R1043" s="72">
        <f t="shared" si="164"/>
        <v>93.436843551587316</v>
      </c>
      <c r="S1043" s="76">
        <v>99.305555555555543</v>
      </c>
      <c r="T1043" s="80">
        <v>75.416666666666657</v>
      </c>
      <c r="U1043" s="80">
        <v>100</v>
      </c>
      <c r="V1043" s="80">
        <v>0</v>
      </c>
      <c r="W1043" s="80">
        <v>15</v>
      </c>
      <c r="X1043" s="78">
        <f t="shared" si="165"/>
        <v>70.555555555555543</v>
      </c>
      <c r="Y1043" s="83">
        <f t="shared" si="166"/>
        <v>83.536391243697494</v>
      </c>
      <c r="Z1043" s="84">
        <v>40.321839080459768</v>
      </c>
      <c r="AA1043" s="84">
        <v>11.111111111111112</v>
      </c>
      <c r="AB1043" s="84">
        <v>80</v>
      </c>
      <c r="AC1043" s="84">
        <v>76</v>
      </c>
      <c r="AD1043" s="84">
        <v>5.5555555555555554</v>
      </c>
      <c r="AE1043" s="72">
        <f t="shared" si="167"/>
        <v>42.455459770114942</v>
      </c>
      <c r="AF1043" s="85">
        <v>73.68421052631578</v>
      </c>
      <c r="AG1043" s="85">
        <v>75</v>
      </c>
      <c r="AH1043" s="85">
        <v>64.705882352941174</v>
      </c>
      <c r="AI1043" s="85">
        <v>58.878504672897193</v>
      </c>
      <c r="AJ1043" s="86">
        <v>68.06714938803853</v>
      </c>
      <c r="AK1043" s="87">
        <v>55.000000000000007</v>
      </c>
      <c r="AL1043" s="72">
        <f t="shared" si="168"/>
        <v>55.000000000000007</v>
      </c>
      <c r="AM1043" s="88">
        <v>51.794151714204908</v>
      </c>
      <c r="AN1043" s="89">
        <f t="shared" si="169"/>
        <v>68.712749324973188</v>
      </c>
    </row>
    <row r="1044" spans="1:40" ht="15" hidden="1" customHeight="1" x14ac:dyDescent="0.3">
      <c r="A1044" s="90">
        <v>76863</v>
      </c>
      <c r="B1044" s="91" t="s">
        <v>1300</v>
      </c>
      <c r="C1044" s="91" t="s">
        <v>1338</v>
      </c>
      <c r="D1044" s="92">
        <v>6</v>
      </c>
      <c r="E1044" s="70">
        <v>45.681793537193663</v>
      </c>
      <c r="F1044" s="71">
        <v>95.135327635327641</v>
      </c>
      <c r="G1044" s="72">
        <f t="shared" si="160"/>
        <v>62.16630490323832</v>
      </c>
      <c r="H1044" s="73">
        <v>0</v>
      </c>
      <c r="I1044" s="74">
        <f t="shared" si="161"/>
        <v>0</v>
      </c>
      <c r="J1044" s="75">
        <f t="shared" si="162"/>
        <v>37.299782941942993</v>
      </c>
      <c r="K1044" s="76">
        <v>0</v>
      </c>
      <c r="L1044" s="77">
        <v>100</v>
      </c>
      <c r="M1044" s="78">
        <f t="shared" si="163"/>
        <v>22.222222222222221</v>
      </c>
      <c r="N1044" s="79">
        <v>93.809523809523824</v>
      </c>
      <c r="O1044" s="80">
        <v>99.36</v>
      </c>
      <c r="P1044" s="81">
        <v>98.50157728706624</v>
      </c>
      <c r="Q1044" s="82" t="s">
        <v>37</v>
      </c>
      <c r="R1044" s="72">
        <f t="shared" si="164"/>
        <v>97.162935552801571</v>
      </c>
      <c r="S1044" s="76">
        <v>82.638888888888886</v>
      </c>
      <c r="T1044" s="80">
        <v>85.902777777777771</v>
      </c>
      <c r="U1044" s="80">
        <v>100</v>
      </c>
      <c r="V1044" s="80">
        <v>0</v>
      </c>
      <c r="W1044" s="80">
        <v>25</v>
      </c>
      <c r="X1044" s="78">
        <f t="shared" si="165"/>
        <v>70.260416666666657</v>
      </c>
      <c r="Y1044" s="83">
        <f t="shared" si="166"/>
        <v>61.575472710229832</v>
      </c>
      <c r="Z1044" s="84">
        <v>19.885057471264368</v>
      </c>
      <c r="AA1044" s="84">
        <v>38.888888888888893</v>
      </c>
      <c r="AB1044" s="84">
        <v>0</v>
      </c>
      <c r="AC1044" s="84">
        <v>37.6</v>
      </c>
      <c r="AD1044" s="84">
        <v>6.666666666666667</v>
      </c>
      <c r="AE1044" s="72">
        <f t="shared" si="167"/>
        <v>20.562931034482759</v>
      </c>
      <c r="AF1044" s="85">
        <v>26.315789473684209</v>
      </c>
      <c r="AG1044" s="85">
        <v>31.25</v>
      </c>
      <c r="AH1044" s="85">
        <v>64.705882352941174</v>
      </c>
      <c r="AI1044" s="85">
        <v>30.841121495327101</v>
      </c>
      <c r="AJ1044" s="86">
        <v>38.278198330488124</v>
      </c>
      <c r="AK1044" s="87">
        <v>35</v>
      </c>
      <c r="AL1044" s="72">
        <f t="shared" si="168"/>
        <v>35</v>
      </c>
      <c r="AM1044" s="88">
        <v>28.174416106520972</v>
      </c>
      <c r="AN1044" s="89">
        <f t="shared" si="169"/>
        <v>46.700017775459806</v>
      </c>
    </row>
    <row r="1045" spans="1:40" ht="15" hidden="1" customHeight="1" x14ac:dyDescent="0.3">
      <c r="A1045" s="90">
        <v>76869</v>
      </c>
      <c r="B1045" s="91" t="s">
        <v>1300</v>
      </c>
      <c r="C1045" s="91" t="s">
        <v>1339</v>
      </c>
      <c r="D1045" s="92">
        <v>6</v>
      </c>
      <c r="E1045" s="70">
        <v>63.091553297687938</v>
      </c>
      <c r="F1045" s="71">
        <v>82.54426129426129</v>
      </c>
      <c r="G1045" s="72">
        <f t="shared" si="160"/>
        <v>69.575789296545722</v>
      </c>
      <c r="H1045" s="73">
        <v>46.59</v>
      </c>
      <c r="I1045" s="74">
        <f t="shared" si="161"/>
        <v>46.59</v>
      </c>
      <c r="J1045" s="75">
        <f t="shared" si="162"/>
        <v>60.381473577927437</v>
      </c>
      <c r="K1045" s="76">
        <v>43.859649122807021</v>
      </c>
      <c r="L1045" s="77">
        <v>100</v>
      </c>
      <c r="M1045" s="78">
        <f t="shared" si="163"/>
        <v>56.335282651072127</v>
      </c>
      <c r="N1045" s="79">
        <v>70</v>
      </c>
      <c r="O1045" s="80">
        <v>99.47</v>
      </c>
      <c r="P1045" s="81">
        <v>97.245564892623719</v>
      </c>
      <c r="Q1045" s="82">
        <v>100</v>
      </c>
      <c r="R1045" s="72">
        <f t="shared" si="164"/>
        <v>91.678891223155929</v>
      </c>
      <c r="S1045" s="76">
        <v>91.666666666666657</v>
      </c>
      <c r="T1045" s="80">
        <v>78.618055555555543</v>
      </c>
      <c r="U1045" s="80">
        <v>98.611100000000008</v>
      </c>
      <c r="V1045" s="80">
        <v>85.625</v>
      </c>
      <c r="W1045" s="80">
        <v>25</v>
      </c>
      <c r="X1045" s="78">
        <f t="shared" si="165"/>
        <v>81.052080555555548</v>
      </c>
      <c r="Y1045" s="83">
        <f t="shared" si="166"/>
        <v>75.554612723573641</v>
      </c>
      <c r="Z1045" s="84">
        <v>45.540229885057471</v>
      </c>
      <c r="AA1045" s="84">
        <v>22.222222222222225</v>
      </c>
      <c r="AB1045" s="84">
        <v>0</v>
      </c>
      <c r="AC1045" s="84">
        <v>43.2</v>
      </c>
      <c r="AD1045" s="84">
        <v>10</v>
      </c>
      <c r="AE1045" s="72">
        <f t="shared" si="167"/>
        <v>25.526724137931037</v>
      </c>
      <c r="AF1045" s="85">
        <v>57.894736842105267</v>
      </c>
      <c r="AG1045" s="85">
        <v>62.5</v>
      </c>
      <c r="AH1045" s="85">
        <v>52.941176470588239</v>
      </c>
      <c r="AI1045" s="85">
        <v>39.252336448598129</v>
      </c>
      <c r="AJ1045" s="86">
        <v>53.147062440322905</v>
      </c>
      <c r="AK1045" s="87">
        <v>38.333333333333336</v>
      </c>
      <c r="AL1045" s="72">
        <f t="shared" si="168"/>
        <v>38.333333333333336</v>
      </c>
      <c r="AM1045" s="88">
        <v>35.453469524315992</v>
      </c>
      <c r="AN1045" s="89">
        <f t="shared" si="169"/>
        <v>60.489641934667105</v>
      </c>
    </row>
    <row r="1046" spans="1:40" ht="15" hidden="1" customHeight="1" x14ac:dyDescent="0.3">
      <c r="A1046" s="90">
        <v>76890</v>
      </c>
      <c r="B1046" s="91" t="s">
        <v>1300</v>
      </c>
      <c r="C1046" s="91" t="s">
        <v>1340</v>
      </c>
      <c r="D1046" s="92">
        <v>6</v>
      </c>
      <c r="E1046" s="70">
        <v>81.639483323693867</v>
      </c>
      <c r="F1046" s="71">
        <v>94.344729344729345</v>
      </c>
      <c r="G1046" s="72">
        <f t="shared" si="160"/>
        <v>85.874565330705678</v>
      </c>
      <c r="H1046" s="73">
        <v>0</v>
      </c>
      <c r="I1046" s="74">
        <f t="shared" si="161"/>
        <v>0</v>
      </c>
      <c r="J1046" s="75">
        <f t="shared" si="162"/>
        <v>51.524739198423404</v>
      </c>
      <c r="K1046" s="76">
        <v>0</v>
      </c>
      <c r="L1046" s="77">
        <v>100</v>
      </c>
      <c r="M1046" s="78">
        <f t="shared" si="163"/>
        <v>22.222222222222221</v>
      </c>
      <c r="N1046" s="79">
        <v>97.142857142857139</v>
      </c>
      <c r="O1046" s="80">
        <v>99.360000000000014</v>
      </c>
      <c r="P1046" s="81">
        <v>98.766700924974302</v>
      </c>
      <c r="Q1046" s="82">
        <v>100</v>
      </c>
      <c r="R1046" s="72">
        <f t="shared" si="164"/>
        <v>98.81738951695786</v>
      </c>
      <c r="S1046" s="76">
        <v>82.638888888888886</v>
      </c>
      <c r="T1046" s="80">
        <v>84.263888888888886</v>
      </c>
      <c r="U1046" s="80">
        <v>81.481466666666662</v>
      </c>
      <c r="V1046" s="80">
        <v>0</v>
      </c>
      <c r="W1046" s="80">
        <v>25</v>
      </c>
      <c r="X1046" s="78">
        <f t="shared" si="165"/>
        <v>65.221061111111112</v>
      </c>
      <c r="Y1046" s="83">
        <f t="shared" si="166"/>
        <v>60.492304200982076</v>
      </c>
      <c r="Z1046" s="84">
        <v>19.471264367816094</v>
      </c>
      <c r="AA1046" s="84">
        <v>11.111111111111112</v>
      </c>
      <c r="AB1046" s="84">
        <v>0</v>
      </c>
      <c r="AC1046" s="84">
        <v>65.600000000000009</v>
      </c>
      <c r="AD1046" s="84">
        <v>43.18181818181818</v>
      </c>
      <c r="AE1046" s="72">
        <f t="shared" si="167"/>
        <v>27.347740334378265</v>
      </c>
      <c r="AF1046" s="85">
        <v>0</v>
      </c>
      <c r="AG1046" s="85">
        <v>6.25</v>
      </c>
      <c r="AH1046" s="85">
        <v>5.8823529411764701</v>
      </c>
      <c r="AI1046" s="85">
        <v>0.93457943925233633</v>
      </c>
      <c r="AJ1046" s="86">
        <v>3.266733095107202</v>
      </c>
      <c r="AK1046" s="87">
        <v>48.333333333333336</v>
      </c>
      <c r="AL1046" s="72">
        <f t="shared" si="168"/>
        <v>48.333333333333336</v>
      </c>
      <c r="AM1046" s="88">
        <v>25.123257003696995</v>
      </c>
      <c r="AN1046" s="89">
        <f t="shared" si="169"/>
        <v>48.088077041284819</v>
      </c>
    </row>
    <row r="1047" spans="1:40" ht="15" hidden="1" customHeight="1" x14ac:dyDescent="0.3">
      <c r="A1047" s="90">
        <v>76892</v>
      </c>
      <c r="B1047" s="91" t="s">
        <v>1300</v>
      </c>
      <c r="C1047" s="91" t="s">
        <v>1341</v>
      </c>
      <c r="D1047" s="92">
        <v>1</v>
      </c>
      <c r="E1047" s="70">
        <v>51.274190117202821</v>
      </c>
      <c r="F1047" s="71">
        <v>91.121794871794876</v>
      </c>
      <c r="G1047" s="72">
        <f t="shared" si="160"/>
        <v>64.556725035400177</v>
      </c>
      <c r="H1047" s="73">
        <v>74.72399999999999</v>
      </c>
      <c r="I1047" s="74">
        <f t="shared" si="161"/>
        <v>74.72399999999999</v>
      </c>
      <c r="J1047" s="75">
        <f t="shared" si="162"/>
        <v>68.623635021240105</v>
      </c>
      <c r="K1047" s="76">
        <v>98.515769944341372</v>
      </c>
      <c r="L1047" s="77">
        <v>100</v>
      </c>
      <c r="M1047" s="78">
        <f t="shared" si="163"/>
        <v>98.845598845598857</v>
      </c>
      <c r="N1047" s="79">
        <v>98.888888888888886</v>
      </c>
      <c r="O1047" s="80">
        <v>99.95</v>
      </c>
      <c r="P1047" s="81">
        <v>96.852662492381</v>
      </c>
      <c r="Q1047" s="82" t="s">
        <v>37</v>
      </c>
      <c r="R1047" s="72">
        <f t="shared" si="164"/>
        <v>98.502248053885538</v>
      </c>
      <c r="S1047" s="76">
        <v>99.305555555555543</v>
      </c>
      <c r="T1047" s="80">
        <v>0</v>
      </c>
      <c r="U1047" s="80">
        <v>98.611100000000008</v>
      </c>
      <c r="V1047" s="80">
        <v>95.174909529553673</v>
      </c>
      <c r="W1047" s="80">
        <v>80</v>
      </c>
      <c r="X1047" s="78">
        <f t="shared" si="165"/>
        <v>71.376027580083104</v>
      </c>
      <c r="Y1047" s="83">
        <f t="shared" si="166"/>
        <v>89.945463787285547</v>
      </c>
      <c r="Z1047" s="84">
        <v>99.770114942528735</v>
      </c>
      <c r="AA1047" s="84">
        <v>73.611111111111114</v>
      </c>
      <c r="AB1047" s="84">
        <v>100</v>
      </c>
      <c r="AC1047" s="84">
        <v>79.2</v>
      </c>
      <c r="AD1047" s="84">
        <v>44.20289855072464</v>
      </c>
      <c r="AE1047" s="72">
        <f t="shared" si="167"/>
        <v>80.632655547226392</v>
      </c>
      <c r="AF1047" s="85">
        <v>73.68421052631578</v>
      </c>
      <c r="AG1047" s="85">
        <v>68.75</v>
      </c>
      <c r="AH1047" s="85">
        <v>52.941176470588239</v>
      </c>
      <c r="AI1047" s="85">
        <v>42.056074766355138</v>
      </c>
      <c r="AJ1047" s="86">
        <v>59.357865440814791</v>
      </c>
      <c r="AK1047" s="87">
        <v>61.666666666666671</v>
      </c>
      <c r="AL1047" s="72">
        <f t="shared" si="168"/>
        <v>61.666666666666671</v>
      </c>
      <c r="AM1047" s="88">
        <v>71.166180409404689</v>
      </c>
      <c r="AN1047" s="89">
        <f t="shared" si="169"/>
        <v>80.04731302071221</v>
      </c>
    </row>
    <row r="1048" spans="1:40" ht="15" hidden="1" customHeight="1" x14ac:dyDescent="0.3">
      <c r="A1048" s="90">
        <v>76895</v>
      </c>
      <c r="B1048" s="91" t="s">
        <v>1300</v>
      </c>
      <c r="C1048" s="91" t="s">
        <v>1342</v>
      </c>
      <c r="D1048" s="92">
        <v>5</v>
      </c>
      <c r="E1048" s="70">
        <v>60.144436023746373</v>
      </c>
      <c r="F1048" s="71">
        <v>76.555250305250297</v>
      </c>
      <c r="G1048" s="72">
        <f t="shared" si="160"/>
        <v>65.614707450914352</v>
      </c>
      <c r="H1048" s="73">
        <v>0</v>
      </c>
      <c r="I1048" s="74">
        <f t="shared" si="161"/>
        <v>0</v>
      </c>
      <c r="J1048" s="75">
        <f t="shared" si="162"/>
        <v>39.36882447054861</v>
      </c>
      <c r="K1048" s="76">
        <v>35.820895522388064</v>
      </c>
      <c r="L1048" s="77">
        <v>100</v>
      </c>
      <c r="M1048" s="78">
        <f t="shared" si="163"/>
        <v>50.082918739635161</v>
      </c>
      <c r="N1048" s="79">
        <v>98.888888888888886</v>
      </c>
      <c r="O1048" s="80">
        <v>99.85</v>
      </c>
      <c r="P1048" s="81">
        <v>98.735483870967741</v>
      </c>
      <c r="Q1048" s="82" t="s">
        <v>37</v>
      </c>
      <c r="R1048" s="72">
        <f t="shared" si="164"/>
        <v>99.096150425627229</v>
      </c>
      <c r="S1048" s="76">
        <v>94.583333333333329</v>
      </c>
      <c r="T1048" s="80">
        <v>79.0625</v>
      </c>
      <c r="U1048" s="80">
        <v>100</v>
      </c>
      <c r="V1048" s="80">
        <v>0</v>
      </c>
      <c r="W1048" s="80">
        <v>25</v>
      </c>
      <c r="X1048" s="78">
        <f t="shared" si="165"/>
        <v>71.536458333333329</v>
      </c>
      <c r="Y1048" s="83">
        <f t="shared" si="166"/>
        <v>72.632285549136043</v>
      </c>
      <c r="Z1048" s="84">
        <v>100</v>
      </c>
      <c r="AA1048" s="84">
        <v>94.444444444444443</v>
      </c>
      <c r="AB1048" s="84">
        <v>100</v>
      </c>
      <c r="AC1048" s="84">
        <v>75.2</v>
      </c>
      <c r="AD1048" s="84">
        <v>42.553191489361701</v>
      </c>
      <c r="AE1048" s="72">
        <f t="shared" si="167"/>
        <v>83.537056737588657</v>
      </c>
      <c r="AF1048" s="85">
        <v>78.94736842105263</v>
      </c>
      <c r="AG1048" s="85">
        <v>75</v>
      </c>
      <c r="AH1048" s="85">
        <v>64.705882352941174</v>
      </c>
      <c r="AI1048" s="85">
        <v>69.158878504672899</v>
      </c>
      <c r="AJ1048" s="86">
        <v>71.953032319666676</v>
      </c>
      <c r="AK1048" s="87">
        <v>58.333333333333336</v>
      </c>
      <c r="AL1048" s="72">
        <f t="shared" si="168"/>
        <v>58.333333333333336</v>
      </c>
      <c r="AM1048" s="88">
        <v>75.407238878625066</v>
      </c>
      <c r="AN1048" s="89">
        <f t="shared" si="169"/>
        <v>66.81207933226527</v>
      </c>
    </row>
    <row r="1049" spans="1:40" ht="15" hidden="1" customHeight="1" x14ac:dyDescent="0.3">
      <c r="A1049" s="90">
        <v>81001</v>
      </c>
      <c r="B1049" s="91" t="s">
        <v>1343</v>
      </c>
      <c r="C1049" s="91" t="s">
        <v>1344</v>
      </c>
      <c r="D1049" s="92">
        <v>4</v>
      </c>
      <c r="E1049" s="70">
        <v>62.0657601224923</v>
      </c>
      <c r="F1049" s="71">
        <v>77.693325193325194</v>
      </c>
      <c r="G1049" s="72">
        <f t="shared" si="160"/>
        <v>67.274948479436603</v>
      </c>
      <c r="H1049" s="73">
        <v>49.521999999999998</v>
      </c>
      <c r="I1049" s="74">
        <f t="shared" si="161"/>
        <v>49.521999999999998</v>
      </c>
      <c r="J1049" s="75">
        <f t="shared" si="162"/>
        <v>60.173769087661967</v>
      </c>
      <c r="K1049" s="76">
        <v>91.75257731958763</v>
      </c>
      <c r="L1049" s="77">
        <v>100</v>
      </c>
      <c r="M1049" s="78">
        <f t="shared" si="163"/>
        <v>93.585337915234817</v>
      </c>
      <c r="N1049" s="79">
        <v>70</v>
      </c>
      <c r="O1049" s="80">
        <v>99.910000000000011</v>
      </c>
      <c r="P1049" s="81">
        <v>96.859504132231393</v>
      </c>
      <c r="Q1049" s="82" t="s">
        <v>37</v>
      </c>
      <c r="R1049" s="72">
        <f t="shared" si="164"/>
        <v>88.867591064049577</v>
      </c>
      <c r="S1049" s="76">
        <v>95.694444444444443</v>
      </c>
      <c r="T1049" s="80">
        <v>83.124892347028606</v>
      </c>
      <c r="U1049" s="80">
        <v>100</v>
      </c>
      <c r="V1049" s="80">
        <v>0</v>
      </c>
      <c r="W1049" s="80">
        <v>80</v>
      </c>
      <c r="X1049" s="78">
        <f t="shared" si="165"/>
        <v>79.704834197868266</v>
      </c>
      <c r="Y1049" s="83">
        <f t="shared" si="166"/>
        <v>87.633897733298241</v>
      </c>
      <c r="Z1049" s="84">
        <v>9.3333333333333339</v>
      </c>
      <c r="AA1049" s="84">
        <v>40.277777777777779</v>
      </c>
      <c r="AB1049" s="84">
        <v>60</v>
      </c>
      <c r="AC1049" s="84">
        <v>60.8</v>
      </c>
      <c r="AD1049" s="84">
        <v>79.347826086956516</v>
      </c>
      <c r="AE1049" s="72">
        <f t="shared" si="167"/>
        <v>47.413134057971007</v>
      </c>
      <c r="AF1049" s="85">
        <v>78.94736842105263</v>
      </c>
      <c r="AG1049" s="85">
        <v>75</v>
      </c>
      <c r="AH1049" s="85">
        <v>58.82352941176471</v>
      </c>
      <c r="AI1049" s="85">
        <v>39.252336448598129</v>
      </c>
      <c r="AJ1049" s="86">
        <v>63.005808570353871</v>
      </c>
      <c r="AK1049" s="87">
        <v>35</v>
      </c>
      <c r="AL1049" s="72">
        <f t="shared" si="168"/>
        <v>35</v>
      </c>
      <c r="AM1049" s="88">
        <v>49.08855378301223</v>
      </c>
      <c r="AN1049" s="89">
        <f t="shared" si="169"/>
        <v>70.578268819085181</v>
      </c>
    </row>
    <row r="1050" spans="1:40" ht="15" hidden="1" customHeight="1" x14ac:dyDescent="0.3">
      <c r="A1050" s="90">
        <v>81065</v>
      </c>
      <c r="B1050" s="91" t="s">
        <v>1343</v>
      </c>
      <c r="C1050" s="91" t="s">
        <v>1345</v>
      </c>
      <c r="D1050" s="92">
        <v>6</v>
      </c>
      <c r="E1050" s="70">
        <v>67.282111019252753</v>
      </c>
      <c r="F1050" s="71">
        <v>75.694444444444457</v>
      </c>
      <c r="G1050" s="72">
        <f t="shared" si="160"/>
        <v>70.086222160983311</v>
      </c>
      <c r="H1050" s="73">
        <v>21.860000000000003</v>
      </c>
      <c r="I1050" s="74">
        <f t="shared" si="161"/>
        <v>21.860000000000003</v>
      </c>
      <c r="J1050" s="75">
        <f t="shared" si="162"/>
        <v>50.795733296589987</v>
      </c>
      <c r="K1050" s="76">
        <v>70.680628272251312</v>
      </c>
      <c r="L1050" s="77">
        <v>100</v>
      </c>
      <c r="M1050" s="78">
        <f t="shared" si="163"/>
        <v>77.19604421175103</v>
      </c>
      <c r="N1050" s="79">
        <v>93.571428571428584</v>
      </c>
      <c r="O1050" s="80">
        <v>99.48</v>
      </c>
      <c r="P1050" s="81">
        <v>98.442605096928773</v>
      </c>
      <c r="Q1050" s="82" t="s">
        <v>37</v>
      </c>
      <c r="R1050" s="72">
        <f t="shared" si="164"/>
        <v>97.103949965771548</v>
      </c>
      <c r="S1050" s="76">
        <v>95.833333333333343</v>
      </c>
      <c r="T1050" s="80">
        <v>85.597048148026914</v>
      </c>
      <c r="U1050" s="80">
        <v>97.222216666666668</v>
      </c>
      <c r="V1050" s="80">
        <v>0</v>
      </c>
      <c r="W1050" s="80">
        <v>0</v>
      </c>
      <c r="X1050" s="78">
        <f t="shared" si="165"/>
        <v>69.663149537006731</v>
      </c>
      <c r="Y1050" s="83">
        <f t="shared" si="166"/>
        <v>81.156047757119424</v>
      </c>
      <c r="Z1050" s="84">
        <v>9.1954022988505741</v>
      </c>
      <c r="AA1050" s="84">
        <v>33.333333333333336</v>
      </c>
      <c r="AB1050" s="84">
        <v>0</v>
      </c>
      <c r="AC1050" s="84">
        <v>51.2</v>
      </c>
      <c r="AD1050" s="84">
        <v>5.5555555555555554</v>
      </c>
      <c r="AE1050" s="72">
        <f t="shared" si="167"/>
        <v>19.190517241379315</v>
      </c>
      <c r="AF1050" s="85">
        <v>89.473684210526315</v>
      </c>
      <c r="AG1050" s="85">
        <v>75</v>
      </c>
      <c r="AH1050" s="85">
        <v>76.470588235294116</v>
      </c>
      <c r="AI1050" s="85">
        <v>34.579439252336449</v>
      </c>
      <c r="AJ1050" s="86">
        <v>68.880927924539222</v>
      </c>
      <c r="AK1050" s="87">
        <v>35</v>
      </c>
      <c r="AL1050" s="72">
        <f t="shared" si="168"/>
        <v>35</v>
      </c>
      <c r="AM1050" s="88">
        <v>35.603189975279427</v>
      </c>
      <c r="AN1050" s="89">
        <f t="shared" si="169"/>
        <v>61.41812753046154</v>
      </c>
    </row>
    <row r="1051" spans="1:40" ht="15" hidden="1" customHeight="1" x14ac:dyDescent="0.3">
      <c r="A1051" s="90">
        <v>81220</v>
      </c>
      <c r="B1051" s="91" t="s">
        <v>1343</v>
      </c>
      <c r="C1051" s="91" t="s">
        <v>1346</v>
      </c>
      <c r="D1051" s="92">
        <v>6</v>
      </c>
      <c r="E1051" s="70">
        <v>44.092234897588803</v>
      </c>
      <c r="F1051" s="71">
        <v>73.970797720797705</v>
      </c>
      <c r="G1051" s="72">
        <f t="shared" si="160"/>
        <v>54.051755838658437</v>
      </c>
      <c r="H1051" s="73">
        <v>34.366</v>
      </c>
      <c r="I1051" s="74">
        <f t="shared" si="161"/>
        <v>34.366</v>
      </c>
      <c r="J1051" s="75">
        <f t="shared" si="162"/>
        <v>46.177453503195061</v>
      </c>
      <c r="K1051" s="76">
        <v>67.261904761904773</v>
      </c>
      <c r="L1051" s="77">
        <v>100</v>
      </c>
      <c r="M1051" s="78">
        <f t="shared" si="163"/>
        <v>74.537037037037038</v>
      </c>
      <c r="N1051" s="79">
        <v>64.285714285714292</v>
      </c>
      <c r="O1051" s="80">
        <v>98.9</v>
      </c>
      <c r="P1051" s="81">
        <v>99.01477832512316</v>
      </c>
      <c r="Q1051" s="82" t="s">
        <v>37</v>
      </c>
      <c r="R1051" s="72">
        <f t="shared" si="164"/>
        <v>87.345539100985235</v>
      </c>
      <c r="S1051" s="76">
        <v>96.944444444444443</v>
      </c>
      <c r="T1051" s="77">
        <v>91.562500000000014</v>
      </c>
      <c r="U1051" s="80">
        <v>100</v>
      </c>
      <c r="V1051" s="80">
        <v>0</v>
      </c>
      <c r="W1051" s="80">
        <v>0</v>
      </c>
      <c r="X1051" s="78">
        <f t="shared" si="165"/>
        <v>72.126736111111114</v>
      </c>
      <c r="Y1051" s="83">
        <f t="shared" si="166"/>
        <v>77.864461401204153</v>
      </c>
      <c r="Z1051" s="84">
        <v>5.9770114942528743</v>
      </c>
      <c r="AA1051" s="84">
        <v>22.222222222222225</v>
      </c>
      <c r="AB1051" s="84">
        <v>0</v>
      </c>
      <c r="AC1051" s="84">
        <v>56.000000000000007</v>
      </c>
      <c r="AD1051" s="84">
        <v>5.5555555555555554</v>
      </c>
      <c r="AE1051" s="72">
        <f t="shared" si="167"/>
        <v>17.202586206896555</v>
      </c>
      <c r="AF1051" s="85">
        <v>47.368421052631575</v>
      </c>
      <c r="AG1051" s="85">
        <v>75</v>
      </c>
      <c r="AH1051" s="85">
        <v>58.82352941176471</v>
      </c>
      <c r="AI1051" s="85">
        <v>62.616822429906534</v>
      </c>
      <c r="AJ1051" s="86">
        <v>60.952193223575705</v>
      </c>
      <c r="AK1051" s="87">
        <v>60</v>
      </c>
      <c r="AL1051" s="72">
        <f t="shared" si="168"/>
        <v>60</v>
      </c>
      <c r="AM1051" s="88">
        <v>37.428630836631683</v>
      </c>
      <c r="AN1051" s="89">
        <f t="shared" si="169"/>
        <v>59.396310652230596</v>
      </c>
    </row>
    <row r="1052" spans="1:40" ht="15" hidden="1" customHeight="1" x14ac:dyDescent="0.3">
      <c r="A1052" s="90">
        <v>81300</v>
      </c>
      <c r="B1052" s="91" t="s">
        <v>1343</v>
      </c>
      <c r="C1052" s="91" t="s">
        <v>1347</v>
      </c>
      <c r="D1052" s="92">
        <v>6</v>
      </c>
      <c r="E1052" s="70">
        <v>69.112185304109076</v>
      </c>
      <c r="F1052" s="71">
        <v>83.912291412291424</v>
      </c>
      <c r="G1052" s="72">
        <f t="shared" si="160"/>
        <v>74.045554006836511</v>
      </c>
      <c r="H1052" s="73">
        <v>36.812000000000005</v>
      </c>
      <c r="I1052" s="74">
        <f t="shared" si="161"/>
        <v>36.812000000000005</v>
      </c>
      <c r="J1052" s="75">
        <f t="shared" si="162"/>
        <v>59.152132404101906</v>
      </c>
      <c r="K1052" s="76">
        <v>100</v>
      </c>
      <c r="L1052" s="77">
        <v>100</v>
      </c>
      <c r="M1052" s="78">
        <f t="shared" si="163"/>
        <v>100</v>
      </c>
      <c r="N1052" s="79">
        <v>98.823529411764696</v>
      </c>
      <c r="O1052" s="80">
        <v>99.7</v>
      </c>
      <c r="P1052" s="81">
        <v>97.510121457489873</v>
      </c>
      <c r="Q1052" s="82" t="s">
        <v>37</v>
      </c>
      <c r="R1052" s="72">
        <f t="shared" si="164"/>
        <v>98.61620994582043</v>
      </c>
      <c r="S1052" s="76">
        <v>93.888888888888872</v>
      </c>
      <c r="T1052" s="80">
        <v>88.1857638888889</v>
      </c>
      <c r="U1052" s="80">
        <v>100</v>
      </c>
      <c r="V1052" s="80">
        <v>0</v>
      </c>
      <c r="W1052" s="80">
        <v>0</v>
      </c>
      <c r="X1052" s="78">
        <f t="shared" si="165"/>
        <v>70.518663194444443</v>
      </c>
      <c r="Y1052" s="83">
        <f t="shared" si="166"/>
        <v>90.123159404884774</v>
      </c>
      <c r="Z1052" s="84">
        <v>16.27586206896552</v>
      </c>
      <c r="AA1052" s="84">
        <v>0</v>
      </c>
      <c r="AB1052" s="84">
        <v>0</v>
      </c>
      <c r="AC1052" s="84">
        <v>76.8</v>
      </c>
      <c r="AD1052" s="84">
        <v>9.0909090909090917</v>
      </c>
      <c r="AE1052" s="72">
        <f t="shared" si="167"/>
        <v>20.173510971786833</v>
      </c>
      <c r="AF1052" s="85">
        <v>47.368421052631575</v>
      </c>
      <c r="AG1052" s="85">
        <v>81.25</v>
      </c>
      <c r="AH1052" s="85">
        <v>70.588235294117652</v>
      </c>
      <c r="AI1052" s="85">
        <v>57.943925233644855</v>
      </c>
      <c r="AJ1052" s="86">
        <v>64.287645395098522</v>
      </c>
      <c r="AK1052" s="87">
        <v>58.333333333333336</v>
      </c>
      <c r="AL1052" s="72">
        <f t="shared" si="168"/>
        <v>58.333333333333336</v>
      </c>
      <c r="AM1052" s="88">
        <v>39.569244623645915</v>
      </c>
      <c r="AN1052" s="89">
        <f t="shared" si="169"/>
        <v>68.762779570356543</v>
      </c>
    </row>
    <row r="1053" spans="1:40" ht="15" hidden="1" customHeight="1" x14ac:dyDescent="0.3">
      <c r="A1053" s="90">
        <v>81591</v>
      </c>
      <c r="B1053" s="91" t="s">
        <v>1343</v>
      </c>
      <c r="C1053" s="91" t="s">
        <v>1348</v>
      </c>
      <c r="D1053" s="92">
        <v>6</v>
      </c>
      <c r="E1053" s="70">
        <v>57.293476860661727</v>
      </c>
      <c r="F1053" s="71">
        <v>82.03347578347578</v>
      </c>
      <c r="G1053" s="72">
        <f t="shared" si="160"/>
        <v>65.540143168266411</v>
      </c>
      <c r="H1053" s="73">
        <v>38.591999999999999</v>
      </c>
      <c r="I1053" s="74">
        <f t="shared" si="161"/>
        <v>38.591999999999999</v>
      </c>
      <c r="J1053" s="75">
        <f t="shared" si="162"/>
        <v>54.760885900959842</v>
      </c>
      <c r="K1053" s="76">
        <v>87.341772151898738</v>
      </c>
      <c r="L1053" s="77">
        <v>0</v>
      </c>
      <c r="M1053" s="78">
        <f t="shared" si="163"/>
        <v>67.932489451476798</v>
      </c>
      <c r="N1053" s="79">
        <v>90</v>
      </c>
      <c r="O1053" s="80">
        <v>99.269999999999982</v>
      </c>
      <c r="P1053" s="81">
        <v>93.44632768361582</v>
      </c>
      <c r="Q1053" s="82" t="s">
        <v>37</v>
      </c>
      <c r="R1053" s="72">
        <f t="shared" si="164"/>
        <v>94.179876659604517</v>
      </c>
      <c r="S1053" s="76">
        <v>99.166666666666671</v>
      </c>
      <c r="T1053" s="80">
        <v>85.092592592592595</v>
      </c>
      <c r="U1053" s="80">
        <v>100</v>
      </c>
      <c r="V1053" s="80">
        <v>0</v>
      </c>
      <c r="W1053" s="80">
        <v>0</v>
      </c>
      <c r="X1053" s="78">
        <f t="shared" si="165"/>
        <v>71.06481481481481</v>
      </c>
      <c r="Y1053" s="83">
        <f t="shared" si="166"/>
        <v>77.333997474345836</v>
      </c>
      <c r="Z1053" s="84">
        <v>6.4597701149425291</v>
      </c>
      <c r="AA1053" s="84">
        <v>44.44444444444445</v>
      </c>
      <c r="AB1053" s="84">
        <v>0</v>
      </c>
      <c r="AC1053" s="84">
        <v>44</v>
      </c>
      <c r="AD1053" s="84">
        <v>5.5555555555555554</v>
      </c>
      <c r="AE1053" s="72">
        <f t="shared" si="167"/>
        <v>19.239942528735636</v>
      </c>
      <c r="AF1053" s="85">
        <v>21.052631578947366</v>
      </c>
      <c r="AG1053" s="85">
        <v>31.25</v>
      </c>
      <c r="AH1053" s="85">
        <v>35.294117647058826</v>
      </c>
      <c r="AI1053" s="85">
        <v>46.728971962616825</v>
      </c>
      <c r="AJ1053" s="86">
        <v>33.581430297155755</v>
      </c>
      <c r="AK1053" s="87">
        <v>38.333333333333336</v>
      </c>
      <c r="AL1053" s="72">
        <f t="shared" si="168"/>
        <v>38.333333333333336</v>
      </c>
      <c r="AM1053" s="88">
        <v>26.88301742790054</v>
      </c>
      <c r="AN1053" s="89">
        <f t="shared" si="169"/>
        <v>57.68408114573505</v>
      </c>
    </row>
    <row r="1054" spans="1:40" ht="15" hidden="1" customHeight="1" x14ac:dyDescent="0.3">
      <c r="A1054" s="90">
        <v>81736</v>
      </c>
      <c r="B1054" s="91" t="s">
        <v>1343</v>
      </c>
      <c r="C1054" s="91" t="s">
        <v>1349</v>
      </c>
      <c r="D1054" s="92">
        <v>6</v>
      </c>
      <c r="E1054" s="70">
        <v>59.494649522309352</v>
      </c>
      <c r="F1054" s="71">
        <v>73.783068783068771</v>
      </c>
      <c r="G1054" s="72">
        <f t="shared" si="160"/>
        <v>64.257455942562487</v>
      </c>
      <c r="H1054" s="73">
        <v>68.335999999999999</v>
      </c>
      <c r="I1054" s="74">
        <f t="shared" si="161"/>
        <v>68.335999999999999</v>
      </c>
      <c r="J1054" s="75">
        <f t="shared" si="162"/>
        <v>65.888873565537494</v>
      </c>
      <c r="K1054" s="76">
        <v>43.02325581395349</v>
      </c>
      <c r="L1054" s="77">
        <v>100</v>
      </c>
      <c r="M1054" s="78">
        <f t="shared" si="163"/>
        <v>55.684754521963825</v>
      </c>
      <c r="N1054" s="79">
        <v>100</v>
      </c>
      <c r="O1054" s="80">
        <v>99.9</v>
      </c>
      <c r="P1054" s="81">
        <v>95.732230631192948</v>
      </c>
      <c r="Q1054" s="82" t="s">
        <v>37</v>
      </c>
      <c r="R1054" s="72">
        <f t="shared" si="164"/>
        <v>98.482486829016153</v>
      </c>
      <c r="S1054" s="76">
        <v>97.083333333333329</v>
      </c>
      <c r="T1054" s="80">
        <v>90.024801587301582</v>
      </c>
      <c r="U1054" s="80">
        <v>100</v>
      </c>
      <c r="V1054" s="80">
        <v>0</v>
      </c>
      <c r="W1054" s="80">
        <v>0</v>
      </c>
      <c r="X1054" s="78">
        <f t="shared" si="165"/>
        <v>71.777033730158735</v>
      </c>
      <c r="Y1054" s="83">
        <f t="shared" si="166"/>
        <v>74.52955820684295</v>
      </c>
      <c r="Z1054" s="84">
        <v>98.735632183908038</v>
      </c>
      <c r="AA1054" s="84">
        <v>91.666666666666671</v>
      </c>
      <c r="AB1054" s="84">
        <v>80</v>
      </c>
      <c r="AC1054" s="84">
        <v>80</v>
      </c>
      <c r="AD1054" s="84">
        <v>7.7777777777777777</v>
      </c>
      <c r="AE1054" s="72">
        <f t="shared" si="167"/>
        <v>73.329741379310335</v>
      </c>
      <c r="AF1054" s="85">
        <v>52.631578947368418</v>
      </c>
      <c r="AG1054" s="85">
        <v>81.25</v>
      </c>
      <c r="AH1054" s="85">
        <v>58.82352941176471</v>
      </c>
      <c r="AI1054" s="85">
        <v>58.878504672897193</v>
      </c>
      <c r="AJ1054" s="86">
        <v>62.895903258007579</v>
      </c>
      <c r="AK1054" s="87">
        <v>55.000000000000007</v>
      </c>
      <c r="AL1054" s="72">
        <f t="shared" si="168"/>
        <v>55.000000000000007</v>
      </c>
      <c r="AM1054" s="88">
        <v>66.881436271100867</v>
      </c>
      <c r="AN1054" s="89">
        <f t="shared" si="169"/>
        <v>70.506984697859224</v>
      </c>
    </row>
    <row r="1055" spans="1:40" ht="15" hidden="1" customHeight="1" x14ac:dyDescent="0.3">
      <c r="A1055" s="90">
        <v>81794</v>
      </c>
      <c r="B1055" s="91" t="s">
        <v>1343</v>
      </c>
      <c r="C1055" s="91" t="s">
        <v>1350</v>
      </c>
      <c r="D1055" s="92">
        <v>6</v>
      </c>
      <c r="E1055" s="70">
        <v>31.827541364797817</v>
      </c>
      <c r="F1055" s="71">
        <v>83.369963369963358</v>
      </c>
      <c r="G1055" s="72">
        <f t="shared" si="160"/>
        <v>49.008348699852995</v>
      </c>
      <c r="H1055" s="73">
        <v>28.582000000000001</v>
      </c>
      <c r="I1055" s="74">
        <f t="shared" si="161"/>
        <v>28.582000000000001</v>
      </c>
      <c r="J1055" s="75">
        <f t="shared" si="162"/>
        <v>40.837809219911797</v>
      </c>
      <c r="K1055" s="76">
        <v>21.61383285302594</v>
      </c>
      <c r="L1055" s="77">
        <v>100</v>
      </c>
      <c r="M1055" s="78">
        <f t="shared" si="163"/>
        <v>39.032981107909066</v>
      </c>
      <c r="N1055" s="79">
        <v>93.333333333333329</v>
      </c>
      <c r="O1055" s="80">
        <v>99.65</v>
      </c>
      <c r="P1055" s="81">
        <v>96.982426661065603</v>
      </c>
      <c r="Q1055" s="82" t="s">
        <v>37</v>
      </c>
      <c r="R1055" s="72">
        <f t="shared" si="164"/>
        <v>96.59484379813415</v>
      </c>
      <c r="S1055" s="76">
        <v>99.305555555555543</v>
      </c>
      <c r="T1055" s="80">
        <v>88.909852493185838</v>
      </c>
      <c r="U1055" s="80">
        <v>100</v>
      </c>
      <c r="V1055" s="80">
        <v>0</v>
      </c>
      <c r="W1055" s="80">
        <v>25</v>
      </c>
      <c r="X1055" s="78">
        <f t="shared" si="165"/>
        <v>75.178852012185345</v>
      </c>
      <c r="Y1055" s="83">
        <f t="shared" si="166"/>
        <v>69.019455858149513</v>
      </c>
      <c r="Z1055" s="84">
        <v>53.425287356321839</v>
      </c>
      <c r="AA1055" s="84">
        <v>11.111111111111112</v>
      </c>
      <c r="AB1055" s="84">
        <v>0</v>
      </c>
      <c r="AC1055" s="84">
        <v>67.2</v>
      </c>
      <c r="AD1055" s="84">
        <v>5.5555555555555554</v>
      </c>
      <c r="AE1055" s="72">
        <f t="shared" si="167"/>
        <v>29.081321839080463</v>
      </c>
      <c r="AF1055" s="85">
        <v>57.894736842105267</v>
      </c>
      <c r="AG1055" s="85">
        <v>81.25</v>
      </c>
      <c r="AH1055" s="85">
        <v>52.941176470588239</v>
      </c>
      <c r="AI1055" s="85">
        <v>56.074766355140184</v>
      </c>
      <c r="AJ1055" s="86">
        <v>62.040169916958419</v>
      </c>
      <c r="AK1055" s="87">
        <v>50</v>
      </c>
      <c r="AL1055" s="72">
        <f t="shared" si="168"/>
        <v>50</v>
      </c>
      <c r="AM1055" s="88">
        <v>42.054083625365159</v>
      </c>
      <c r="AN1055" s="89">
        <f t="shared" si="169"/>
        <v>55.293514860666669</v>
      </c>
    </row>
    <row r="1056" spans="1:40" ht="15" hidden="1" customHeight="1" x14ac:dyDescent="0.3">
      <c r="A1056" s="90">
        <v>85001</v>
      </c>
      <c r="B1056" s="91" t="s">
        <v>1351</v>
      </c>
      <c r="C1056" s="91" t="s">
        <v>1352</v>
      </c>
      <c r="D1056" s="92">
        <v>2</v>
      </c>
      <c r="E1056" s="70">
        <v>23.129689872045105</v>
      </c>
      <c r="F1056" s="71">
        <v>90.538766788766779</v>
      </c>
      <c r="G1056" s="72">
        <f t="shared" si="160"/>
        <v>45.599382177618992</v>
      </c>
      <c r="H1056" s="73">
        <v>43.257999999999996</v>
      </c>
      <c r="I1056" s="74">
        <f t="shared" si="161"/>
        <v>43.257999999999996</v>
      </c>
      <c r="J1056" s="75">
        <f t="shared" si="162"/>
        <v>44.662829306571396</v>
      </c>
      <c r="K1056" s="76">
        <v>99.934123847167328</v>
      </c>
      <c r="L1056" s="77">
        <v>100</v>
      </c>
      <c r="M1056" s="78">
        <f t="shared" si="163"/>
        <v>99.948762992241257</v>
      </c>
      <c r="N1056" s="79">
        <v>100</v>
      </c>
      <c r="O1056" s="80">
        <v>99.4</v>
      </c>
      <c r="P1056" s="81">
        <v>99.927179517054554</v>
      </c>
      <c r="Q1056" s="82" t="s">
        <v>37</v>
      </c>
      <c r="R1056" s="72">
        <f t="shared" si="164"/>
        <v>99.713366676618804</v>
      </c>
      <c r="S1056" s="76">
        <v>97.638888888888886</v>
      </c>
      <c r="T1056" s="80">
        <v>83.494827017345386</v>
      </c>
      <c r="U1056" s="80">
        <v>100</v>
      </c>
      <c r="V1056" s="80">
        <v>0</v>
      </c>
      <c r="W1056" s="80">
        <v>25.021598272138228</v>
      </c>
      <c r="X1056" s="78">
        <f t="shared" si="165"/>
        <v>73.411128760575849</v>
      </c>
      <c r="Y1056" s="83">
        <f t="shared" si="166"/>
        <v>91.381393217109149</v>
      </c>
      <c r="Z1056" s="84">
        <v>66.321839080459768</v>
      </c>
      <c r="AA1056" s="84">
        <v>77.777777777777786</v>
      </c>
      <c r="AB1056" s="84">
        <v>100</v>
      </c>
      <c r="AC1056" s="84">
        <v>50.4</v>
      </c>
      <c r="AD1056" s="84">
        <v>96.598639455782305</v>
      </c>
      <c r="AE1056" s="72">
        <f t="shared" si="167"/>
        <v>77.47603800140746</v>
      </c>
      <c r="AF1056" s="85">
        <v>89.473684210526315</v>
      </c>
      <c r="AG1056" s="85">
        <v>75</v>
      </c>
      <c r="AH1056" s="85">
        <v>47.058823529411761</v>
      </c>
      <c r="AI1056" s="85">
        <v>56.074766355140184</v>
      </c>
      <c r="AJ1056" s="86">
        <v>66.901818523769563</v>
      </c>
      <c r="AK1056" s="87">
        <v>50</v>
      </c>
      <c r="AL1056" s="72">
        <f t="shared" si="168"/>
        <v>50</v>
      </c>
      <c r="AM1056" s="88">
        <v>69.161038540422524</v>
      </c>
      <c r="AN1056" s="89">
        <f t="shared" si="169"/>
        <v>75.371574031995607</v>
      </c>
    </row>
    <row r="1057" spans="1:40" ht="15" hidden="1" customHeight="1" x14ac:dyDescent="0.3">
      <c r="A1057" s="90">
        <v>85010</v>
      </c>
      <c r="B1057" s="91" t="s">
        <v>1351</v>
      </c>
      <c r="C1057" s="91" t="s">
        <v>1353</v>
      </c>
      <c r="D1057" s="92">
        <v>5</v>
      </c>
      <c r="E1057" s="70">
        <v>66.596960031829738</v>
      </c>
      <c r="F1057" s="71">
        <v>88.387769637769637</v>
      </c>
      <c r="G1057" s="72">
        <f t="shared" si="160"/>
        <v>73.8605632338097</v>
      </c>
      <c r="H1057" s="73">
        <v>40.64</v>
      </c>
      <c r="I1057" s="74">
        <f t="shared" si="161"/>
        <v>40.64</v>
      </c>
      <c r="J1057" s="75">
        <f t="shared" si="162"/>
        <v>60.57233794028582</v>
      </c>
      <c r="K1057" s="76">
        <v>98.498498498498492</v>
      </c>
      <c r="L1057" s="77">
        <v>100</v>
      </c>
      <c r="M1057" s="78">
        <f t="shared" si="163"/>
        <v>98.832165498832154</v>
      </c>
      <c r="N1057" s="79">
        <v>100</v>
      </c>
      <c r="O1057" s="80">
        <v>99.38</v>
      </c>
      <c r="P1057" s="81">
        <v>98.169199473495269</v>
      </c>
      <c r="Q1057" s="82" t="s">
        <v>37</v>
      </c>
      <c r="R1057" s="72">
        <f t="shared" si="164"/>
        <v>99.12107707460811</v>
      </c>
      <c r="S1057" s="76">
        <v>96.111111111111114</v>
      </c>
      <c r="T1057" s="80">
        <v>88.927256197534817</v>
      </c>
      <c r="U1057" s="80">
        <v>64.814800000000005</v>
      </c>
      <c r="V1057" s="80">
        <v>0</v>
      </c>
      <c r="W1057" s="80">
        <v>15</v>
      </c>
      <c r="X1057" s="78">
        <f t="shared" si="165"/>
        <v>64.338291827161484</v>
      </c>
      <c r="Y1057" s="83">
        <f t="shared" si="166"/>
        <v>87.886577628145858</v>
      </c>
      <c r="Z1057" s="84">
        <v>17.839080459770116</v>
      </c>
      <c r="AA1057" s="84">
        <v>80.555555555555557</v>
      </c>
      <c r="AB1057" s="84">
        <v>0</v>
      </c>
      <c r="AC1057" s="84">
        <v>0</v>
      </c>
      <c r="AD1057" s="84">
        <v>54.639175257731956</v>
      </c>
      <c r="AE1057" s="72">
        <f t="shared" si="167"/>
        <v>29.808782142433941</v>
      </c>
      <c r="AF1057" s="85">
        <v>0</v>
      </c>
      <c r="AG1057" s="85">
        <v>6.25</v>
      </c>
      <c r="AH1057" s="85">
        <v>5.8823529411764701</v>
      </c>
      <c r="AI1057" s="85">
        <v>0</v>
      </c>
      <c r="AJ1057" s="86">
        <v>3.0330882352941178</v>
      </c>
      <c r="AK1057" s="87">
        <v>45</v>
      </c>
      <c r="AL1057" s="72">
        <f t="shared" si="168"/>
        <v>45</v>
      </c>
      <c r="AM1057" s="88">
        <v>25.706840672043199</v>
      </c>
      <c r="AN1057" s="89">
        <f t="shared" si="169"/>
        <v>63.769808603743058</v>
      </c>
    </row>
    <row r="1058" spans="1:40" ht="15" hidden="1" customHeight="1" x14ac:dyDescent="0.3">
      <c r="A1058" s="90">
        <v>85015</v>
      </c>
      <c r="B1058" s="91" t="s">
        <v>1351</v>
      </c>
      <c r="C1058" s="91" t="s">
        <v>1354</v>
      </c>
      <c r="D1058" s="92">
        <v>6</v>
      </c>
      <c r="E1058" s="70">
        <v>34.116921288256421</v>
      </c>
      <c r="F1058" s="71">
        <v>85.612026862026852</v>
      </c>
      <c r="G1058" s="72">
        <f t="shared" si="160"/>
        <v>51.281956479513227</v>
      </c>
      <c r="H1058" s="73">
        <v>63.74199999999999</v>
      </c>
      <c r="I1058" s="74">
        <f t="shared" si="161"/>
        <v>63.74199999999999</v>
      </c>
      <c r="J1058" s="75">
        <f t="shared" si="162"/>
        <v>56.265973887707929</v>
      </c>
      <c r="K1058" s="76">
        <v>93.939393939393938</v>
      </c>
      <c r="L1058" s="77">
        <v>100</v>
      </c>
      <c r="M1058" s="78">
        <f t="shared" si="163"/>
        <v>95.286195286195294</v>
      </c>
      <c r="N1058" s="79">
        <v>97.777777777777771</v>
      </c>
      <c r="O1058" s="80">
        <v>99.8</v>
      </c>
      <c r="P1058" s="81">
        <v>99.749373433583955</v>
      </c>
      <c r="Q1058" s="82" t="s">
        <v>37</v>
      </c>
      <c r="R1058" s="72">
        <f t="shared" si="164"/>
        <v>99.047107247284885</v>
      </c>
      <c r="S1058" s="76">
        <v>95.555555555555557</v>
      </c>
      <c r="T1058" s="80">
        <v>68.611111111111114</v>
      </c>
      <c r="U1058" s="80">
        <v>100</v>
      </c>
      <c r="V1058" s="80">
        <v>78.048780487804876</v>
      </c>
      <c r="W1058" s="80">
        <v>25</v>
      </c>
      <c r="X1058" s="78">
        <f t="shared" si="165"/>
        <v>78.922764227642276</v>
      </c>
      <c r="Y1058" s="83">
        <f t="shared" si="166"/>
        <v>91.253389175006987</v>
      </c>
      <c r="Z1058" s="84">
        <v>12.942528735632186</v>
      </c>
      <c r="AA1058" s="84">
        <v>22.222222222222225</v>
      </c>
      <c r="AB1058" s="84">
        <v>100</v>
      </c>
      <c r="AC1058" s="84">
        <v>63.2</v>
      </c>
      <c r="AD1058" s="84">
        <v>83.75</v>
      </c>
      <c r="AE1058" s="72">
        <f t="shared" si="167"/>
        <v>53.705423850574718</v>
      </c>
      <c r="AF1058" s="85">
        <v>21.052631578947366</v>
      </c>
      <c r="AG1058" s="85">
        <v>12.5</v>
      </c>
      <c r="AH1058" s="85">
        <v>17.647058823529413</v>
      </c>
      <c r="AI1058" s="85">
        <v>25.233644859813083</v>
      </c>
      <c r="AJ1058" s="86">
        <v>19.108333815572465</v>
      </c>
      <c r="AK1058" s="87">
        <v>25</v>
      </c>
      <c r="AL1058" s="72">
        <f t="shared" si="168"/>
        <v>25</v>
      </c>
      <c r="AM1058" s="88">
        <v>38.738448404459177</v>
      </c>
      <c r="AN1058" s="89">
        <f t="shared" si="169"/>
        <v>68.501423886382838</v>
      </c>
    </row>
    <row r="1059" spans="1:40" ht="15" hidden="1" customHeight="1" x14ac:dyDescent="0.3">
      <c r="A1059" s="90">
        <v>85125</v>
      </c>
      <c r="B1059" s="91" t="s">
        <v>1351</v>
      </c>
      <c r="C1059" s="91" t="s">
        <v>1355</v>
      </c>
      <c r="D1059" s="92">
        <v>6</v>
      </c>
      <c r="E1059" s="70">
        <v>56.259495110580602</v>
      </c>
      <c r="F1059" s="71">
        <v>81.705331705331702</v>
      </c>
      <c r="G1059" s="72">
        <f t="shared" si="160"/>
        <v>64.741440642164292</v>
      </c>
      <c r="H1059" s="73">
        <v>18.661999999999999</v>
      </c>
      <c r="I1059" s="74">
        <f t="shared" si="161"/>
        <v>18.661999999999999</v>
      </c>
      <c r="J1059" s="75">
        <f t="shared" si="162"/>
        <v>46.309664385298575</v>
      </c>
      <c r="K1059" s="76">
        <v>82.969432314410469</v>
      </c>
      <c r="L1059" s="77">
        <v>100</v>
      </c>
      <c r="M1059" s="78">
        <f t="shared" si="163"/>
        <v>86.754002911208147</v>
      </c>
      <c r="N1059" s="79">
        <v>100</v>
      </c>
      <c r="O1059" s="80">
        <v>99.28</v>
      </c>
      <c r="P1059" s="81">
        <v>99.737685805887494</v>
      </c>
      <c r="Q1059" s="82" t="s">
        <v>37</v>
      </c>
      <c r="R1059" s="72">
        <f t="shared" si="164"/>
        <v>99.610266584086276</v>
      </c>
      <c r="S1059" s="76">
        <v>84.861111111111114</v>
      </c>
      <c r="T1059" s="80">
        <v>80.642361111111114</v>
      </c>
      <c r="U1059" s="80">
        <v>0</v>
      </c>
      <c r="V1059" s="80">
        <v>77.049180327868854</v>
      </c>
      <c r="W1059" s="80">
        <v>0</v>
      </c>
      <c r="X1059" s="78">
        <f t="shared" si="165"/>
        <v>51.007015596539162</v>
      </c>
      <c r="Y1059" s="83">
        <f t="shared" si="166"/>
        <v>79.428971345835066</v>
      </c>
      <c r="Z1059" s="84">
        <v>46.344827586206897</v>
      </c>
      <c r="AA1059" s="84">
        <v>44.44444444444445</v>
      </c>
      <c r="AB1059" s="84">
        <v>0</v>
      </c>
      <c r="AC1059" s="84">
        <v>0</v>
      </c>
      <c r="AD1059" s="84">
        <v>81.012658227848107</v>
      </c>
      <c r="AE1059" s="72">
        <f t="shared" si="167"/>
        <v>35.10941364760658</v>
      </c>
      <c r="AF1059" s="85">
        <v>0</v>
      </c>
      <c r="AG1059" s="85">
        <v>6.25</v>
      </c>
      <c r="AH1059" s="85">
        <v>5.8823529411764701</v>
      </c>
      <c r="AI1059" s="85">
        <v>0</v>
      </c>
      <c r="AJ1059" s="86">
        <v>3.0330882352941178</v>
      </c>
      <c r="AK1059" s="87">
        <v>0</v>
      </c>
      <c r="AL1059" s="72">
        <f t="shared" si="168"/>
        <v>0</v>
      </c>
      <c r="AM1059" s="88">
        <v>19.533844141468606</v>
      </c>
      <c r="AN1059" s="89">
        <f t="shared" si="169"/>
        <v>54.836571792417828</v>
      </c>
    </row>
    <row r="1060" spans="1:40" ht="15" hidden="1" customHeight="1" x14ac:dyDescent="0.3">
      <c r="A1060" s="90">
        <v>85136</v>
      </c>
      <c r="B1060" s="91" t="s">
        <v>1351</v>
      </c>
      <c r="C1060" s="91" t="s">
        <v>1356</v>
      </c>
      <c r="D1060" s="92">
        <v>6</v>
      </c>
      <c r="E1060" s="70">
        <v>35.821835756500008</v>
      </c>
      <c r="F1060" s="71">
        <v>87.920736670736673</v>
      </c>
      <c r="G1060" s="72">
        <f t="shared" si="160"/>
        <v>53.188136061245558</v>
      </c>
      <c r="H1060" s="73">
        <v>26.771999999999998</v>
      </c>
      <c r="I1060" s="74">
        <f t="shared" si="161"/>
        <v>26.771999999999998</v>
      </c>
      <c r="J1060" s="75">
        <f t="shared" si="162"/>
        <v>42.621681636747333</v>
      </c>
      <c r="K1060" s="76">
        <v>87.922705314009661</v>
      </c>
      <c r="L1060" s="77">
        <v>100</v>
      </c>
      <c r="M1060" s="78">
        <f t="shared" si="163"/>
        <v>90.606548577563075</v>
      </c>
      <c r="N1060" s="79">
        <v>98.518518518518533</v>
      </c>
      <c r="O1060" s="80">
        <v>99.61</v>
      </c>
      <c r="P1060" s="81">
        <v>100</v>
      </c>
      <c r="Q1060" s="82" t="s">
        <v>37</v>
      </c>
      <c r="R1060" s="72">
        <f t="shared" si="164"/>
        <v>99.314062731481485</v>
      </c>
      <c r="S1060" s="76">
        <v>100</v>
      </c>
      <c r="T1060" s="80">
        <v>75.277777777777771</v>
      </c>
      <c r="U1060" s="80">
        <v>83.333333333333329</v>
      </c>
      <c r="V1060" s="80">
        <v>0</v>
      </c>
      <c r="W1060" s="80">
        <v>0</v>
      </c>
      <c r="X1060" s="78">
        <f t="shared" si="165"/>
        <v>64.652777777777771</v>
      </c>
      <c r="Y1060" s="83">
        <f t="shared" si="166"/>
        <v>85.08774645088566</v>
      </c>
      <c r="Z1060" s="84">
        <v>63.816091954022987</v>
      </c>
      <c r="AA1060" s="84">
        <v>38.888888888888886</v>
      </c>
      <c r="AB1060" s="84">
        <v>100</v>
      </c>
      <c r="AC1060" s="84">
        <v>86.4</v>
      </c>
      <c r="AD1060" s="84">
        <v>12.222222222222221</v>
      </c>
      <c r="AE1060" s="72">
        <f t="shared" si="167"/>
        <v>60.48735632183908</v>
      </c>
      <c r="AF1060" s="85">
        <v>21.052631578947366</v>
      </c>
      <c r="AG1060" s="85">
        <v>81.25</v>
      </c>
      <c r="AH1060" s="85">
        <v>58.82352941176471</v>
      </c>
      <c r="AI1060" s="85">
        <v>67.289719626168221</v>
      </c>
      <c r="AJ1060" s="86">
        <v>57.103970154220079</v>
      </c>
      <c r="AK1060" s="87">
        <v>60</v>
      </c>
      <c r="AL1060" s="72">
        <f t="shared" si="168"/>
        <v>60</v>
      </c>
      <c r="AM1060" s="88">
        <v>59.487648746106196</v>
      </c>
      <c r="AN1060" s="89">
        <f t="shared" si="169"/>
        <v>68.914504176624149</v>
      </c>
    </row>
    <row r="1061" spans="1:40" ht="15" hidden="1" customHeight="1" x14ac:dyDescent="0.3">
      <c r="A1061" s="90">
        <v>85139</v>
      </c>
      <c r="B1061" s="91" t="s">
        <v>1351</v>
      </c>
      <c r="C1061" s="91" t="s">
        <v>1357</v>
      </c>
      <c r="D1061" s="92">
        <v>6</v>
      </c>
      <c r="E1061" s="70">
        <v>57.510319389886554</v>
      </c>
      <c r="F1061" s="71">
        <v>88.145604395604394</v>
      </c>
      <c r="G1061" s="72">
        <f t="shared" si="160"/>
        <v>67.722081058459167</v>
      </c>
      <c r="H1061" s="73">
        <v>38.017999999999994</v>
      </c>
      <c r="I1061" s="74">
        <f t="shared" si="161"/>
        <v>38.017999999999994</v>
      </c>
      <c r="J1061" s="75">
        <f t="shared" si="162"/>
        <v>55.840448635075496</v>
      </c>
      <c r="K1061" s="76">
        <v>97.450424929178467</v>
      </c>
      <c r="L1061" s="77">
        <v>100</v>
      </c>
      <c r="M1061" s="78">
        <f t="shared" si="163"/>
        <v>98.016997167138811</v>
      </c>
      <c r="N1061" s="79">
        <v>98.888888888888886</v>
      </c>
      <c r="O1061" s="80">
        <v>99.41</v>
      </c>
      <c r="P1061" s="81">
        <v>99.888174447861331</v>
      </c>
      <c r="Q1061" s="82" t="s">
        <v>37</v>
      </c>
      <c r="R1061" s="72">
        <f t="shared" si="164"/>
        <v>99.333565474054922</v>
      </c>
      <c r="S1061" s="76">
        <v>100</v>
      </c>
      <c r="T1061" s="80">
        <v>86.528297127255456</v>
      </c>
      <c r="U1061" s="80">
        <v>98.611100000000008</v>
      </c>
      <c r="V1061" s="80">
        <v>0</v>
      </c>
      <c r="W1061" s="80">
        <v>0</v>
      </c>
      <c r="X1061" s="78">
        <f t="shared" si="165"/>
        <v>71.284849281813862</v>
      </c>
      <c r="Y1061" s="83">
        <f t="shared" si="166"/>
        <v>89.884011702047985</v>
      </c>
      <c r="Z1061" s="84">
        <v>85.103448275862078</v>
      </c>
      <c r="AA1061" s="84">
        <v>88.8888888888889</v>
      </c>
      <c r="AB1061" s="84">
        <v>60</v>
      </c>
      <c r="AC1061" s="84">
        <v>71.2</v>
      </c>
      <c r="AD1061" s="84">
        <v>54.945054945054949</v>
      </c>
      <c r="AE1061" s="72">
        <f t="shared" si="167"/>
        <v>72.844726537829985</v>
      </c>
      <c r="AF1061" s="85">
        <v>68.421052631578945</v>
      </c>
      <c r="AG1061" s="85">
        <v>81.25</v>
      </c>
      <c r="AH1061" s="85">
        <v>52.941176470588239</v>
      </c>
      <c r="AI1061" s="85">
        <v>36.44859813084112</v>
      </c>
      <c r="AJ1061" s="86">
        <v>59.765206808252074</v>
      </c>
      <c r="AK1061" s="87">
        <v>45</v>
      </c>
      <c r="AL1061" s="72">
        <f t="shared" si="168"/>
        <v>45</v>
      </c>
      <c r="AM1061" s="88">
        <v>63.787909302376548</v>
      </c>
      <c r="AN1061" s="89">
        <f t="shared" si="169"/>
        <v>75.246468368752062</v>
      </c>
    </row>
    <row r="1062" spans="1:40" ht="15" hidden="1" customHeight="1" x14ac:dyDescent="0.3">
      <c r="A1062" s="90">
        <v>85162</v>
      </c>
      <c r="B1062" s="91" t="s">
        <v>1351</v>
      </c>
      <c r="C1062" s="91" t="s">
        <v>1358</v>
      </c>
      <c r="D1062" s="92">
        <v>6</v>
      </c>
      <c r="E1062" s="70">
        <v>77.840107312473179</v>
      </c>
      <c r="F1062" s="71">
        <v>84.193121693121697</v>
      </c>
      <c r="G1062" s="72">
        <f t="shared" si="160"/>
        <v>79.957778772689352</v>
      </c>
      <c r="H1062" s="73">
        <v>63.136000000000003</v>
      </c>
      <c r="I1062" s="74">
        <f t="shared" si="161"/>
        <v>63.136000000000003</v>
      </c>
      <c r="J1062" s="75">
        <f t="shared" si="162"/>
        <v>73.229067263613615</v>
      </c>
      <c r="K1062" s="76">
        <v>99.226804123711347</v>
      </c>
      <c r="L1062" s="77">
        <v>100</v>
      </c>
      <c r="M1062" s="78">
        <f t="shared" si="163"/>
        <v>99.398625429553277</v>
      </c>
      <c r="N1062" s="79">
        <v>100</v>
      </c>
      <c r="O1062" s="80">
        <v>99.53</v>
      </c>
      <c r="P1062" s="81">
        <v>99.946652440650837</v>
      </c>
      <c r="Q1062" s="82" t="s">
        <v>37</v>
      </c>
      <c r="R1062" s="72">
        <f t="shared" si="164"/>
        <v>99.76315984429182</v>
      </c>
      <c r="S1062" s="76">
        <v>97.916666666666657</v>
      </c>
      <c r="T1062" s="77">
        <v>82.534722222222214</v>
      </c>
      <c r="U1062" s="80">
        <v>100</v>
      </c>
      <c r="V1062" s="80">
        <v>94.723796033994333</v>
      </c>
      <c r="W1062" s="80">
        <v>15</v>
      </c>
      <c r="X1062" s="78">
        <f t="shared" si="165"/>
        <v>83.828321726471501</v>
      </c>
      <c r="Y1062" s="83">
        <f t="shared" si="166"/>
        <v>94.532779257283437</v>
      </c>
      <c r="Z1062" s="84">
        <v>61.954022988505749</v>
      </c>
      <c r="AA1062" s="84">
        <v>63.888888888888886</v>
      </c>
      <c r="AB1062" s="84">
        <v>80</v>
      </c>
      <c r="AC1062" s="84">
        <v>54.400000000000006</v>
      </c>
      <c r="AD1062" s="84">
        <v>24.175824175824175</v>
      </c>
      <c r="AE1062" s="72">
        <f t="shared" si="167"/>
        <v>57.200639446760135</v>
      </c>
      <c r="AF1062" s="85">
        <v>63.157894736842103</v>
      </c>
      <c r="AG1062" s="85">
        <v>75</v>
      </c>
      <c r="AH1062" s="85">
        <v>58.82352941176471</v>
      </c>
      <c r="AI1062" s="85">
        <v>28.037383177570092</v>
      </c>
      <c r="AJ1062" s="86">
        <v>56.254701831544232</v>
      </c>
      <c r="AK1062" s="87">
        <v>41.666666666666671</v>
      </c>
      <c r="AL1062" s="72">
        <f t="shared" si="168"/>
        <v>41.666666666666671</v>
      </c>
      <c r="AM1062" s="88">
        <v>53.841594860017203</v>
      </c>
      <c r="AN1062" s="89">
        <f t="shared" si="169"/>
        <v>78.064681539369602</v>
      </c>
    </row>
    <row r="1063" spans="1:40" ht="15" hidden="1" customHeight="1" x14ac:dyDescent="0.3">
      <c r="A1063" s="90">
        <v>85225</v>
      </c>
      <c r="B1063" s="91" t="s">
        <v>1351</v>
      </c>
      <c r="C1063" s="91" t="s">
        <v>1359</v>
      </c>
      <c r="D1063" s="92">
        <v>6</v>
      </c>
      <c r="E1063" s="70">
        <v>62.683578048895825</v>
      </c>
      <c r="F1063" s="71">
        <v>77.920227920227916</v>
      </c>
      <c r="G1063" s="72">
        <f t="shared" si="160"/>
        <v>67.76246133933985</v>
      </c>
      <c r="H1063" s="73">
        <v>32.273999999999994</v>
      </c>
      <c r="I1063" s="74">
        <f t="shared" si="161"/>
        <v>32.273999999999994</v>
      </c>
      <c r="J1063" s="75">
        <f t="shared" si="162"/>
        <v>53.567076803603904</v>
      </c>
      <c r="K1063" s="76">
        <v>88.888888888888886</v>
      </c>
      <c r="L1063" s="77">
        <v>100</v>
      </c>
      <c r="M1063" s="78">
        <f t="shared" si="163"/>
        <v>91.358024691358025</v>
      </c>
      <c r="N1063" s="79">
        <v>98.518518518518533</v>
      </c>
      <c r="O1063" s="80">
        <v>98.79</v>
      </c>
      <c r="P1063" s="81">
        <v>99.893617021276597</v>
      </c>
      <c r="Q1063" s="82" t="s">
        <v>37</v>
      </c>
      <c r="R1063" s="72">
        <f t="shared" si="164"/>
        <v>99.005461401694248</v>
      </c>
      <c r="S1063" s="76">
        <v>97.916666666666657</v>
      </c>
      <c r="T1063" s="80">
        <v>89.652777777777771</v>
      </c>
      <c r="U1063" s="80">
        <v>100</v>
      </c>
      <c r="V1063" s="80">
        <v>0</v>
      </c>
      <c r="W1063" s="80">
        <v>0</v>
      </c>
      <c r="X1063" s="78">
        <f t="shared" si="165"/>
        <v>71.892361111111114</v>
      </c>
      <c r="Y1063" s="83">
        <f t="shared" si="166"/>
        <v>87.576192092986602</v>
      </c>
      <c r="Z1063" s="84">
        <v>64.597701149425291</v>
      </c>
      <c r="AA1063" s="84">
        <v>11.111111111111112</v>
      </c>
      <c r="AB1063" s="84">
        <v>0</v>
      </c>
      <c r="AC1063" s="84">
        <v>43.2</v>
      </c>
      <c r="AD1063" s="84">
        <v>51.764705882352949</v>
      </c>
      <c r="AE1063" s="72">
        <f t="shared" si="167"/>
        <v>36.038640973630834</v>
      </c>
      <c r="AF1063" s="85">
        <v>73.68421052631578</v>
      </c>
      <c r="AG1063" s="85">
        <v>81.25</v>
      </c>
      <c r="AH1063" s="85">
        <v>76.470588235294116</v>
      </c>
      <c r="AI1063" s="85">
        <v>49.532710280373834</v>
      </c>
      <c r="AJ1063" s="86">
        <v>70.234377260495933</v>
      </c>
      <c r="AK1063" s="87">
        <v>28.333333333333332</v>
      </c>
      <c r="AL1063" s="72">
        <f t="shared" si="168"/>
        <v>28.333333333333332</v>
      </c>
      <c r="AM1063" s="88">
        <v>43.616442455402023</v>
      </c>
      <c r="AN1063" s="89">
        <f t="shared" si="169"/>
        <v>67.586444143834683</v>
      </c>
    </row>
    <row r="1064" spans="1:40" ht="15" hidden="1" customHeight="1" x14ac:dyDescent="0.3">
      <c r="A1064" s="90">
        <v>85230</v>
      </c>
      <c r="B1064" s="91" t="s">
        <v>1351</v>
      </c>
      <c r="C1064" s="91" t="s">
        <v>1360</v>
      </c>
      <c r="D1064" s="92">
        <v>6</v>
      </c>
      <c r="E1064" s="70">
        <v>65.001520711593315</v>
      </c>
      <c r="F1064" s="71">
        <v>80.704619454619447</v>
      </c>
      <c r="G1064" s="72">
        <f t="shared" si="160"/>
        <v>70.235886959268697</v>
      </c>
      <c r="H1064" s="73">
        <v>43.821999999999996</v>
      </c>
      <c r="I1064" s="74">
        <f t="shared" si="161"/>
        <v>43.821999999999996</v>
      </c>
      <c r="J1064" s="75">
        <f t="shared" si="162"/>
        <v>59.670332175561214</v>
      </c>
      <c r="K1064" s="76">
        <v>86.699507389162562</v>
      </c>
      <c r="L1064" s="77">
        <v>100</v>
      </c>
      <c r="M1064" s="78">
        <f t="shared" si="163"/>
        <v>89.65517241379311</v>
      </c>
      <c r="N1064" s="79">
        <v>94.444444444444457</v>
      </c>
      <c r="O1064" s="80">
        <v>98.679999999999993</v>
      </c>
      <c r="P1064" s="81">
        <v>99.930867611475975</v>
      </c>
      <c r="Q1064" s="82" t="s">
        <v>37</v>
      </c>
      <c r="R1064" s="72">
        <f t="shared" si="164"/>
        <v>97.624050828628498</v>
      </c>
      <c r="S1064" s="76">
        <v>98.333333333333343</v>
      </c>
      <c r="T1064" s="80">
        <v>86.277169011544004</v>
      </c>
      <c r="U1064" s="80">
        <v>100</v>
      </c>
      <c r="V1064" s="80">
        <v>0</v>
      </c>
      <c r="W1064" s="80">
        <v>15</v>
      </c>
      <c r="X1064" s="78">
        <f t="shared" si="165"/>
        <v>73.02762558621933</v>
      </c>
      <c r="Y1064" s="83">
        <f t="shared" si="166"/>
        <v>86.884398521716832</v>
      </c>
      <c r="Z1064" s="84">
        <v>48.804597701149426</v>
      </c>
      <c r="AA1064" s="84">
        <v>63.888888888888886</v>
      </c>
      <c r="AB1064" s="84">
        <v>0</v>
      </c>
      <c r="AC1064" s="84">
        <v>49.6</v>
      </c>
      <c r="AD1064" s="84">
        <v>20.87912087912088</v>
      </c>
      <c r="AE1064" s="72">
        <f t="shared" si="167"/>
        <v>37.395151256789191</v>
      </c>
      <c r="AF1064" s="85">
        <v>10.526315789473683</v>
      </c>
      <c r="AG1064" s="85">
        <v>50</v>
      </c>
      <c r="AH1064" s="85">
        <v>58.82352941176471</v>
      </c>
      <c r="AI1064" s="85">
        <v>37.383177570093459</v>
      </c>
      <c r="AJ1064" s="86">
        <v>39.183255692832965</v>
      </c>
      <c r="AK1064" s="87">
        <v>33.333333333333329</v>
      </c>
      <c r="AL1064" s="72">
        <f t="shared" si="168"/>
        <v>33.333333333333329</v>
      </c>
      <c r="AM1064" s="88">
        <v>37.059615521709695</v>
      </c>
      <c r="AN1064" s="89">
        <f t="shared" si="169"/>
        <v>66.494150352483572</v>
      </c>
    </row>
    <row r="1065" spans="1:40" ht="15" hidden="1" customHeight="1" x14ac:dyDescent="0.3">
      <c r="A1065" s="90">
        <v>85250</v>
      </c>
      <c r="B1065" s="91" t="s">
        <v>1351</v>
      </c>
      <c r="C1065" s="91" t="s">
        <v>1361</v>
      </c>
      <c r="D1065" s="92">
        <v>6</v>
      </c>
      <c r="E1065" s="70">
        <v>54.872990964223021</v>
      </c>
      <c r="F1065" s="71">
        <v>88.773402523402524</v>
      </c>
      <c r="G1065" s="72">
        <f t="shared" si="160"/>
        <v>66.173128150616179</v>
      </c>
      <c r="H1065" s="73">
        <v>23.360000000000003</v>
      </c>
      <c r="I1065" s="74">
        <f t="shared" si="161"/>
        <v>23.360000000000003</v>
      </c>
      <c r="J1065" s="75">
        <f t="shared" si="162"/>
        <v>49.047876890369707</v>
      </c>
      <c r="K1065" s="76">
        <v>87.223587223587231</v>
      </c>
      <c r="L1065" s="77">
        <v>100</v>
      </c>
      <c r="M1065" s="78">
        <f t="shared" si="163"/>
        <v>90.062790062790071</v>
      </c>
      <c r="N1065" s="79">
        <v>97.142857142857139</v>
      </c>
      <c r="O1065" s="80">
        <v>99.64</v>
      </c>
      <c r="P1065" s="81">
        <v>98.515931907463994</v>
      </c>
      <c r="Q1065" s="82" t="s">
        <v>37</v>
      </c>
      <c r="R1065" s="72">
        <f t="shared" si="164"/>
        <v>98.371409102388228</v>
      </c>
      <c r="S1065" s="76">
        <v>97.916666666666657</v>
      </c>
      <c r="T1065" s="77">
        <v>89.712941379608054</v>
      </c>
      <c r="U1065" s="80">
        <v>100</v>
      </c>
      <c r="V1065" s="80">
        <v>0</v>
      </c>
      <c r="W1065" s="80">
        <v>0</v>
      </c>
      <c r="X1065" s="78">
        <f t="shared" si="165"/>
        <v>71.907402011568678</v>
      </c>
      <c r="Y1065" s="83">
        <f t="shared" si="166"/>
        <v>86.911823979070633</v>
      </c>
      <c r="Z1065" s="84">
        <v>83.517241379310349</v>
      </c>
      <c r="AA1065" s="84">
        <v>100</v>
      </c>
      <c r="AB1065" s="84">
        <v>0</v>
      </c>
      <c r="AC1065" s="84">
        <v>78.400000000000006</v>
      </c>
      <c r="AD1065" s="84">
        <v>5.4945054945054945</v>
      </c>
      <c r="AE1065" s="72">
        <f t="shared" si="167"/>
        <v>55.359530125047371</v>
      </c>
      <c r="AF1065" s="85">
        <v>68.421052631578945</v>
      </c>
      <c r="AG1065" s="85">
        <v>81.25</v>
      </c>
      <c r="AH1065" s="85">
        <v>41.17647058823529</v>
      </c>
      <c r="AI1065" s="85">
        <v>65.420560747663544</v>
      </c>
      <c r="AJ1065" s="86">
        <v>64.067020991869455</v>
      </c>
      <c r="AK1065" s="87">
        <v>58.333333333333336</v>
      </c>
      <c r="AL1065" s="72">
        <f t="shared" si="168"/>
        <v>58.333333333333336</v>
      </c>
      <c r="AM1065" s="88">
        <v>58.276288331190457</v>
      </c>
      <c r="AN1065" s="89">
        <f t="shared" si="169"/>
        <v>70.748373866966404</v>
      </c>
    </row>
    <row r="1066" spans="1:40" ht="15" hidden="1" customHeight="1" x14ac:dyDescent="0.3">
      <c r="A1066" s="90">
        <v>85263</v>
      </c>
      <c r="B1066" s="91" t="s">
        <v>1351</v>
      </c>
      <c r="C1066" s="91" t="s">
        <v>1362</v>
      </c>
      <c r="D1066" s="92">
        <v>6</v>
      </c>
      <c r="E1066" s="70">
        <v>62.61435183599859</v>
      </c>
      <c r="F1066" s="71">
        <v>72.264957264957275</v>
      </c>
      <c r="G1066" s="72">
        <f t="shared" si="160"/>
        <v>65.831220312318152</v>
      </c>
      <c r="H1066" s="73">
        <v>31.602</v>
      </c>
      <c r="I1066" s="74">
        <f t="shared" si="161"/>
        <v>31.602</v>
      </c>
      <c r="J1066" s="75">
        <f t="shared" si="162"/>
        <v>52.139532187390891</v>
      </c>
      <c r="K1066" s="76">
        <v>100</v>
      </c>
      <c r="L1066" s="77">
        <v>100</v>
      </c>
      <c r="M1066" s="78">
        <f t="shared" si="163"/>
        <v>100</v>
      </c>
      <c r="N1066" s="79">
        <v>98.888888888888886</v>
      </c>
      <c r="O1066" s="80">
        <v>99.99</v>
      </c>
      <c r="P1066" s="81">
        <v>97.237145049884873</v>
      </c>
      <c r="Q1066" s="82" t="s">
        <v>37</v>
      </c>
      <c r="R1066" s="72">
        <f t="shared" si="164"/>
        <v>98.643653805854001</v>
      </c>
      <c r="S1066" s="76">
        <v>100</v>
      </c>
      <c r="T1066" s="77">
        <v>87.827380952380949</v>
      </c>
      <c r="U1066" s="80">
        <v>97.222216666666668</v>
      </c>
      <c r="V1066" s="80">
        <v>0</v>
      </c>
      <c r="W1066" s="80">
        <v>15</v>
      </c>
      <c r="X1066" s="78">
        <f t="shared" si="165"/>
        <v>73.137399404761908</v>
      </c>
      <c r="Y1066" s="83">
        <f t="shared" si="166"/>
        <v>90.969937027397094</v>
      </c>
      <c r="Z1066" s="84">
        <v>65.517241379310349</v>
      </c>
      <c r="AA1066" s="84">
        <v>33.333333333333336</v>
      </c>
      <c r="AB1066" s="84">
        <v>0</v>
      </c>
      <c r="AC1066" s="84">
        <v>43.2</v>
      </c>
      <c r="AD1066" s="84">
        <v>20.238095238095237</v>
      </c>
      <c r="AE1066" s="72">
        <f t="shared" si="167"/>
        <v>34.523953201970443</v>
      </c>
      <c r="AF1066" s="85">
        <v>21.052631578947366</v>
      </c>
      <c r="AG1066" s="85">
        <v>81.25</v>
      </c>
      <c r="AH1066" s="85">
        <v>52.941176470588239</v>
      </c>
      <c r="AI1066" s="85">
        <v>48.598130841121495</v>
      </c>
      <c r="AJ1066" s="86">
        <v>50.960484722664276</v>
      </c>
      <c r="AK1066" s="87">
        <v>36.666666666666664</v>
      </c>
      <c r="AL1066" s="72">
        <f t="shared" si="168"/>
        <v>36.666666666666664</v>
      </c>
      <c r="AM1066" s="88">
        <v>39.335570967094711</v>
      </c>
      <c r="AN1066" s="89">
        <f t="shared" si="169"/>
        <v>67.713546241305139</v>
      </c>
    </row>
    <row r="1067" spans="1:40" ht="15" hidden="1" customHeight="1" x14ac:dyDescent="0.3">
      <c r="A1067" s="90">
        <v>85279</v>
      </c>
      <c r="B1067" s="91" t="s">
        <v>1351</v>
      </c>
      <c r="C1067" s="91" t="s">
        <v>1363</v>
      </c>
      <c r="D1067" s="92">
        <v>6</v>
      </c>
      <c r="E1067" s="70">
        <v>57.883346133714241</v>
      </c>
      <c r="F1067" s="71">
        <v>78.841575091575081</v>
      </c>
      <c r="G1067" s="72">
        <f t="shared" si="160"/>
        <v>64.869422453001192</v>
      </c>
      <c r="H1067" s="73">
        <v>17.564</v>
      </c>
      <c r="I1067" s="74">
        <f t="shared" si="161"/>
        <v>17.564</v>
      </c>
      <c r="J1067" s="75">
        <f t="shared" si="162"/>
        <v>45.947253471800721</v>
      </c>
      <c r="K1067" s="76">
        <v>99.206349206349216</v>
      </c>
      <c r="L1067" s="77">
        <v>100</v>
      </c>
      <c r="M1067" s="78">
        <f t="shared" si="163"/>
        <v>99.382716049382736</v>
      </c>
      <c r="N1067" s="79">
        <v>54.571428571428569</v>
      </c>
      <c r="O1067" s="80">
        <v>98.789999999999992</v>
      </c>
      <c r="P1067" s="81">
        <v>99.551569506726452</v>
      </c>
      <c r="Q1067" s="82" t="s">
        <v>37</v>
      </c>
      <c r="R1067" s="72">
        <f t="shared" si="164"/>
        <v>84.251642484785393</v>
      </c>
      <c r="S1067" s="76">
        <v>91.111111111111114</v>
      </c>
      <c r="T1067" s="80">
        <v>79.097222222222229</v>
      </c>
      <c r="U1067" s="80">
        <v>100</v>
      </c>
      <c r="V1067" s="80">
        <v>0</v>
      </c>
      <c r="W1067" s="80">
        <v>0</v>
      </c>
      <c r="X1067" s="78">
        <f t="shared" si="165"/>
        <v>67.552083333333343</v>
      </c>
      <c r="Y1067" s="83">
        <f t="shared" si="166"/>
        <v>84.35497003957579</v>
      </c>
      <c r="Z1067" s="84">
        <v>11.402298850574715</v>
      </c>
      <c r="AA1067" s="84">
        <v>33.333333333333336</v>
      </c>
      <c r="AB1067" s="84">
        <v>0</v>
      </c>
      <c r="AC1067" s="84">
        <v>43.2</v>
      </c>
      <c r="AD1067" s="84">
        <v>28.40909090909091</v>
      </c>
      <c r="AE1067" s="72">
        <f t="shared" si="167"/>
        <v>22.527279258098226</v>
      </c>
      <c r="AF1067" s="85">
        <v>89.473684210526315</v>
      </c>
      <c r="AG1067" s="85">
        <v>81.25</v>
      </c>
      <c r="AH1067" s="85">
        <v>64.705882352941174</v>
      </c>
      <c r="AI1067" s="85">
        <v>30.841121495327101</v>
      </c>
      <c r="AJ1067" s="86">
        <v>66.567672014698644</v>
      </c>
      <c r="AK1067" s="87">
        <v>41.666666666666671</v>
      </c>
      <c r="AL1067" s="72">
        <f t="shared" si="168"/>
        <v>41.666666666666671</v>
      </c>
      <c r="AM1067" s="88">
        <v>38.099261474905362</v>
      </c>
      <c r="AN1067" s="89">
        <f t="shared" si="169"/>
        <v>62.79671415661965</v>
      </c>
    </row>
    <row r="1068" spans="1:40" ht="15" hidden="1" customHeight="1" x14ac:dyDescent="0.3">
      <c r="A1068" s="90">
        <v>85300</v>
      </c>
      <c r="B1068" s="91" t="s">
        <v>1351</v>
      </c>
      <c r="C1068" s="91" t="s">
        <v>1364</v>
      </c>
      <c r="D1068" s="92">
        <v>6</v>
      </c>
      <c r="E1068" s="70">
        <v>87.991951031424719</v>
      </c>
      <c r="F1068" s="71">
        <v>88.657407407407405</v>
      </c>
      <c r="G1068" s="72">
        <f t="shared" si="160"/>
        <v>88.213769823418943</v>
      </c>
      <c r="H1068" s="73">
        <v>39.006000000000007</v>
      </c>
      <c r="I1068" s="74">
        <f t="shared" si="161"/>
        <v>39.006000000000007</v>
      </c>
      <c r="J1068" s="75">
        <f t="shared" si="162"/>
        <v>68.530661894051377</v>
      </c>
      <c r="K1068" s="76">
        <v>97.737556561085967</v>
      </c>
      <c r="L1068" s="77">
        <v>100</v>
      </c>
      <c r="M1068" s="78">
        <f t="shared" si="163"/>
        <v>98.240321769733526</v>
      </c>
      <c r="N1068" s="79">
        <v>98.888888888888886</v>
      </c>
      <c r="O1068" s="80">
        <v>99.97</v>
      </c>
      <c r="P1068" s="81">
        <v>99.626865671641795</v>
      </c>
      <c r="Q1068" s="82" t="s">
        <v>37</v>
      </c>
      <c r="R1068" s="72">
        <f t="shared" si="164"/>
        <v>99.433066987976787</v>
      </c>
      <c r="S1068" s="76">
        <v>100</v>
      </c>
      <c r="T1068" s="80">
        <v>81.493055555555543</v>
      </c>
      <c r="U1068" s="80">
        <v>100</v>
      </c>
      <c r="V1068" s="80">
        <v>86.58536585365853</v>
      </c>
      <c r="W1068" s="80">
        <v>25</v>
      </c>
      <c r="X1068" s="78">
        <f t="shared" si="165"/>
        <v>84.321434620596207</v>
      </c>
      <c r="Y1068" s="83">
        <f t="shared" si="166"/>
        <v>94.167956351847437</v>
      </c>
      <c r="Z1068" s="84">
        <v>97.47126436781609</v>
      </c>
      <c r="AA1068" s="84">
        <v>38.888888888888893</v>
      </c>
      <c r="AB1068" s="84">
        <v>60</v>
      </c>
      <c r="AC1068" s="84">
        <v>69.599999999999994</v>
      </c>
      <c r="AD1068" s="84">
        <v>33.707865168539328</v>
      </c>
      <c r="AE1068" s="72">
        <f t="shared" si="167"/>
        <v>62.279707477721814</v>
      </c>
      <c r="AF1068" s="85">
        <v>63.157894736842103</v>
      </c>
      <c r="AG1068" s="85">
        <v>81.25</v>
      </c>
      <c r="AH1068" s="85">
        <v>64.705882352941174</v>
      </c>
      <c r="AI1068" s="85">
        <v>44.859813084112147</v>
      </c>
      <c r="AJ1068" s="86">
        <v>63.493397543473861</v>
      </c>
      <c r="AK1068" s="87">
        <v>56.666666666666664</v>
      </c>
      <c r="AL1068" s="72">
        <f t="shared" si="168"/>
        <v>56.666666666666664</v>
      </c>
      <c r="AM1068" s="88">
        <v>61.480749999711328</v>
      </c>
      <c r="AN1068" s="89">
        <f t="shared" si="169"/>
        <v>79.234335554647387</v>
      </c>
    </row>
    <row r="1069" spans="1:40" ht="15" hidden="1" customHeight="1" x14ac:dyDescent="0.3">
      <c r="A1069" s="90">
        <v>85315</v>
      </c>
      <c r="B1069" s="91" t="s">
        <v>1351</v>
      </c>
      <c r="C1069" s="91" t="s">
        <v>1365</v>
      </c>
      <c r="D1069" s="92">
        <v>6</v>
      </c>
      <c r="E1069" s="70">
        <v>70.370089994015601</v>
      </c>
      <c r="F1069" s="71">
        <v>66.355820105820101</v>
      </c>
      <c r="G1069" s="72">
        <f t="shared" si="160"/>
        <v>69.032000031283758</v>
      </c>
      <c r="H1069" s="73">
        <v>9.5739999999999998</v>
      </c>
      <c r="I1069" s="74">
        <f t="shared" si="161"/>
        <v>9.5739999999999998</v>
      </c>
      <c r="J1069" s="75">
        <f t="shared" si="162"/>
        <v>45.248800018770254</v>
      </c>
      <c r="K1069" s="76">
        <v>94.594594594594597</v>
      </c>
      <c r="L1069" s="77">
        <v>100</v>
      </c>
      <c r="M1069" s="78">
        <f t="shared" si="163"/>
        <v>95.795795795795812</v>
      </c>
      <c r="N1069" s="79">
        <v>90.317460317460316</v>
      </c>
      <c r="O1069" s="80">
        <v>99.850000000000009</v>
      </c>
      <c r="P1069" s="81">
        <v>91.987179487179489</v>
      </c>
      <c r="Q1069" s="82" t="s">
        <v>37</v>
      </c>
      <c r="R1069" s="72">
        <f t="shared" si="164"/>
        <v>93.992764384920633</v>
      </c>
      <c r="S1069" s="76">
        <v>98.333333333333343</v>
      </c>
      <c r="T1069" s="80">
        <v>62.847222222222229</v>
      </c>
      <c r="U1069" s="80">
        <v>94.444433333333336</v>
      </c>
      <c r="V1069" s="80">
        <v>0</v>
      </c>
      <c r="W1069" s="80">
        <v>0</v>
      </c>
      <c r="X1069" s="78">
        <f t="shared" si="165"/>
        <v>63.906247222222227</v>
      </c>
      <c r="Y1069" s="83">
        <f t="shared" si="166"/>
        <v>85.014170200772213</v>
      </c>
      <c r="Z1069" s="84">
        <v>97.011494252873561</v>
      </c>
      <c r="AA1069" s="84">
        <v>65.277777777777786</v>
      </c>
      <c r="AB1069" s="84">
        <v>100</v>
      </c>
      <c r="AC1069" s="84">
        <v>57.599999999999994</v>
      </c>
      <c r="AD1069" s="84">
        <v>23.913043478260871</v>
      </c>
      <c r="AE1069" s="72">
        <f t="shared" si="167"/>
        <v>70.526152548725634</v>
      </c>
      <c r="AF1069" s="85">
        <v>21.052631578947366</v>
      </c>
      <c r="AG1069" s="85">
        <v>6.25</v>
      </c>
      <c r="AH1069" s="85">
        <v>5.8823529411764701</v>
      </c>
      <c r="AI1069" s="85">
        <v>40.186915887850468</v>
      </c>
      <c r="AJ1069" s="86">
        <v>18.342975101993574</v>
      </c>
      <c r="AK1069" s="87">
        <v>43.333333333333336</v>
      </c>
      <c r="AL1069" s="72">
        <f t="shared" si="168"/>
        <v>43.333333333333336</v>
      </c>
      <c r="AM1069" s="88">
        <v>51.172074719851963</v>
      </c>
      <c r="AN1069" s="89">
        <f t="shared" si="169"/>
        <v>66.908467520095741</v>
      </c>
    </row>
    <row r="1070" spans="1:40" ht="15" hidden="1" customHeight="1" x14ac:dyDescent="0.3">
      <c r="A1070" s="90">
        <v>85325</v>
      </c>
      <c r="B1070" s="91" t="s">
        <v>1351</v>
      </c>
      <c r="C1070" s="91" t="s">
        <v>1366</v>
      </c>
      <c r="D1070" s="92">
        <v>6</v>
      </c>
      <c r="E1070" s="70">
        <v>62.501161818012818</v>
      </c>
      <c r="F1070" s="71">
        <v>79.554334554334545</v>
      </c>
      <c r="G1070" s="72">
        <f t="shared" si="160"/>
        <v>68.185552730120051</v>
      </c>
      <c r="H1070" s="73">
        <v>53.35</v>
      </c>
      <c r="I1070" s="74">
        <f t="shared" si="161"/>
        <v>53.35</v>
      </c>
      <c r="J1070" s="75">
        <f t="shared" si="162"/>
        <v>62.251331638072031</v>
      </c>
      <c r="K1070" s="76">
        <v>93.353474320241688</v>
      </c>
      <c r="L1070" s="77">
        <v>100</v>
      </c>
      <c r="M1070" s="78">
        <f t="shared" si="163"/>
        <v>94.830480026854644</v>
      </c>
      <c r="N1070" s="79">
        <v>70</v>
      </c>
      <c r="O1070" s="80">
        <v>98.490000000000009</v>
      </c>
      <c r="P1070" s="81">
        <v>99.875311720698249</v>
      </c>
      <c r="Q1070" s="82" t="s">
        <v>37</v>
      </c>
      <c r="R1070" s="72">
        <f t="shared" si="164"/>
        <v>89.39919446695761</v>
      </c>
      <c r="S1070" s="76">
        <v>96.527777777777786</v>
      </c>
      <c r="T1070" s="80">
        <v>90.476051611500523</v>
      </c>
      <c r="U1070" s="80">
        <v>93.518500000000003</v>
      </c>
      <c r="V1070" s="80">
        <v>0</v>
      </c>
      <c r="W1070" s="80">
        <v>15</v>
      </c>
      <c r="X1070" s="78">
        <f t="shared" si="165"/>
        <v>72.005582347319574</v>
      </c>
      <c r="Y1070" s="83">
        <f t="shared" si="166"/>
        <v>85.788501390236377</v>
      </c>
      <c r="Z1070" s="84">
        <v>65.517241379310349</v>
      </c>
      <c r="AA1070" s="84">
        <v>22.222222222222225</v>
      </c>
      <c r="AB1070" s="84">
        <v>60</v>
      </c>
      <c r="AC1070" s="84">
        <v>68.8</v>
      </c>
      <c r="AD1070" s="84">
        <v>89.772727272727266</v>
      </c>
      <c r="AE1070" s="72">
        <f t="shared" si="167"/>
        <v>61.52836337513061</v>
      </c>
      <c r="AF1070" s="85">
        <v>89.473684210526315</v>
      </c>
      <c r="AG1070" s="85">
        <v>81.25</v>
      </c>
      <c r="AH1070" s="85">
        <v>58.82352941176471</v>
      </c>
      <c r="AI1070" s="85">
        <v>0</v>
      </c>
      <c r="AJ1070" s="86">
        <v>57.386803405572749</v>
      </c>
      <c r="AK1070" s="87">
        <v>48.333333333333336</v>
      </c>
      <c r="AL1070" s="72">
        <f t="shared" si="168"/>
        <v>48.333333333333336</v>
      </c>
      <c r="AM1070" s="88">
        <v>57.784941374889058</v>
      </c>
      <c r="AN1070" s="89">
        <f t="shared" si="169"/>
        <v>72.679999435199306</v>
      </c>
    </row>
    <row r="1071" spans="1:40" ht="15" hidden="1" customHeight="1" x14ac:dyDescent="0.3">
      <c r="A1071" s="90">
        <v>85400</v>
      </c>
      <c r="B1071" s="91" t="s">
        <v>1351</v>
      </c>
      <c r="C1071" s="91" t="s">
        <v>1367</v>
      </c>
      <c r="D1071" s="92">
        <v>6</v>
      </c>
      <c r="E1071" s="70">
        <v>0</v>
      </c>
      <c r="F1071" s="71">
        <v>95.216727716727718</v>
      </c>
      <c r="G1071" s="72">
        <f t="shared" si="160"/>
        <v>31.738909238909237</v>
      </c>
      <c r="H1071" s="73">
        <v>42.42</v>
      </c>
      <c r="I1071" s="74">
        <f t="shared" si="161"/>
        <v>42.42</v>
      </c>
      <c r="J1071" s="75">
        <f t="shared" si="162"/>
        <v>36.011345543345541</v>
      </c>
      <c r="K1071" s="76">
        <v>93.939393939393938</v>
      </c>
      <c r="L1071" s="77">
        <v>100</v>
      </c>
      <c r="M1071" s="78">
        <f t="shared" si="163"/>
        <v>95.286195286195294</v>
      </c>
      <c r="N1071" s="79">
        <v>98.888888888888886</v>
      </c>
      <c r="O1071" s="80">
        <v>99.990000000000009</v>
      </c>
      <c r="P1071" s="81">
        <v>98.385167464114829</v>
      </c>
      <c r="Q1071" s="82" t="s">
        <v>37</v>
      </c>
      <c r="R1071" s="72">
        <f t="shared" si="164"/>
        <v>99.026088772594377</v>
      </c>
      <c r="S1071" s="76">
        <v>96.944444444444443</v>
      </c>
      <c r="T1071" s="80">
        <v>75.4861111111111</v>
      </c>
      <c r="U1071" s="80">
        <v>100</v>
      </c>
      <c r="V1071" s="80">
        <v>0</v>
      </c>
      <c r="W1071" s="80">
        <v>25</v>
      </c>
      <c r="X1071" s="78">
        <f t="shared" si="165"/>
        <v>71.232638888888886</v>
      </c>
      <c r="Y1071" s="83">
        <f t="shared" si="166"/>
        <v>88.785823154704957</v>
      </c>
      <c r="Z1071" s="84">
        <v>5.5172413793103452</v>
      </c>
      <c r="AA1071" s="84">
        <v>22.222222222222225</v>
      </c>
      <c r="AB1071" s="84">
        <v>0</v>
      </c>
      <c r="AC1071" s="84">
        <v>46.400000000000006</v>
      </c>
      <c r="AD1071" s="84">
        <v>5.5555555555555554</v>
      </c>
      <c r="AE1071" s="72">
        <f t="shared" si="167"/>
        <v>15.28764367816092</v>
      </c>
      <c r="AF1071" s="85">
        <v>47.368421052631575</v>
      </c>
      <c r="AG1071" s="85">
        <v>43.75</v>
      </c>
      <c r="AH1071" s="85">
        <v>58.82352941176471</v>
      </c>
      <c r="AI1071" s="85">
        <v>41.121495327102799</v>
      </c>
      <c r="AJ1071" s="86">
        <v>47.765861447874769</v>
      </c>
      <c r="AK1071" s="87">
        <v>20</v>
      </c>
      <c r="AL1071" s="72">
        <f t="shared" si="168"/>
        <v>20</v>
      </c>
      <c r="AM1071" s="88">
        <v>24.890973014452427</v>
      </c>
      <c r="AN1071" s="89">
        <f t="shared" si="169"/>
        <v>59.062472590357316</v>
      </c>
    </row>
    <row r="1072" spans="1:40" ht="15" hidden="1" customHeight="1" x14ac:dyDescent="0.3">
      <c r="A1072" s="90">
        <v>85410</v>
      </c>
      <c r="B1072" s="91" t="s">
        <v>1351</v>
      </c>
      <c r="C1072" s="91" t="s">
        <v>1368</v>
      </c>
      <c r="D1072" s="92">
        <v>5</v>
      </c>
      <c r="E1072" s="70">
        <v>66.584455169754619</v>
      </c>
      <c r="F1072" s="71">
        <v>96.05158730158729</v>
      </c>
      <c r="G1072" s="72">
        <f t="shared" si="160"/>
        <v>76.406832547032167</v>
      </c>
      <c r="H1072" s="73">
        <v>8.7639999999999993</v>
      </c>
      <c r="I1072" s="74">
        <f t="shared" si="161"/>
        <v>8.7639999999999993</v>
      </c>
      <c r="J1072" s="75">
        <f t="shared" si="162"/>
        <v>49.349699528219297</v>
      </c>
      <c r="K1072" s="76">
        <v>99.202127659574472</v>
      </c>
      <c r="L1072" s="77">
        <v>100</v>
      </c>
      <c r="M1072" s="78">
        <f t="shared" si="163"/>
        <v>99.379432624113491</v>
      </c>
      <c r="N1072" s="79">
        <v>97.777777777777771</v>
      </c>
      <c r="O1072" s="80">
        <v>99.550000000000011</v>
      </c>
      <c r="P1072" s="81">
        <v>98.526387936943109</v>
      </c>
      <c r="Q1072" s="82" t="s">
        <v>37</v>
      </c>
      <c r="R1072" s="72">
        <f t="shared" si="164"/>
        <v>98.556418953716417</v>
      </c>
      <c r="S1072" s="76">
        <v>100</v>
      </c>
      <c r="T1072" s="80">
        <v>79.91270484689602</v>
      </c>
      <c r="U1072" s="80">
        <v>100</v>
      </c>
      <c r="V1072" s="80">
        <v>94.411177644710577</v>
      </c>
      <c r="W1072" s="80">
        <v>0</v>
      </c>
      <c r="X1072" s="78">
        <f t="shared" si="165"/>
        <v>81.779573417312832</v>
      </c>
      <c r="Y1072" s="83">
        <f t="shared" si="166"/>
        <v>93.484113303410211</v>
      </c>
      <c r="Z1072" s="84">
        <v>62.09195402298851</v>
      </c>
      <c r="AA1072" s="84">
        <v>79.861111111111114</v>
      </c>
      <c r="AB1072" s="84">
        <v>80</v>
      </c>
      <c r="AC1072" s="84">
        <v>53.6</v>
      </c>
      <c r="AD1072" s="84">
        <v>93.670886075949369</v>
      </c>
      <c r="AE1072" s="72">
        <f t="shared" si="167"/>
        <v>73.110237978320967</v>
      </c>
      <c r="AF1072" s="85">
        <v>57.894736842105267</v>
      </c>
      <c r="AG1072" s="85">
        <v>81.25</v>
      </c>
      <c r="AH1072" s="85">
        <v>70.588235294117652</v>
      </c>
      <c r="AI1072" s="85">
        <v>33.644859813084111</v>
      </c>
      <c r="AJ1072" s="86">
        <v>60.844457987326756</v>
      </c>
      <c r="AK1072" s="87">
        <v>70</v>
      </c>
      <c r="AL1072" s="72">
        <f t="shared" si="168"/>
        <v>70</v>
      </c>
      <c r="AM1072" s="88">
        <v>69.217315718391646</v>
      </c>
      <c r="AN1072" s="89">
        <f t="shared" si="169"/>
        <v>77.377191272866455</v>
      </c>
    </row>
    <row r="1073" spans="1:40" ht="15" hidden="1" customHeight="1" x14ac:dyDescent="0.3">
      <c r="A1073" s="90">
        <v>85430</v>
      </c>
      <c r="B1073" s="91" t="s">
        <v>1351</v>
      </c>
      <c r="C1073" s="91" t="s">
        <v>1369</v>
      </c>
      <c r="D1073" s="92">
        <v>6</v>
      </c>
      <c r="E1073" s="70">
        <v>49.391633768872424</v>
      </c>
      <c r="F1073" s="71">
        <v>87.69434269434268</v>
      </c>
      <c r="G1073" s="72">
        <f t="shared" si="160"/>
        <v>62.159203410695838</v>
      </c>
      <c r="H1073" s="73">
        <v>61.161999999999992</v>
      </c>
      <c r="I1073" s="74">
        <f t="shared" si="161"/>
        <v>61.161999999999992</v>
      </c>
      <c r="J1073" s="75">
        <f t="shared" si="162"/>
        <v>61.7603220464175</v>
      </c>
      <c r="K1073" s="76">
        <v>95.918367346938766</v>
      </c>
      <c r="L1073" s="77">
        <v>100</v>
      </c>
      <c r="M1073" s="78">
        <f t="shared" si="163"/>
        <v>96.825396825396808</v>
      </c>
      <c r="N1073" s="79">
        <v>100</v>
      </c>
      <c r="O1073" s="80">
        <v>99.129999999999981</v>
      </c>
      <c r="P1073" s="81">
        <v>98.259355961705836</v>
      </c>
      <c r="Q1073" s="82" t="s">
        <v>37</v>
      </c>
      <c r="R1073" s="72">
        <f t="shared" si="164"/>
        <v>99.067829204743248</v>
      </c>
      <c r="S1073" s="76">
        <v>95.138888888888886</v>
      </c>
      <c r="T1073" s="80">
        <v>76.335157897657893</v>
      </c>
      <c r="U1073" s="80">
        <v>100</v>
      </c>
      <c r="V1073" s="80">
        <v>0</v>
      </c>
      <c r="W1073" s="80">
        <v>0</v>
      </c>
      <c r="X1073" s="78">
        <f t="shared" si="165"/>
        <v>67.868511696636688</v>
      </c>
      <c r="Y1073" s="83">
        <f t="shared" si="166"/>
        <v>88.276771945584429</v>
      </c>
      <c r="Z1073" s="84">
        <v>65.770114942528735</v>
      </c>
      <c r="AA1073" s="84">
        <v>55.55555555555555</v>
      </c>
      <c r="AB1073" s="84">
        <v>80</v>
      </c>
      <c r="AC1073" s="84">
        <v>68.8</v>
      </c>
      <c r="AD1073" s="84">
        <v>4.3478260869565215</v>
      </c>
      <c r="AE1073" s="72">
        <f t="shared" si="167"/>
        <v>55.574412793603202</v>
      </c>
      <c r="AF1073" s="85">
        <v>57.894736842105267</v>
      </c>
      <c r="AG1073" s="85">
        <v>75</v>
      </c>
      <c r="AH1073" s="85">
        <v>64.705882352941174</v>
      </c>
      <c r="AI1073" s="85">
        <v>43.925233644859816</v>
      </c>
      <c r="AJ1073" s="86">
        <v>60.381463209976559</v>
      </c>
      <c r="AK1073" s="87">
        <v>50</v>
      </c>
      <c r="AL1073" s="72">
        <f t="shared" si="168"/>
        <v>50</v>
      </c>
      <c r="AM1073" s="88">
        <v>55.741410345915455</v>
      </c>
      <c r="AN1073" s="89">
        <f t="shared" si="169"/>
        <v>73.212873485850352</v>
      </c>
    </row>
    <row r="1074" spans="1:40" ht="15" hidden="1" customHeight="1" x14ac:dyDescent="0.3">
      <c r="A1074" s="90">
        <v>85440</v>
      </c>
      <c r="B1074" s="91" t="s">
        <v>1351</v>
      </c>
      <c r="C1074" s="91" t="s">
        <v>1370</v>
      </c>
      <c r="D1074" s="92">
        <v>6</v>
      </c>
      <c r="E1074" s="70">
        <v>35.918033535367364</v>
      </c>
      <c r="F1074" s="71">
        <v>78.861416361416374</v>
      </c>
      <c r="G1074" s="72">
        <f t="shared" si="160"/>
        <v>50.232494477383696</v>
      </c>
      <c r="H1074" s="73">
        <v>29.8</v>
      </c>
      <c r="I1074" s="74">
        <f t="shared" si="161"/>
        <v>29.8</v>
      </c>
      <c r="J1074" s="75">
        <f t="shared" si="162"/>
        <v>42.059496686430222</v>
      </c>
      <c r="K1074" s="76">
        <v>99.270072992700733</v>
      </c>
      <c r="L1074" s="77">
        <v>100</v>
      </c>
      <c r="M1074" s="78">
        <f t="shared" si="163"/>
        <v>99.432278994322786</v>
      </c>
      <c r="N1074" s="79">
        <v>97.777777777777771</v>
      </c>
      <c r="O1074" s="80">
        <v>99.950000000000017</v>
      </c>
      <c r="P1074" s="81">
        <v>99.74475326148611</v>
      </c>
      <c r="Q1074" s="82" t="s">
        <v>37</v>
      </c>
      <c r="R1074" s="72">
        <f t="shared" si="164"/>
        <v>99.095536902454796</v>
      </c>
      <c r="S1074" s="76">
        <v>100</v>
      </c>
      <c r="T1074" s="80">
        <v>73.966104497354507</v>
      </c>
      <c r="U1074" s="80">
        <v>100</v>
      </c>
      <c r="V1074" s="80">
        <v>0</v>
      </c>
      <c r="W1074" s="80">
        <v>35</v>
      </c>
      <c r="X1074" s="78">
        <f t="shared" si="165"/>
        <v>72.866526124338634</v>
      </c>
      <c r="Y1074" s="83">
        <f t="shared" si="166"/>
        <v>90.823480606530097</v>
      </c>
      <c r="Z1074" s="84">
        <v>96.942528735632195</v>
      </c>
      <c r="AA1074" s="84">
        <v>30.555555555555557</v>
      </c>
      <c r="AB1074" s="84">
        <v>80</v>
      </c>
      <c r="AC1074" s="84">
        <v>56.8</v>
      </c>
      <c r="AD1074" s="84">
        <v>58.888888888888893</v>
      </c>
      <c r="AE1074" s="72">
        <f t="shared" si="167"/>
        <v>66.656465517241386</v>
      </c>
      <c r="AF1074" s="85">
        <v>68.421052631578945</v>
      </c>
      <c r="AG1074" s="85">
        <v>81.25</v>
      </c>
      <c r="AH1074" s="85">
        <v>58.82352941176471</v>
      </c>
      <c r="AI1074" s="85">
        <v>28.037383177570092</v>
      </c>
      <c r="AJ1074" s="86">
        <v>59.132991305228437</v>
      </c>
      <c r="AK1074" s="87">
        <v>35</v>
      </c>
      <c r="AL1074" s="72">
        <f t="shared" si="168"/>
        <v>35</v>
      </c>
      <c r="AM1074" s="88">
        <v>58.318912623922984</v>
      </c>
      <c r="AN1074" s="89">
        <f t="shared" si="169"/>
        <v>71.319313427727991</v>
      </c>
    </row>
    <row r="1075" spans="1:40" ht="15" hidden="1" customHeight="1" x14ac:dyDescent="0.3">
      <c r="A1075" s="90">
        <v>86001</v>
      </c>
      <c r="B1075" s="91" t="s">
        <v>1371</v>
      </c>
      <c r="C1075" s="91" t="s">
        <v>1372</v>
      </c>
      <c r="D1075" s="92">
        <v>6</v>
      </c>
      <c r="E1075" s="70">
        <v>49.988179999069281</v>
      </c>
      <c r="F1075" s="71">
        <v>74.539072039072039</v>
      </c>
      <c r="G1075" s="72">
        <f t="shared" si="160"/>
        <v>58.171810679070198</v>
      </c>
      <c r="H1075" s="73">
        <v>0</v>
      </c>
      <c r="I1075" s="74">
        <f t="shared" si="161"/>
        <v>0</v>
      </c>
      <c r="J1075" s="75">
        <f t="shared" si="162"/>
        <v>34.903086407442117</v>
      </c>
      <c r="K1075" s="76">
        <v>93.367346938775512</v>
      </c>
      <c r="L1075" s="77">
        <v>100</v>
      </c>
      <c r="M1075" s="78">
        <f t="shared" si="163"/>
        <v>94.841269841269849</v>
      </c>
      <c r="N1075" s="79">
        <v>83.333333333333343</v>
      </c>
      <c r="O1075" s="80">
        <v>97.1</v>
      </c>
      <c r="P1075" s="81">
        <v>97.724863410258507</v>
      </c>
      <c r="Q1075" s="82" t="s">
        <v>37</v>
      </c>
      <c r="R1075" s="72">
        <f t="shared" si="164"/>
        <v>92.661449290209035</v>
      </c>
      <c r="S1075" s="76">
        <v>90.833333333333329</v>
      </c>
      <c r="T1075" s="80">
        <v>64.425505050505052</v>
      </c>
      <c r="U1075" s="80">
        <v>100</v>
      </c>
      <c r="V1075" s="80">
        <v>0</v>
      </c>
      <c r="W1075" s="80">
        <v>50</v>
      </c>
      <c r="X1075" s="78">
        <f t="shared" si="165"/>
        <v>70.064709595959599</v>
      </c>
      <c r="Y1075" s="83">
        <f t="shared" si="166"/>
        <v>86.215227986431103</v>
      </c>
      <c r="Z1075" s="84">
        <v>97.057471264367805</v>
      </c>
      <c r="AA1075" s="84">
        <v>75.694444444444443</v>
      </c>
      <c r="AB1075" s="84">
        <v>60</v>
      </c>
      <c r="AC1075" s="84">
        <v>77.600000000000009</v>
      </c>
      <c r="AD1075" s="84">
        <v>67.010309278350505</v>
      </c>
      <c r="AE1075" s="72">
        <f t="shared" si="167"/>
        <v>76.821509139116003</v>
      </c>
      <c r="AF1075" s="85">
        <v>73.68421052631578</v>
      </c>
      <c r="AG1075" s="85">
        <v>68.75</v>
      </c>
      <c r="AH1075" s="85">
        <v>52.941176470588239</v>
      </c>
      <c r="AI1075" s="85">
        <v>62.616822429906534</v>
      </c>
      <c r="AJ1075" s="86">
        <v>64.49805235670263</v>
      </c>
      <c r="AK1075" s="87">
        <v>55.000000000000007</v>
      </c>
      <c r="AL1075" s="72">
        <f t="shared" si="168"/>
        <v>55.000000000000007</v>
      </c>
      <c r="AM1075" s="88">
        <v>69.17095216931591</v>
      </c>
      <c r="AN1075" s="89">
        <f t="shared" si="169"/>
        <v>70.839516925498742</v>
      </c>
    </row>
    <row r="1076" spans="1:40" ht="15" hidden="1" customHeight="1" x14ac:dyDescent="0.3">
      <c r="A1076" s="90">
        <v>86219</v>
      </c>
      <c r="B1076" s="91" t="s">
        <v>1371</v>
      </c>
      <c r="C1076" s="91" t="s">
        <v>1373</v>
      </c>
      <c r="D1076" s="92">
        <v>6</v>
      </c>
      <c r="E1076" s="70">
        <v>49.798554209205506</v>
      </c>
      <c r="F1076" s="71">
        <v>79.722222222222229</v>
      </c>
      <c r="G1076" s="72">
        <f t="shared" si="160"/>
        <v>59.773110213544413</v>
      </c>
      <c r="H1076" s="73">
        <v>56.966000000000001</v>
      </c>
      <c r="I1076" s="74">
        <f t="shared" si="161"/>
        <v>56.966000000000001</v>
      </c>
      <c r="J1076" s="75">
        <f t="shared" si="162"/>
        <v>58.650266128126646</v>
      </c>
      <c r="K1076" s="76">
        <v>77.391304347826079</v>
      </c>
      <c r="L1076" s="77">
        <v>100</v>
      </c>
      <c r="M1076" s="78">
        <f t="shared" si="163"/>
        <v>82.415458937198053</v>
      </c>
      <c r="N1076" s="79">
        <v>97.777777777777771</v>
      </c>
      <c r="O1076" s="80">
        <v>99.96</v>
      </c>
      <c r="P1076" s="81">
        <v>99.902152641878672</v>
      </c>
      <c r="Q1076" s="82" t="s">
        <v>37</v>
      </c>
      <c r="R1076" s="72">
        <f t="shared" si="164"/>
        <v>99.151301821048037</v>
      </c>
      <c r="S1076" s="76">
        <v>96.944444444444443</v>
      </c>
      <c r="T1076" s="80">
        <v>69.101851851851862</v>
      </c>
      <c r="U1076" s="80">
        <v>96.296283333333335</v>
      </c>
      <c r="V1076" s="80">
        <v>0</v>
      </c>
      <c r="W1076" s="80">
        <v>0</v>
      </c>
      <c r="X1076" s="78">
        <f t="shared" si="165"/>
        <v>65.585644907407413</v>
      </c>
      <c r="Y1076" s="83">
        <f t="shared" si="166"/>
        <v>82.385388170497038</v>
      </c>
      <c r="Z1076" s="84">
        <v>63.195402298850574</v>
      </c>
      <c r="AA1076" s="84">
        <v>61.111111111111114</v>
      </c>
      <c r="AB1076" s="84">
        <v>80</v>
      </c>
      <c r="AC1076" s="84">
        <v>44</v>
      </c>
      <c r="AD1076" s="84">
        <v>5.6179775280898872</v>
      </c>
      <c r="AE1076" s="72">
        <f t="shared" si="167"/>
        <v>51.560554694562825</v>
      </c>
      <c r="AF1076" s="85">
        <v>26.315789473684209</v>
      </c>
      <c r="AG1076" s="85">
        <v>81.25</v>
      </c>
      <c r="AH1076" s="85">
        <v>47.058823529411761</v>
      </c>
      <c r="AI1076" s="85">
        <v>45.794392523364486</v>
      </c>
      <c r="AJ1076" s="86">
        <v>50.10475138161511</v>
      </c>
      <c r="AK1076" s="87">
        <v>31.666666666666664</v>
      </c>
      <c r="AL1076" s="72">
        <f t="shared" si="168"/>
        <v>31.666666666666664</v>
      </c>
      <c r="AM1076" s="88">
        <v>47.193562872197539</v>
      </c>
      <c r="AN1076" s="89">
        <f t="shared" si="169"/>
        <v>67.080816172533105</v>
      </c>
    </row>
    <row r="1077" spans="1:40" ht="15" hidden="1" customHeight="1" x14ac:dyDescent="0.3">
      <c r="A1077" s="90">
        <v>86320</v>
      </c>
      <c r="B1077" s="91" t="s">
        <v>1371</v>
      </c>
      <c r="C1077" s="91" t="s">
        <v>1374</v>
      </c>
      <c r="D1077" s="92">
        <v>6</v>
      </c>
      <c r="E1077" s="70">
        <v>62.032692335914597</v>
      </c>
      <c r="F1077" s="71">
        <v>78.948412698412696</v>
      </c>
      <c r="G1077" s="72">
        <f t="shared" si="160"/>
        <v>67.671265790080625</v>
      </c>
      <c r="H1077" s="73">
        <v>30.118000000000002</v>
      </c>
      <c r="I1077" s="74">
        <f t="shared" si="161"/>
        <v>30.118000000000002</v>
      </c>
      <c r="J1077" s="75">
        <f t="shared" si="162"/>
        <v>52.64995947404838</v>
      </c>
      <c r="K1077" s="76">
        <v>73.75</v>
      </c>
      <c r="L1077" s="77">
        <v>100</v>
      </c>
      <c r="M1077" s="78">
        <f t="shared" si="163"/>
        <v>79.583333333333343</v>
      </c>
      <c r="N1077" s="79">
        <v>97.777777777777771</v>
      </c>
      <c r="O1077" s="80">
        <v>99.66</v>
      </c>
      <c r="P1077" s="81">
        <v>99.71187282662693</v>
      </c>
      <c r="Q1077" s="82" t="s">
        <v>37</v>
      </c>
      <c r="R1077" s="72">
        <f t="shared" si="164"/>
        <v>98.987977357592328</v>
      </c>
      <c r="S1077" s="76">
        <v>99.305555555555543</v>
      </c>
      <c r="T1077" s="80">
        <v>90.391356602378124</v>
      </c>
      <c r="U1077" s="80">
        <v>95.833333333333329</v>
      </c>
      <c r="V1077" s="80">
        <v>0</v>
      </c>
      <c r="W1077" s="80">
        <v>0</v>
      </c>
      <c r="X1077" s="78">
        <f t="shared" si="165"/>
        <v>71.382561372816753</v>
      </c>
      <c r="Y1077" s="83">
        <f t="shared" si="166"/>
        <v>83.168572393730898</v>
      </c>
      <c r="Z1077" s="84">
        <v>15.011494252873561</v>
      </c>
      <c r="AA1077" s="84">
        <v>22.222222222222225</v>
      </c>
      <c r="AB1077" s="84">
        <v>80</v>
      </c>
      <c r="AC1077" s="84">
        <v>53.6</v>
      </c>
      <c r="AD1077" s="84">
        <v>5.5555555555555554</v>
      </c>
      <c r="AE1077" s="72">
        <f t="shared" si="167"/>
        <v>34.01120689655172</v>
      </c>
      <c r="AF1077" s="85">
        <v>0</v>
      </c>
      <c r="AG1077" s="85">
        <v>6.25</v>
      </c>
      <c r="AH1077" s="85">
        <v>5.8823529411764701</v>
      </c>
      <c r="AI1077" s="85">
        <v>39.252336448598129</v>
      </c>
      <c r="AJ1077" s="86">
        <v>12.84617234744365</v>
      </c>
      <c r="AK1077" s="87">
        <v>38.333333333333336</v>
      </c>
      <c r="AL1077" s="72">
        <f t="shared" si="168"/>
        <v>38.333333333333336</v>
      </c>
      <c r="AM1077" s="88">
        <v>29.231622970812559</v>
      </c>
      <c r="AN1077" s="89">
        <f t="shared" si="169"/>
        <v>60.88376498291889</v>
      </c>
    </row>
    <row r="1078" spans="1:40" ht="15" hidden="1" customHeight="1" x14ac:dyDescent="0.3">
      <c r="A1078" s="90">
        <v>86568</v>
      </c>
      <c r="B1078" s="91" t="s">
        <v>1371</v>
      </c>
      <c r="C1078" s="91" t="s">
        <v>1375</v>
      </c>
      <c r="D1078" s="92">
        <v>6</v>
      </c>
      <c r="E1078" s="70">
        <v>29.703209715896772</v>
      </c>
      <c r="F1078" s="71">
        <v>53.723544973544968</v>
      </c>
      <c r="G1078" s="72">
        <f t="shared" si="160"/>
        <v>37.709988135112837</v>
      </c>
      <c r="H1078" s="73">
        <v>21.259999999999998</v>
      </c>
      <c r="I1078" s="74">
        <f t="shared" si="161"/>
        <v>21.259999999999998</v>
      </c>
      <c r="J1078" s="75">
        <f t="shared" si="162"/>
        <v>31.1299928810677</v>
      </c>
      <c r="K1078" s="76">
        <v>38.977635782747598</v>
      </c>
      <c r="L1078" s="77">
        <v>100</v>
      </c>
      <c r="M1078" s="78">
        <f t="shared" si="163"/>
        <v>52.538161164359238</v>
      </c>
      <c r="N1078" s="79">
        <v>92.698412698412696</v>
      </c>
      <c r="O1078" s="80">
        <v>99.19</v>
      </c>
      <c r="P1078" s="81">
        <v>99.091569767441854</v>
      </c>
      <c r="Q1078" s="82" t="s">
        <v>37</v>
      </c>
      <c r="R1078" s="72">
        <f t="shared" si="164"/>
        <v>96.932706658937803</v>
      </c>
      <c r="S1078" s="76">
        <v>71.666666666666671</v>
      </c>
      <c r="T1078" s="80">
        <v>76.163372507122517</v>
      </c>
      <c r="U1078" s="80">
        <v>81.481466666666662</v>
      </c>
      <c r="V1078" s="80">
        <v>0</v>
      </c>
      <c r="W1078" s="80">
        <v>25</v>
      </c>
      <c r="X1078" s="78">
        <f t="shared" si="165"/>
        <v>60.45287646011397</v>
      </c>
      <c r="Y1078" s="83">
        <f t="shared" si="166"/>
        <v>69.277124617265883</v>
      </c>
      <c r="Z1078" s="84">
        <v>83.494252873563212</v>
      </c>
      <c r="AA1078" s="84">
        <v>80.555555555555557</v>
      </c>
      <c r="AB1078" s="84">
        <v>0</v>
      </c>
      <c r="AC1078" s="84">
        <v>80.800000000000011</v>
      </c>
      <c r="AD1078" s="84">
        <v>42.696629213483142</v>
      </c>
      <c r="AE1078" s="72">
        <f t="shared" si="167"/>
        <v>59.133347862585566</v>
      </c>
      <c r="AF1078" s="85">
        <v>73.68421052631578</v>
      </c>
      <c r="AG1078" s="85">
        <v>75</v>
      </c>
      <c r="AH1078" s="85">
        <v>52.941176470588239</v>
      </c>
      <c r="AI1078" s="85">
        <v>54.205607476635507</v>
      </c>
      <c r="AJ1078" s="86">
        <v>63.957748618384883</v>
      </c>
      <c r="AK1078" s="87">
        <v>65</v>
      </c>
      <c r="AL1078" s="72">
        <f t="shared" si="168"/>
        <v>65</v>
      </c>
      <c r="AM1078" s="88">
        <v>61.593185158281599</v>
      </c>
      <c r="AN1078" s="89">
        <f t="shared" si="169"/>
        <v>59.342516432330967</v>
      </c>
    </row>
    <row r="1079" spans="1:40" ht="15" hidden="1" customHeight="1" x14ac:dyDescent="0.3">
      <c r="A1079" s="90">
        <v>86569</v>
      </c>
      <c r="B1079" s="91" t="s">
        <v>1371</v>
      </c>
      <c r="C1079" s="91" t="s">
        <v>1376</v>
      </c>
      <c r="D1079" s="92">
        <v>6</v>
      </c>
      <c r="E1079" s="70">
        <v>40.967242439214502</v>
      </c>
      <c r="F1079" s="71">
        <v>89.782254782254768</v>
      </c>
      <c r="G1079" s="72">
        <f t="shared" si="160"/>
        <v>57.238913220227921</v>
      </c>
      <c r="H1079" s="73">
        <v>0</v>
      </c>
      <c r="I1079" s="74">
        <f t="shared" si="161"/>
        <v>0</v>
      </c>
      <c r="J1079" s="75">
        <f t="shared" si="162"/>
        <v>34.343347932136751</v>
      </c>
      <c r="K1079" s="76">
        <v>28.888888888888886</v>
      </c>
      <c r="L1079" s="77">
        <v>100</v>
      </c>
      <c r="M1079" s="78">
        <f t="shared" si="163"/>
        <v>44.691358024691354</v>
      </c>
      <c r="N1079" s="79">
        <v>95.555555555555557</v>
      </c>
      <c r="O1079" s="80">
        <v>99.4</v>
      </c>
      <c r="P1079" s="81">
        <v>97.839748625294575</v>
      </c>
      <c r="Q1079" s="82" t="s">
        <v>37</v>
      </c>
      <c r="R1079" s="72">
        <f t="shared" si="164"/>
        <v>97.537435705245713</v>
      </c>
      <c r="S1079" s="76">
        <v>98.611111111111114</v>
      </c>
      <c r="T1079" s="80">
        <v>73.967013888888886</v>
      </c>
      <c r="U1079" s="80">
        <v>100</v>
      </c>
      <c r="V1079" s="80">
        <v>0</v>
      </c>
      <c r="W1079" s="80">
        <v>0</v>
      </c>
      <c r="X1079" s="78">
        <f t="shared" si="165"/>
        <v>68.14453125</v>
      </c>
      <c r="Y1079" s="83">
        <f t="shared" si="166"/>
        <v>69.107118314567515</v>
      </c>
      <c r="Z1079" s="84">
        <v>44.758620689655174</v>
      </c>
      <c r="AA1079" s="84">
        <v>0</v>
      </c>
      <c r="AB1079" s="84">
        <v>0</v>
      </c>
      <c r="AC1079" s="84">
        <v>52</v>
      </c>
      <c r="AD1079" s="84">
        <v>10</v>
      </c>
      <c r="AE1079" s="72">
        <f t="shared" si="167"/>
        <v>22.814655172413794</v>
      </c>
      <c r="AF1079" s="85">
        <v>42.105263157894733</v>
      </c>
      <c r="AG1079" s="85">
        <v>75</v>
      </c>
      <c r="AH1079" s="85">
        <v>64.705882352941174</v>
      </c>
      <c r="AI1079" s="85">
        <v>37.383177570093459</v>
      </c>
      <c r="AJ1079" s="86">
        <v>54.798580770232341</v>
      </c>
      <c r="AK1079" s="87">
        <v>43.333333333333336</v>
      </c>
      <c r="AL1079" s="72">
        <f t="shared" si="168"/>
        <v>43.333333333333336</v>
      </c>
      <c r="AM1079" s="88">
        <v>35.447437630682643</v>
      </c>
      <c r="AN1079" s="89">
        <f t="shared" si="169"/>
        <v>52.056460032915901</v>
      </c>
    </row>
    <row r="1080" spans="1:40" ht="15" hidden="1" customHeight="1" x14ac:dyDescent="0.3">
      <c r="A1080" s="90">
        <v>86571</v>
      </c>
      <c r="B1080" s="91" t="s">
        <v>1371</v>
      </c>
      <c r="C1080" s="91" t="s">
        <v>1377</v>
      </c>
      <c r="D1080" s="92">
        <v>6</v>
      </c>
      <c r="E1080" s="70">
        <v>54.988593393046713</v>
      </c>
      <c r="F1080" s="71">
        <v>80.078856328856347</v>
      </c>
      <c r="G1080" s="72">
        <f t="shared" si="160"/>
        <v>63.352014371649922</v>
      </c>
      <c r="H1080" s="73">
        <v>0</v>
      </c>
      <c r="I1080" s="74">
        <f t="shared" si="161"/>
        <v>0</v>
      </c>
      <c r="J1080" s="75">
        <f t="shared" si="162"/>
        <v>38.011208622989955</v>
      </c>
      <c r="K1080" s="76">
        <v>7.4712643678160884</v>
      </c>
      <c r="L1080" s="77">
        <v>0</v>
      </c>
      <c r="M1080" s="78">
        <f t="shared" si="163"/>
        <v>5.8109833971902907</v>
      </c>
      <c r="N1080" s="79">
        <v>95.555555555555557</v>
      </c>
      <c r="O1080" s="80">
        <v>96.12</v>
      </c>
      <c r="P1080" s="81">
        <v>98.409331919406156</v>
      </c>
      <c r="Q1080" s="82" t="s">
        <v>37</v>
      </c>
      <c r="R1080" s="72">
        <f t="shared" si="164"/>
        <v>96.63452814009662</v>
      </c>
      <c r="S1080" s="76">
        <v>97.083333333333329</v>
      </c>
      <c r="T1080" s="80">
        <v>81.491402116402114</v>
      </c>
      <c r="U1080" s="80">
        <v>100</v>
      </c>
      <c r="V1080" s="80">
        <v>0</v>
      </c>
      <c r="W1080" s="80">
        <v>15</v>
      </c>
      <c r="X1080" s="78">
        <f t="shared" si="165"/>
        <v>71.518683862433861</v>
      </c>
      <c r="Y1080" s="83">
        <f t="shared" si="166"/>
        <v>55.900981863798265</v>
      </c>
      <c r="Z1080" s="84">
        <v>98.160919540229884</v>
      </c>
      <c r="AA1080" s="84">
        <v>22.222222222222225</v>
      </c>
      <c r="AB1080" s="84">
        <v>80</v>
      </c>
      <c r="AC1080" s="84">
        <v>36</v>
      </c>
      <c r="AD1080" s="84">
        <v>23.595505617977526</v>
      </c>
      <c r="AE1080" s="72">
        <f t="shared" si="167"/>
        <v>54.881053855094926</v>
      </c>
      <c r="AF1080" s="85">
        <v>26.315789473684209</v>
      </c>
      <c r="AG1080" s="85">
        <v>75</v>
      </c>
      <c r="AH1080" s="85">
        <v>47.058823529411761</v>
      </c>
      <c r="AI1080" s="85">
        <v>41.121495327102799</v>
      </c>
      <c r="AJ1080" s="86">
        <v>47.374027082549688</v>
      </c>
      <c r="AK1080" s="87">
        <v>20</v>
      </c>
      <c r="AL1080" s="72">
        <f t="shared" si="168"/>
        <v>20</v>
      </c>
      <c r="AM1080" s="88">
        <v>45.902969278063878</v>
      </c>
      <c r="AN1080" s="89">
        <f t="shared" si="169"/>
        <v>49.32362343991629</v>
      </c>
    </row>
    <row r="1081" spans="1:40" ht="15" hidden="1" customHeight="1" x14ac:dyDescent="0.3">
      <c r="A1081" s="90">
        <v>86573</v>
      </c>
      <c r="B1081" s="91" t="s">
        <v>1371</v>
      </c>
      <c r="C1081" s="91" t="s">
        <v>1378</v>
      </c>
      <c r="D1081" s="92">
        <v>6</v>
      </c>
      <c r="E1081" s="70">
        <v>39.300336384728396</v>
      </c>
      <c r="F1081" s="71">
        <v>70.737688237688232</v>
      </c>
      <c r="G1081" s="72">
        <f t="shared" si="160"/>
        <v>49.779453669048337</v>
      </c>
      <c r="H1081" s="73">
        <v>0</v>
      </c>
      <c r="I1081" s="74">
        <f t="shared" si="161"/>
        <v>0</v>
      </c>
      <c r="J1081" s="75">
        <f t="shared" si="162"/>
        <v>29.867672201429002</v>
      </c>
      <c r="K1081" s="76">
        <v>82.962962962962962</v>
      </c>
      <c r="L1081" s="77">
        <v>100</v>
      </c>
      <c r="M1081" s="78">
        <f t="shared" si="163"/>
        <v>86.748971193415628</v>
      </c>
      <c r="N1081" s="79">
        <v>64.444444444444443</v>
      </c>
      <c r="O1081" s="80">
        <v>99.72</v>
      </c>
      <c r="P1081" s="81">
        <v>99.503761805666727</v>
      </c>
      <c r="Q1081" s="82" t="s">
        <v>37</v>
      </c>
      <c r="R1081" s="72">
        <f t="shared" si="164"/>
        <v>87.83447120706829</v>
      </c>
      <c r="S1081" s="76">
        <v>35</v>
      </c>
      <c r="T1081" s="80">
        <v>59.388888888888893</v>
      </c>
      <c r="U1081" s="80">
        <v>0</v>
      </c>
      <c r="V1081" s="80">
        <v>0</v>
      </c>
      <c r="W1081" s="80">
        <v>15</v>
      </c>
      <c r="X1081" s="78">
        <f t="shared" si="165"/>
        <v>25.472222222222221</v>
      </c>
      <c r="Y1081" s="83">
        <f t="shared" si="166"/>
        <v>67.487771527002579</v>
      </c>
      <c r="Z1081" s="84">
        <v>43.931034482758626</v>
      </c>
      <c r="AA1081" s="84">
        <v>80.555555555555557</v>
      </c>
      <c r="AB1081" s="84">
        <v>0</v>
      </c>
      <c r="AC1081" s="84">
        <v>0</v>
      </c>
      <c r="AD1081" s="84">
        <v>10</v>
      </c>
      <c r="AE1081" s="72">
        <f t="shared" si="167"/>
        <v>27.961925287356323</v>
      </c>
      <c r="AF1081" s="85">
        <v>0</v>
      </c>
      <c r="AG1081" s="85">
        <v>6.25</v>
      </c>
      <c r="AH1081" s="85">
        <v>5.8823529411764701</v>
      </c>
      <c r="AI1081" s="85">
        <v>0</v>
      </c>
      <c r="AJ1081" s="86">
        <v>3.0330882352941178</v>
      </c>
      <c r="AK1081" s="87">
        <v>0</v>
      </c>
      <c r="AL1081" s="72">
        <f t="shared" si="168"/>
        <v>0</v>
      </c>
      <c r="AM1081" s="88">
        <v>15.721850349335137</v>
      </c>
      <c r="AN1081" s="89">
        <f t="shared" si="169"/>
        <v>44.433975308587634</v>
      </c>
    </row>
    <row r="1082" spans="1:40" ht="15" hidden="1" customHeight="1" x14ac:dyDescent="0.3">
      <c r="A1082" s="90">
        <v>86749</v>
      </c>
      <c r="B1082" s="91" t="s">
        <v>1371</v>
      </c>
      <c r="C1082" s="91" t="s">
        <v>1379</v>
      </c>
      <c r="D1082" s="92">
        <v>6</v>
      </c>
      <c r="E1082" s="70">
        <v>64.613079449286346</v>
      </c>
      <c r="F1082" s="71">
        <v>81.203703703703724</v>
      </c>
      <c r="G1082" s="72">
        <f t="shared" si="160"/>
        <v>70.143287534092138</v>
      </c>
      <c r="H1082" s="73">
        <v>62.434000000000005</v>
      </c>
      <c r="I1082" s="74">
        <f t="shared" si="161"/>
        <v>62.434000000000005</v>
      </c>
      <c r="J1082" s="75">
        <f t="shared" si="162"/>
        <v>67.059572520455276</v>
      </c>
      <c r="K1082" s="76">
        <v>74.257425742574256</v>
      </c>
      <c r="L1082" s="77">
        <v>100</v>
      </c>
      <c r="M1082" s="78">
        <f t="shared" si="163"/>
        <v>79.977997799779985</v>
      </c>
      <c r="N1082" s="79">
        <v>52.43386243386243</v>
      </c>
      <c r="O1082" s="80">
        <v>99.86</v>
      </c>
      <c r="P1082" s="81">
        <v>99.83443708609272</v>
      </c>
      <c r="Q1082" s="82" t="s">
        <v>37</v>
      </c>
      <c r="R1082" s="72">
        <f t="shared" si="164"/>
        <v>83.99023977758506</v>
      </c>
      <c r="S1082" s="76">
        <v>94.444444444444457</v>
      </c>
      <c r="T1082" s="80">
        <v>95.162037037037038</v>
      </c>
      <c r="U1082" s="80">
        <v>77.314800000000005</v>
      </c>
      <c r="V1082" s="80">
        <v>0</v>
      </c>
      <c r="W1082" s="80">
        <v>0</v>
      </c>
      <c r="X1082" s="78">
        <f t="shared" si="165"/>
        <v>66.730320370370379</v>
      </c>
      <c r="Y1082" s="83">
        <f t="shared" si="166"/>
        <v>77.022658455266537</v>
      </c>
      <c r="Z1082" s="84">
        <v>64.712643678160916</v>
      </c>
      <c r="AA1082" s="84">
        <v>61.111111111111114</v>
      </c>
      <c r="AB1082" s="84">
        <v>100</v>
      </c>
      <c r="AC1082" s="84">
        <v>85.6</v>
      </c>
      <c r="AD1082" s="84">
        <v>8.8888888888888893</v>
      </c>
      <c r="AE1082" s="72">
        <f t="shared" si="167"/>
        <v>64.10316091954023</v>
      </c>
      <c r="AF1082" s="85">
        <v>68.421052631578945</v>
      </c>
      <c r="AG1082" s="85">
        <v>81.25</v>
      </c>
      <c r="AH1082" s="85">
        <v>52.941176470588239</v>
      </c>
      <c r="AI1082" s="85">
        <v>63.551401869158873</v>
      </c>
      <c r="AJ1082" s="86">
        <v>66.540907742831521</v>
      </c>
      <c r="AK1082" s="87">
        <v>65</v>
      </c>
      <c r="AL1082" s="72">
        <f t="shared" si="168"/>
        <v>65</v>
      </c>
      <c r="AM1082" s="88">
        <v>64.932594555176536</v>
      </c>
      <c r="AN1082" s="89">
        <f t="shared" si="169"/>
        <v>71.40302209827729</v>
      </c>
    </row>
    <row r="1083" spans="1:40" ht="15" hidden="1" customHeight="1" x14ac:dyDescent="0.3">
      <c r="A1083" s="90">
        <v>86755</v>
      </c>
      <c r="B1083" s="91" t="s">
        <v>1371</v>
      </c>
      <c r="C1083" s="91" t="s">
        <v>1380</v>
      </c>
      <c r="D1083" s="92">
        <v>6</v>
      </c>
      <c r="E1083" s="70">
        <v>59.976713090468522</v>
      </c>
      <c r="F1083" s="71">
        <v>85.049857549857549</v>
      </c>
      <c r="G1083" s="72">
        <f t="shared" si="160"/>
        <v>68.334427910264864</v>
      </c>
      <c r="H1083" s="73">
        <v>0</v>
      </c>
      <c r="I1083" s="74">
        <f t="shared" si="161"/>
        <v>0</v>
      </c>
      <c r="J1083" s="75">
        <f t="shared" si="162"/>
        <v>41.000656746158917</v>
      </c>
      <c r="K1083" s="76">
        <v>29.878048780487809</v>
      </c>
      <c r="L1083" s="77">
        <v>100</v>
      </c>
      <c r="M1083" s="78">
        <f t="shared" si="163"/>
        <v>45.460704607046068</v>
      </c>
      <c r="N1083" s="79">
        <v>61.111111111111114</v>
      </c>
      <c r="O1083" s="80">
        <v>99.94</v>
      </c>
      <c r="P1083" s="81">
        <v>98.338220918866085</v>
      </c>
      <c r="Q1083" s="82" t="s">
        <v>37</v>
      </c>
      <c r="R1083" s="72">
        <f t="shared" si="164"/>
        <v>86.409071232486156</v>
      </c>
      <c r="S1083" s="76">
        <v>95.833333333333343</v>
      </c>
      <c r="T1083" s="80">
        <v>65.277943121693127</v>
      </c>
      <c r="U1083" s="80">
        <v>0</v>
      </c>
      <c r="V1083" s="80">
        <v>0</v>
      </c>
      <c r="W1083" s="80">
        <v>0</v>
      </c>
      <c r="X1083" s="78">
        <f t="shared" si="165"/>
        <v>40.277819113756621</v>
      </c>
      <c r="Y1083" s="83">
        <f t="shared" si="166"/>
        <v>56.905658569334278</v>
      </c>
      <c r="Z1083" s="84">
        <v>57.586206896551722</v>
      </c>
      <c r="AA1083" s="84">
        <v>30.555555555555557</v>
      </c>
      <c r="AB1083" s="84">
        <v>0</v>
      </c>
      <c r="AC1083" s="84">
        <v>0</v>
      </c>
      <c r="AD1083" s="84">
        <v>10</v>
      </c>
      <c r="AE1083" s="72">
        <f t="shared" si="167"/>
        <v>22.000718390804597</v>
      </c>
      <c r="AF1083" s="85">
        <v>0</v>
      </c>
      <c r="AG1083" s="85">
        <v>6.25</v>
      </c>
      <c r="AH1083" s="85">
        <v>5.8823529411764701</v>
      </c>
      <c r="AI1083" s="85">
        <v>0</v>
      </c>
      <c r="AJ1083" s="86">
        <v>3.0330882352941178</v>
      </c>
      <c r="AK1083" s="87">
        <v>0</v>
      </c>
      <c r="AL1083" s="72">
        <f t="shared" si="168"/>
        <v>0</v>
      </c>
      <c r="AM1083" s="88">
        <v>12.542540004507549</v>
      </c>
      <c r="AN1083" s="89">
        <f t="shared" si="169"/>
        <v>40.415722635251186</v>
      </c>
    </row>
    <row r="1084" spans="1:40" ht="15" hidden="1" customHeight="1" x14ac:dyDescent="0.3">
      <c r="A1084" s="90">
        <v>86757</v>
      </c>
      <c r="B1084" s="91" t="s">
        <v>1371</v>
      </c>
      <c r="C1084" s="91" t="s">
        <v>1381</v>
      </c>
      <c r="D1084" s="92">
        <v>4</v>
      </c>
      <c r="E1084" s="70">
        <v>44.066448652535705</v>
      </c>
      <c r="F1084" s="71">
        <v>92.390618640618655</v>
      </c>
      <c r="G1084" s="72">
        <f t="shared" si="160"/>
        <v>60.174505315230022</v>
      </c>
      <c r="H1084" s="73">
        <v>0</v>
      </c>
      <c r="I1084" s="74">
        <f t="shared" si="161"/>
        <v>0</v>
      </c>
      <c r="J1084" s="75">
        <f t="shared" si="162"/>
        <v>36.104703189138014</v>
      </c>
      <c r="K1084" s="76">
        <v>9.9125364431486886</v>
      </c>
      <c r="L1084" s="77">
        <v>100</v>
      </c>
      <c r="M1084" s="78">
        <f t="shared" si="163"/>
        <v>29.931972789115648</v>
      </c>
      <c r="N1084" s="79">
        <v>77.267080745341616</v>
      </c>
      <c r="O1084" s="80">
        <v>98.98</v>
      </c>
      <c r="P1084" s="81">
        <v>96.356928752593959</v>
      </c>
      <c r="Q1084" s="82" t="s">
        <v>37</v>
      </c>
      <c r="R1084" s="72">
        <f t="shared" si="164"/>
        <v>90.811210663999788</v>
      </c>
      <c r="S1084" s="76">
        <v>95.138888888888886</v>
      </c>
      <c r="T1084" s="80">
        <v>91.018518518518519</v>
      </c>
      <c r="U1084" s="80">
        <v>100</v>
      </c>
      <c r="V1084" s="80">
        <v>0</v>
      </c>
      <c r="W1084" s="80">
        <v>25</v>
      </c>
      <c r="X1084" s="78">
        <f t="shared" si="165"/>
        <v>74.664351851851848</v>
      </c>
      <c r="Y1084" s="83">
        <f t="shared" si="166"/>
        <v>63.727690209154154</v>
      </c>
      <c r="Z1084" s="84">
        <v>53.885057471264368</v>
      </c>
      <c r="AA1084" s="84">
        <v>11.111111111111112</v>
      </c>
      <c r="AB1084" s="84">
        <v>0</v>
      </c>
      <c r="AC1084" s="84">
        <v>47.199999999999996</v>
      </c>
      <c r="AD1084" s="84">
        <v>5.3191489361702127</v>
      </c>
      <c r="AE1084" s="72">
        <f t="shared" si="167"/>
        <v>25.401938126681344</v>
      </c>
      <c r="AF1084" s="85">
        <v>47.368421052631575</v>
      </c>
      <c r="AG1084" s="85">
        <v>68.75</v>
      </c>
      <c r="AH1084" s="85">
        <v>70.588235294117652</v>
      </c>
      <c r="AI1084" s="85">
        <v>28.971962616822427</v>
      </c>
      <c r="AJ1084" s="86">
        <v>53.919654740892916</v>
      </c>
      <c r="AK1084" s="87">
        <v>25</v>
      </c>
      <c r="AL1084" s="72">
        <f t="shared" si="168"/>
        <v>25</v>
      </c>
      <c r="AM1084" s="88">
        <v>32.926274931801494</v>
      </c>
      <c r="AN1084" s="89">
        <f t="shared" si="169"/>
        <v>48.962668221945123</v>
      </c>
    </row>
    <row r="1085" spans="1:40" ht="15" hidden="1" customHeight="1" x14ac:dyDescent="0.3">
      <c r="A1085" s="90">
        <v>86760</v>
      </c>
      <c r="B1085" s="91" t="s">
        <v>1371</v>
      </c>
      <c r="C1085" s="91" t="s">
        <v>1382</v>
      </c>
      <c r="D1085" s="92">
        <v>6</v>
      </c>
      <c r="E1085" s="70">
        <v>50.56802483662738</v>
      </c>
      <c r="F1085" s="71">
        <v>80.601851851851848</v>
      </c>
      <c r="G1085" s="72">
        <f t="shared" si="160"/>
        <v>60.57930050836886</v>
      </c>
      <c r="H1085" s="73">
        <v>25.259999999999998</v>
      </c>
      <c r="I1085" s="74">
        <f t="shared" si="161"/>
        <v>25.259999999999998</v>
      </c>
      <c r="J1085" s="75">
        <f t="shared" si="162"/>
        <v>46.451580305021317</v>
      </c>
      <c r="K1085" s="76">
        <v>24.556213017751482</v>
      </c>
      <c r="L1085" s="77">
        <v>100</v>
      </c>
      <c r="M1085" s="78">
        <f t="shared" si="163"/>
        <v>41.321499013806708</v>
      </c>
      <c r="N1085" s="79">
        <v>58.888888888888893</v>
      </c>
      <c r="O1085" s="80">
        <v>99.88</v>
      </c>
      <c r="P1085" s="81">
        <v>99.242424242424249</v>
      </c>
      <c r="Q1085" s="82" t="s">
        <v>37</v>
      </c>
      <c r="R1085" s="72">
        <f t="shared" si="164"/>
        <v>85.950018686868688</v>
      </c>
      <c r="S1085" s="76">
        <v>92.777777777777771</v>
      </c>
      <c r="T1085" s="80">
        <v>88.535879629629633</v>
      </c>
      <c r="U1085" s="80">
        <v>100</v>
      </c>
      <c r="V1085" s="80">
        <v>0</v>
      </c>
      <c r="W1085" s="80">
        <v>25</v>
      </c>
      <c r="X1085" s="78">
        <f t="shared" si="165"/>
        <v>73.453414351851848</v>
      </c>
      <c r="Y1085" s="83">
        <f t="shared" si="166"/>
        <v>65.884838217360993</v>
      </c>
      <c r="Z1085" s="84">
        <v>92.298850574712631</v>
      </c>
      <c r="AA1085" s="84">
        <v>33.333333333333336</v>
      </c>
      <c r="AB1085" s="84">
        <v>100</v>
      </c>
      <c r="AC1085" s="84">
        <v>70.399999999999991</v>
      </c>
      <c r="AD1085" s="84">
        <v>17.777777777777779</v>
      </c>
      <c r="AE1085" s="72">
        <f t="shared" si="167"/>
        <v>64.608045977011486</v>
      </c>
      <c r="AF1085" s="85">
        <v>73.68421052631578</v>
      </c>
      <c r="AG1085" s="85">
        <v>87.5</v>
      </c>
      <c r="AH1085" s="85">
        <v>76.470588235294116</v>
      </c>
      <c r="AI1085" s="85">
        <v>54.205607476635507</v>
      </c>
      <c r="AJ1085" s="86">
        <v>72.965101559561347</v>
      </c>
      <c r="AK1085" s="87">
        <v>41.666666666666671</v>
      </c>
      <c r="AL1085" s="72">
        <f t="shared" si="168"/>
        <v>41.666666666666671</v>
      </c>
      <c r="AM1085" s="88">
        <v>62.248318270289154</v>
      </c>
      <c r="AN1085" s="89">
        <f t="shared" si="169"/>
        <v>60.907230650771503</v>
      </c>
    </row>
    <row r="1086" spans="1:40" ht="15" hidden="1" customHeight="1" x14ac:dyDescent="0.3">
      <c r="A1086" s="90">
        <v>86865</v>
      </c>
      <c r="B1086" s="91" t="s">
        <v>1371</v>
      </c>
      <c r="C1086" s="91" t="s">
        <v>1383</v>
      </c>
      <c r="D1086" s="92">
        <v>6</v>
      </c>
      <c r="E1086" s="70">
        <v>54.056131708581809</v>
      </c>
      <c r="F1086" s="71">
        <v>91.686507936507923</v>
      </c>
      <c r="G1086" s="72">
        <f t="shared" si="160"/>
        <v>66.599590451223847</v>
      </c>
      <c r="H1086" s="73">
        <v>0</v>
      </c>
      <c r="I1086" s="74">
        <f t="shared" si="161"/>
        <v>0</v>
      </c>
      <c r="J1086" s="75">
        <f t="shared" si="162"/>
        <v>39.959754270734308</v>
      </c>
      <c r="K1086" s="76">
        <v>13.168724279835386</v>
      </c>
      <c r="L1086" s="77">
        <v>100</v>
      </c>
      <c r="M1086" s="78">
        <f t="shared" si="163"/>
        <v>32.464563328760853</v>
      </c>
      <c r="N1086" s="79">
        <v>80.317460317460316</v>
      </c>
      <c r="O1086" s="80">
        <v>99.69</v>
      </c>
      <c r="P1086" s="81">
        <v>97.146705853539061</v>
      </c>
      <c r="Q1086" s="82" t="s">
        <v>37</v>
      </c>
      <c r="R1086" s="72">
        <f t="shared" si="164"/>
        <v>92.326981605714167</v>
      </c>
      <c r="S1086" s="76">
        <v>97.916666666666657</v>
      </c>
      <c r="T1086" s="80">
        <v>70.517404401237997</v>
      </c>
      <c r="U1086" s="80">
        <v>100</v>
      </c>
      <c r="V1086" s="80">
        <v>0</v>
      </c>
      <c r="W1086" s="80">
        <v>0</v>
      </c>
      <c r="X1086" s="78">
        <f t="shared" si="165"/>
        <v>67.108517766976163</v>
      </c>
      <c r="Y1086" s="83">
        <f t="shared" si="166"/>
        <v>62.706602597614818</v>
      </c>
      <c r="Z1086" s="84">
        <v>80.114942528735625</v>
      </c>
      <c r="AA1086" s="84">
        <v>22.222222222222225</v>
      </c>
      <c r="AB1086" s="84">
        <v>60</v>
      </c>
      <c r="AC1086" s="84">
        <v>53.6</v>
      </c>
      <c r="AD1086" s="84">
        <v>16.666666666666664</v>
      </c>
      <c r="AE1086" s="72">
        <f t="shared" si="167"/>
        <v>48.620402298850578</v>
      </c>
      <c r="AF1086" s="85">
        <v>63.157894736842103</v>
      </c>
      <c r="AG1086" s="85">
        <v>68.75</v>
      </c>
      <c r="AH1086" s="85">
        <v>64.705882352941174</v>
      </c>
      <c r="AI1086" s="85">
        <v>46.728971962616825</v>
      </c>
      <c r="AJ1086" s="86">
        <v>60.835687263100027</v>
      </c>
      <c r="AK1086" s="87">
        <v>43.333333333333336</v>
      </c>
      <c r="AL1086" s="72">
        <f t="shared" si="168"/>
        <v>43.333333333333336</v>
      </c>
      <c r="AM1086" s="88">
        <v>50.820397829546991</v>
      </c>
      <c r="AN1086" s="89">
        <f t="shared" si="169"/>
        <v>54.591371501818372</v>
      </c>
    </row>
    <row r="1087" spans="1:40" ht="15" hidden="1" customHeight="1" x14ac:dyDescent="0.3">
      <c r="A1087" s="90">
        <v>86885</v>
      </c>
      <c r="B1087" s="91" t="s">
        <v>1371</v>
      </c>
      <c r="C1087" s="91" t="s">
        <v>1384</v>
      </c>
      <c r="D1087" s="92">
        <v>6</v>
      </c>
      <c r="E1087" s="70">
        <v>55.243834211423163</v>
      </c>
      <c r="F1087" s="71">
        <v>90.769230769230774</v>
      </c>
      <c r="G1087" s="72">
        <f t="shared" si="160"/>
        <v>67.0856330640257</v>
      </c>
      <c r="H1087" s="73">
        <v>38.992000000000004</v>
      </c>
      <c r="I1087" s="74">
        <f t="shared" si="161"/>
        <v>38.992000000000004</v>
      </c>
      <c r="J1087" s="75">
        <f t="shared" si="162"/>
        <v>55.848179838415419</v>
      </c>
      <c r="K1087" s="76">
        <v>90.306122448979593</v>
      </c>
      <c r="L1087" s="77">
        <v>100</v>
      </c>
      <c r="M1087" s="78">
        <f t="shared" si="163"/>
        <v>92.460317460317469</v>
      </c>
      <c r="N1087" s="79">
        <v>96.666666666666671</v>
      </c>
      <c r="O1087" s="80">
        <v>99.52000000000001</v>
      </c>
      <c r="P1087" s="81">
        <v>99.719054701702206</v>
      </c>
      <c r="Q1087" s="82" t="s">
        <v>37</v>
      </c>
      <c r="R1087" s="72">
        <f t="shared" si="164"/>
        <v>98.573593430837889</v>
      </c>
      <c r="S1087" s="76">
        <v>96.527777777777786</v>
      </c>
      <c r="T1087" s="80">
        <v>74.239604888289094</v>
      </c>
      <c r="U1087" s="80">
        <v>100</v>
      </c>
      <c r="V1087" s="80">
        <v>0</v>
      </c>
      <c r="W1087" s="80">
        <v>0</v>
      </c>
      <c r="X1087" s="78">
        <f t="shared" si="165"/>
        <v>67.691845666516713</v>
      </c>
      <c r="Y1087" s="83">
        <f t="shared" si="166"/>
        <v>86.490654796867759</v>
      </c>
      <c r="Z1087" s="84">
        <v>8.3908045977011501</v>
      </c>
      <c r="AA1087" s="84">
        <v>13.888888888888891</v>
      </c>
      <c r="AB1087" s="84">
        <v>0</v>
      </c>
      <c r="AC1087" s="84">
        <v>44</v>
      </c>
      <c r="AD1087" s="84">
        <v>7.7777777777777777</v>
      </c>
      <c r="AE1087" s="72">
        <f t="shared" si="167"/>
        <v>14.410201149425289</v>
      </c>
      <c r="AF1087" s="85">
        <v>31.578947368421051</v>
      </c>
      <c r="AG1087" s="85">
        <v>75</v>
      </c>
      <c r="AH1087" s="85">
        <v>41.17647058823529</v>
      </c>
      <c r="AI1087" s="85">
        <v>10.2803738317757</v>
      </c>
      <c r="AJ1087" s="86">
        <v>39.508947947108012</v>
      </c>
      <c r="AK1087" s="87">
        <v>46.666666666666664</v>
      </c>
      <c r="AL1087" s="72">
        <f t="shared" si="168"/>
        <v>46.666666666666664</v>
      </c>
      <c r="AM1087" s="88">
        <v>27.55449339892229</v>
      </c>
      <c r="AN1087" s="89">
        <f t="shared" si="169"/>
        <v>62.681311385793649</v>
      </c>
    </row>
    <row r="1088" spans="1:40" ht="15" hidden="1" customHeight="1" x14ac:dyDescent="0.3">
      <c r="A1088" s="90">
        <v>88564</v>
      </c>
      <c r="B1088" s="91" t="s">
        <v>1385</v>
      </c>
      <c r="C1088" s="91" t="s">
        <v>1386</v>
      </c>
      <c r="D1088" s="92">
        <v>4</v>
      </c>
      <c r="E1088" s="70">
        <v>47.029462481838948</v>
      </c>
      <c r="F1088" s="71">
        <v>80.533679283679277</v>
      </c>
      <c r="G1088" s="72">
        <f t="shared" si="160"/>
        <v>58.197534749119058</v>
      </c>
      <c r="H1088" s="73">
        <v>52.666000000000011</v>
      </c>
      <c r="I1088" s="74">
        <f t="shared" si="161"/>
        <v>52.666000000000011</v>
      </c>
      <c r="J1088" s="75">
        <f t="shared" si="162"/>
        <v>55.984920849471436</v>
      </c>
      <c r="K1088" s="76">
        <v>67.370129870129873</v>
      </c>
      <c r="L1088" s="77">
        <v>100</v>
      </c>
      <c r="M1088" s="78">
        <f t="shared" si="163"/>
        <v>74.621212121212125</v>
      </c>
      <c r="N1088" s="79">
        <v>100</v>
      </c>
      <c r="O1088" s="80">
        <v>99.35</v>
      </c>
      <c r="P1088" s="81">
        <v>99.685204616998945</v>
      </c>
      <c r="Q1088" s="82" t="s">
        <v>37</v>
      </c>
      <c r="R1088" s="72">
        <f t="shared" si="164"/>
        <v>99.616102538037779</v>
      </c>
      <c r="S1088" s="76">
        <v>96.527777777777786</v>
      </c>
      <c r="T1088" s="80">
        <v>76.805555555555543</v>
      </c>
      <c r="U1088" s="80">
        <v>98.611100000000008</v>
      </c>
      <c r="V1088" s="80">
        <v>0</v>
      </c>
      <c r="W1088" s="80">
        <v>0</v>
      </c>
      <c r="X1088" s="78">
        <f t="shared" si="165"/>
        <v>67.986108333333334</v>
      </c>
      <c r="Y1088" s="83">
        <f t="shared" si="166"/>
        <v>80.496343842475113</v>
      </c>
      <c r="Z1088" s="84">
        <v>62.252873563218394</v>
      </c>
      <c r="AA1088" s="84">
        <v>61.111111111111114</v>
      </c>
      <c r="AB1088" s="84">
        <v>20</v>
      </c>
      <c r="AC1088" s="84">
        <v>36.799999999999997</v>
      </c>
      <c r="AD1088" s="84">
        <v>0</v>
      </c>
      <c r="AE1088" s="72">
        <f t="shared" si="167"/>
        <v>37.671551724137935</v>
      </c>
      <c r="AF1088" s="85">
        <v>47.368421052631575</v>
      </c>
      <c r="AG1088" s="85">
        <v>68.75</v>
      </c>
      <c r="AH1088" s="85">
        <v>5.8823529411764701</v>
      </c>
      <c r="AI1088" s="85">
        <v>39.252336448598129</v>
      </c>
      <c r="AJ1088" s="86">
        <v>40.313277610601546</v>
      </c>
      <c r="AK1088" s="87">
        <v>28.333333333333332</v>
      </c>
      <c r="AL1088" s="72">
        <f t="shared" si="168"/>
        <v>28.333333333333332</v>
      </c>
      <c r="AM1088" s="88">
        <v>36.508368282367307</v>
      </c>
      <c r="AN1088" s="89">
        <f t="shared" si="169"/>
        <v>62.397666575842038</v>
      </c>
    </row>
    <row r="1089" spans="1:40" ht="15" hidden="1" customHeight="1" x14ac:dyDescent="0.3">
      <c r="A1089" s="90">
        <v>91001</v>
      </c>
      <c r="B1089" s="91" t="s">
        <v>1387</v>
      </c>
      <c r="C1089" s="91" t="s">
        <v>1388</v>
      </c>
      <c r="D1089" s="92">
        <v>6</v>
      </c>
      <c r="E1089" s="70">
        <v>27.26326470046294</v>
      </c>
      <c r="F1089" s="71">
        <v>61.130443630443629</v>
      </c>
      <c r="G1089" s="72">
        <f t="shared" si="160"/>
        <v>38.552324343789834</v>
      </c>
      <c r="H1089" s="73">
        <v>30.060000000000002</v>
      </c>
      <c r="I1089" s="74">
        <f t="shared" si="161"/>
        <v>30.060000000000002</v>
      </c>
      <c r="J1089" s="75">
        <f t="shared" si="162"/>
        <v>35.155394606273902</v>
      </c>
      <c r="K1089" s="76">
        <v>97.811816192560173</v>
      </c>
      <c r="L1089" s="77">
        <v>100</v>
      </c>
      <c r="M1089" s="78">
        <f t="shared" si="163"/>
        <v>98.298079260880144</v>
      </c>
      <c r="N1089" s="79">
        <v>79.761904761904759</v>
      </c>
      <c r="O1089" s="80">
        <v>99.27</v>
      </c>
      <c r="P1089" s="81">
        <v>99.458934517203119</v>
      </c>
      <c r="Q1089" s="82" t="s">
        <v>37</v>
      </c>
      <c r="R1089" s="72">
        <f t="shared" si="164"/>
        <v>92.772260834852815</v>
      </c>
      <c r="S1089" s="76">
        <v>56.25</v>
      </c>
      <c r="T1089" s="80">
        <v>44.81481481481481</v>
      </c>
      <c r="U1089" s="80">
        <v>81.018516666666656</v>
      </c>
      <c r="V1089" s="80">
        <v>0</v>
      </c>
      <c r="W1089" s="80">
        <v>80</v>
      </c>
      <c r="X1089" s="78">
        <f t="shared" si="165"/>
        <v>55.52083287037037</v>
      </c>
      <c r="Y1089" s="83">
        <f t="shared" si="166"/>
        <v>82.841098519588272</v>
      </c>
      <c r="Z1089" s="84">
        <v>54.574712643678161</v>
      </c>
      <c r="AA1089" s="84">
        <v>22.222222222222225</v>
      </c>
      <c r="AB1089" s="84">
        <v>60</v>
      </c>
      <c r="AC1089" s="84">
        <v>64.8</v>
      </c>
      <c r="AD1089" s="84">
        <v>11.111111111111111</v>
      </c>
      <c r="AE1089" s="72">
        <f t="shared" si="167"/>
        <v>43.293678160919541</v>
      </c>
      <c r="AF1089" s="85">
        <v>31.578947368421051</v>
      </c>
      <c r="AG1089" s="85">
        <v>26.666666666666668</v>
      </c>
      <c r="AH1089" s="85">
        <v>11.76470588235294</v>
      </c>
      <c r="AI1089" s="85">
        <v>45.794392523364486</v>
      </c>
      <c r="AJ1089" s="86">
        <v>28.951178110201283</v>
      </c>
      <c r="AK1089" s="87">
        <v>35</v>
      </c>
      <c r="AL1089" s="72">
        <f t="shared" si="168"/>
        <v>35</v>
      </c>
      <c r="AM1089" s="88">
        <v>37.810275848544094</v>
      </c>
      <c r="AN1089" s="89">
        <f t="shared" si="169"/>
        <v>59.794710935612144</v>
      </c>
    </row>
    <row r="1090" spans="1:40" ht="15" hidden="1" customHeight="1" x14ac:dyDescent="0.3">
      <c r="A1090" s="90">
        <v>91540</v>
      </c>
      <c r="B1090" s="91" t="s">
        <v>1387</v>
      </c>
      <c r="C1090" s="91" t="s">
        <v>1389</v>
      </c>
      <c r="D1090" s="92">
        <v>6</v>
      </c>
      <c r="E1090" s="70">
        <v>44.164585867852658</v>
      </c>
      <c r="F1090" s="71">
        <v>75.277777777777786</v>
      </c>
      <c r="G1090" s="72">
        <f t="shared" ref="G1090:G1102" si="170">(E1090*(8/12))+(F1090*(4/12))</f>
        <v>54.535649837827698</v>
      </c>
      <c r="H1090" s="73">
        <v>50.851999999999997</v>
      </c>
      <c r="I1090" s="74">
        <f t="shared" ref="I1090:I1102" si="171">H1090</f>
        <v>50.851999999999997</v>
      </c>
      <c r="J1090" s="75">
        <f t="shared" ref="J1090:J1102" si="172">(G1090*(12/20))+(I1090*(8/20))</f>
        <v>53.062189902696616</v>
      </c>
      <c r="K1090" s="76">
        <v>97.333333333333343</v>
      </c>
      <c r="L1090" s="77">
        <v>100</v>
      </c>
      <c r="M1090" s="78">
        <f t="shared" ref="M1090:M1102" si="173">(K1090*(14/18))+(L1090*(4/18))</f>
        <v>97.925925925925924</v>
      </c>
      <c r="N1090" s="79">
        <v>86.428571428571416</v>
      </c>
      <c r="O1090" s="80">
        <v>0</v>
      </c>
      <c r="P1090" s="81">
        <v>99.442638179284714</v>
      </c>
      <c r="Q1090" s="82" t="s">
        <v>37</v>
      </c>
      <c r="R1090" s="72">
        <f t="shared" ref="R1090:R1102" si="174">IF((Q1090=("N/A")),((N1090*(5.33/16))+(O1090*(5.33/16))+(P1090*(5.33/16))),((N1090*(4/16))+(O1090*(4/16))+(P1090*(4/16))+(Q1090*(4/16))))</f>
        <v>61.918346700617079</v>
      </c>
      <c r="S1090" s="76">
        <v>77.361111111111114</v>
      </c>
      <c r="T1090" s="80">
        <v>72.083333333333329</v>
      </c>
      <c r="U1090" s="80">
        <v>0</v>
      </c>
      <c r="V1090" s="80">
        <v>0</v>
      </c>
      <c r="W1090" s="80">
        <v>25</v>
      </c>
      <c r="X1090" s="78">
        <f t="shared" ref="X1090:X1102" si="175">(S1090*(4/16))+(T1090*(4/16))+(U1090*(4/16))+(V1090*(2/16))+(W1090*(2/16))</f>
        <v>40.486111111111114</v>
      </c>
      <c r="Y1090" s="83">
        <f t="shared" ref="Y1090:Y1102" si="176">(M1090*(18/50))+(R1090*(16/50))+(X1090*(16/50))</f>
        <v>68.022759833086354</v>
      </c>
      <c r="Z1090" s="84">
        <v>12.298850574712644</v>
      </c>
      <c r="AA1090" s="84">
        <v>38.19444444444445</v>
      </c>
      <c r="AB1090" s="84">
        <v>0</v>
      </c>
      <c r="AC1090" s="84">
        <v>0</v>
      </c>
      <c r="AD1090" s="84">
        <v>5.5555555555555554</v>
      </c>
      <c r="AE1090" s="72">
        <f t="shared" ref="AE1090:AE1102" si="177">((Z1090*(4/16))+(AA1090*(3/16))+(AB1090*(3/16))+(AC1090*(3/16))+(AD1090*(3/16)))</f>
        <v>11.277837643678161</v>
      </c>
      <c r="AF1090" s="85">
        <v>0</v>
      </c>
      <c r="AG1090" s="85">
        <v>6.25</v>
      </c>
      <c r="AH1090" s="85">
        <v>5.8823529411764701</v>
      </c>
      <c r="AI1090" s="85">
        <v>0</v>
      </c>
      <c r="AJ1090" s="86">
        <v>3.0330882352941178</v>
      </c>
      <c r="AK1090" s="87">
        <v>0</v>
      </c>
      <c r="AL1090" s="72">
        <f t="shared" ref="AL1090:AL1102" si="178">AK1090</f>
        <v>0</v>
      </c>
      <c r="AM1090" s="88">
        <v>6.8236702727067842</v>
      </c>
      <c r="AN1090" s="89">
        <f t="shared" ref="AN1090:AN1102" si="179">(J1090*(20/100))+(Y1090*(50/100))+(AM1090*(30/100))</f>
        <v>46.670918978894541</v>
      </c>
    </row>
    <row r="1091" spans="1:40" ht="15" hidden="1" customHeight="1" x14ac:dyDescent="0.3">
      <c r="A1091" s="90">
        <v>94001</v>
      </c>
      <c r="B1091" s="91" t="s">
        <v>1390</v>
      </c>
      <c r="C1091" s="91" t="s">
        <v>1391</v>
      </c>
      <c r="D1091" s="92">
        <v>6</v>
      </c>
      <c r="E1091" s="70">
        <v>68.65424669099805</v>
      </c>
      <c r="F1091" s="71">
        <v>73.856837606837615</v>
      </c>
      <c r="G1091" s="72">
        <f t="shared" si="170"/>
        <v>70.388443662944567</v>
      </c>
      <c r="H1091" s="73">
        <v>58.281999999999996</v>
      </c>
      <c r="I1091" s="74">
        <f t="shared" si="171"/>
        <v>58.281999999999996</v>
      </c>
      <c r="J1091" s="75">
        <f t="shared" si="172"/>
        <v>65.545866197766742</v>
      </c>
      <c r="K1091" s="76">
        <v>97.31903485254692</v>
      </c>
      <c r="L1091" s="77">
        <v>100</v>
      </c>
      <c r="M1091" s="78">
        <f t="shared" si="173"/>
        <v>97.914804885314283</v>
      </c>
      <c r="N1091" s="79">
        <v>100</v>
      </c>
      <c r="O1091" s="80">
        <v>98.97999999999999</v>
      </c>
      <c r="P1091" s="81">
        <v>97.587979438513244</v>
      </c>
      <c r="Q1091" s="82" t="s">
        <v>37</v>
      </c>
      <c r="R1091" s="72">
        <f t="shared" si="174"/>
        <v>98.794208150454722</v>
      </c>
      <c r="S1091" s="76">
        <v>99.305555555555543</v>
      </c>
      <c r="T1091" s="80">
        <v>81.583333333333329</v>
      </c>
      <c r="U1091" s="80">
        <v>0</v>
      </c>
      <c r="V1091" s="80">
        <v>0</v>
      </c>
      <c r="W1091" s="80">
        <v>25</v>
      </c>
      <c r="X1091" s="78">
        <f t="shared" si="175"/>
        <v>48.347222222222214</v>
      </c>
      <c r="Y1091" s="83">
        <f t="shared" si="176"/>
        <v>82.334587477969762</v>
      </c>
      <c r="Z1091" s="84">
        <v>16.804597701149426</v>
      </c>
      <c r="AA1091" s="84">
        <v>50</v>
      </c>
      <c r="AB1091" s="84">
        <v>0</v>
      </c>
      <c r="AC1091" s="84">
        <v>0</v>
      </c>
      <c r="AD1091" s="84">
        <v>6.0606060606060606</v>
      </c>
      <c r="AE1091" s="72">
        <f t="shared" si="177"/>
        <v>14.712513061650993</v>
      </c>
      <c r="AF1091" s="85">
        <v>0</v>
      </c>
      <c r="AG1091" s="85">
        <v>6.25</v>
      </c>
      <c r="AH1091" s="85">
        <v>5.8823529411764701</v>
      </c>
      <c r="AI1091" s="85">
        <v>0</v>
      </c>
      <c r="AJ1091" s="86">
        <v>3.0330882352941178</v>
      </c>
      <c r="AK1091" s="87">
        <v>0</v>
      </c>
      <c r="AL1091" s="72">
        <f t="shared" si="178"/>
        <v>0</v>
      </c>
      <c r="AM1091" s="88">
        <v>8.6554971622922938</v>
      </c>
      <c r="AN1091" s="89">
        <f t="shared" si="179"/>
        <v>56.87311612722592</v>
      </c>
    </row>
    <row r="1092" spans="1:40" ht="15" hidden="1" customHeight="1" x14ac:dyDescent="0.3">
      <c r="A1092" s="90">
        <v>95001</v>
      </c>
      <c r="B1092" s="91" t="s">
        <v>1392</v>
      </c>
      <c r="C1092" s="91" t="s">
        <v>1393</v>
      </c>
      <c r="D1092" s="92">
        <v>6</v>
      </c>
      <c r="E1092" s="70">
        <v>67.792385472966231</v>
      </c>
      <c r="F1092" s="71">
        <v>88.134920634920633</v>
      </c>
      <c r="G1092" s="72">
        <f t="shared" si="170"/>
        <v>74.573230526951022</v>
      </c>
      <c r="H1092" s="73">
        <v>41.828000000000003</v>
      </c>
      <c r="I1092" s="74">
        <f t="shared" si="171"/>
        <v>41.828000000000003</v>
      </c>
      <c r="J1092" s="75">
        <f t="shared" si="172"/>
        <v>61.475138316170614</v>
      </c>
      <c r="K1092" s="76">
        <v>100</v>
      </c>
      <c r="L1092" s="77">
        <v>100</v>
      </c>
      <c r="M1092" s="78">
        <f t="shared" si="173"/>
        <v>100</v>
      </c>
      <c r="N1092" s="79">
        <v>93.333333333333329</v>
      </c>
      <c r="O1092" s="80">
        <v>98.77</v>
      </c>
      <c r="P1092" s="81">
        <v>99.242591367012281</v>
      </c>
      <c r="Q1092" s="82" t="s">
        <v>37</v>
      </c>
      <c r="R1092" s="72">
        <f t="shared" si="174"/>
        <v>97.05461116580264</v>
      </c>
      <c r="S1092" s="76">
        <v>99.166666666666671</v>
      </c>
      <c r="T1092" s="80">
        <v>76.103670634920633</v>
      </c>
      <c r="U1092" s="80">
        <v>67.129616666666664</v>
      </c>
      <c r="V1092" s="80">
        <v>0</v>
      </c>
      <c r="W1092" s="80">
        <v>100</v>
      </c>
      <c r="X1092" s="78">
        <f t="shared" si="175"/>
        <v>73.099988492063488</v>
      </c>
      <c r="Y1092" s="83">
        <f t="shared" si="176"/>
        <v>90.449471890517174</v>
      </c>
      <c r="Z1092" s="84">
        <v>96.873563218390814</v>
      </c>
      <c r="AA1092" s="84">
        <v>27.777777777777782</v>
      </c>
      <c r="AB1092" s="84">
        <v>100</v>
      </c>
      <c r="AC1092" s="84">
        <v>78.400000000000006</v>
      </c>
      <c r="AD1092" s="84">
        <v>91.566265060240966</v>
      </c>
      <c r="AE1092" s="72">
        <f t="shared" si="177"/>
        <v>80.045398836726221</v>
      </c>
      <c r="AF1092" s="85">
        <v>73.68421052631578</v>
      </c>
      <c r="AG1092" s="85">
        <v>75</v>
      </c>
      <c r="AH1092" s="85">
        <v>41.17647058823529</v>
      </c>
      <c r="AI1092" s="85">
        <v>48.598130841121495</v>
      </c>
      <c r="AJ1092" s="86">
        <v>59.614702988918147</v>
      </c>
      <c r="AK1092" s="87">
        <v>46.666666666666664</v>
      </c>
      <c r="AL1092" s="72">
        <f t="shared" si="178"/>
        <v>46.666666666666664</v>
      </c>
      <c r="AM1092" s="88">
        <v>67.921466843298816</v>
      </c>
      <c r="AN1092" s="89">
        <f t="shared" si="179"/>
        <v>77.89620366148236</v>
      </c>
    </row>
    <row r="1093" spans="1:40" ht="15" hidden="1" customHeight="1" x14ac:dyDescent="0.3">
      <c r="A1093" s="90">
        <v>95015</v>
      </c>
      <c r="B1093" s="91" t="s">
        <v>1392</v>
      </c>
      <c r="C1093" s="91" t="s">
        <v>1394</v>
      </c>
      <c r="D1093" s="92">
        <v>6</v>
      </c>
      <c r="E1093" s="70">
        <v>86.627795450163859</v>
      </c>
      <c r="F1093" s="71">
        <v>79.92063492063491</v>
      </c>
      <c r="G1093" s="72">
        <f t="shared" si="170"/>
        <v>84.3920752736542</v>
      </c>
      <c r="H1093" s="73">
        <v>42.028000000000006</v>
      </c>
      <c r="I1093" s="74">
        <f t="shared" si="171"/>
        <v>42.028000000000006</v>
      </c>
      <c r="J1093" s="75">
        <f t="shared" si="172"/>
        <v>67.446445164192525</v>
      </c>
      <c r="K1093" s="76">
        <v>95.081967213114751</v>
      </c>
      <c r="L1093" s="77">
        <v>100</v>
      </c>
      <c r="M1093" s="78">
        <f t="shared" si="173"/>
        <v>96.174863387978149</v>
      </c>
      <c r="N1093" s="79">
        <v>94.285714285714292</v>
      </c>
      <c r="O1093" s="80">
        <v>99.04</v>
      </c>
      <c r="P1093" s="81">
        <v>94.966814159292028</v>
      </c>
      <c r="Q1093" s="82" t="s">
        <v>37</v>
      </c>
      <c r="R1093" s="72">
        <f t="shared" si="174"/>
        <v>96.037448538242728</v>
      </c>
      <c r="S1093" s="76">
        <v>95.138888888888886</v>
      </c>
      <c r="T1093" s="80">
        <v>71.805555555555557</v>
      </c>
      <c r="U1093" s="80">
        <v>100</v>
      </c>
      <c r="V1093" s="80">
        <v>0</v>
      </c>
      <c r="W1093" s="80">
        <v>80</v>
      </c>
      <c r="X1093" s="78">
        <f t="shared" si="175"/>
        <v>76.736111111111114</v>
      </c>
      <c r="Y1093" s="83">
        <f t="shared" si="176"/>
        <v>89.910489907465362</v>
      </c>
      <c r="Z1093" s="84">
        <v>17.011494252873561</v>
      </c>
      <c r="AA1093" s="84">
        <v>27.777777777777782</v>
      </c>
      <c r="AB1093" s="84">
        <v>0</v>
      </c>
      <c r="AC1093" s="84">
        <v>39.200000000000003</v>
      </c>
      <c r="AD1093" s="84">
        <v>14.285714285714285</v>
      </c>
      <c r="AE1093" s="72">
        <f t="shared" si="177"/>
        <v>19.489778325123151</v>
      </c>
      <c r="AF1093" s="85">
        <v>68.421052631578945</v>
      </c>
      <c r="AG1093" s="85">
        <v>75</v>
      </c>
      <c r="AH1093" s="85">
        <v>35.294117647058826</v>
      </c>
      <c r="AI1093" s="85">
        <v>20.5607476635514</v>
      </c>
      <c r="AJ1093" s="86">
        <v>49.818979485547302</v>
      </c>
      <c r="AK1093" s="87">
        <v>28.333333333333332</v>
      </c>
      <c r="AL1093" s="72">
        <f t="shared" si="178"/>
        <v>28.333333333333332</v>
      </c>
      <c r="AM1093" s="88">
        <v>29.346276302878294</v>
      </c>
      <c r="AN1093" s="89">
        <f t="shared" si="179"/>
        <v>67.248416877434678</v>
      </c>
    </row>
    <row r="1094" spans="1:40" ht="15" hidden="1" customHeight="1" x14ac:dyDescent="0.3">
      <c r="A1094" s="90">
        <v>95025</v>
      </c>
      <c r="B1094" s="91" t="s">
        <v>1392</v>
      </c>
      <c r="C1094" s="91" t="s">
        <v>1395</v>
      </c>
      <c r="D1094" s="92">
        <v>6</v>
      </c>
      <c r="E1094" s="70">
        <v>69.560050657146846</v>
      </c>
      <c r="F1094" s="71">
        <v>93.621794871794876</v>
      </c>
      <c r="G1094" s="72">
        <f t="shared" si="170"/>
        <v>77.580632062029522</v>
      </c>
      <c r="H1094" s="73">
        <v>0</v>
      </c>
      <c r="I1094" s="74">
        <f t="shared" si="171"/>
        <v>0</v>
      </c>
      <c r="J1094" s="75">
        <f t="shared" si="172"/>
        <v>46.548379237217709</v>
      </c>
      <c r="K1094" s="76">
        <v>32.727272727272727</v>
      </c>
      <c r="L1094" s="77">
        <v>100</v>
      </c>
      <c r="M1094" s="78">
        <f t="shared" si="173"/>
        <v>47.676767676767675</v>
      </c>
      <c r="N1094" s="79">
        <v>92.222222222222214</v>
      </c>
      <c r="O1094" s="80">
        <v>98.960000000000008</v>
      </c>
      <c r="P1094" s="81">
        <v>100</v>
      </c>
      <c r="Q1094" s="82" t="s">
        <v>37</v>
      </c>
      <c r="R1094" s="72">
        <f t="shared" si="174"/>
        <v>97.000077777777776</v>
      </c>
      <c r="S1094" s="96">
        <v>92.916666666666671</v>
      </c>
      <c r="T1094" s="80">
        <v>83.819444444444457</v>
      </c>
      <c r="U1094" s="80">
        <v>100</v>
      </c>
      <c r="V1094" s="80">
        <v>0</v>
      </c>
      <c r="W1094" s="80">
        <v>25</v>
      </c>
      <c r="X1094" s="78">
        <f t="shared" si="175"/>
        <v>72.309027777777786</v>
      </c>
      <c r="Y1094" s="83">
        <f t="shared" si="176"/>
        <v>71.342550141414137</v>
      </c>
      <c r="Z1094" s="84">
        <v>24.505747126436784</v>
      </c>
      <c r="AA1094" s="84">
        <v>75.000000000000014</v>
      </c>
      <c r="AB1094" s="84">
        <v>60</v>
      </c>
      <c r="AC1094" s="84">
        <v>57.599999999999994</v>
      </c>
      <c r="AD1094" s="84">
        <v>14.117647058823529</v>
      </c>
      <c r="AE1094" s="72">
        <f t="shared" si="177"/>
        <v>44.885995605138611</v>
      </c>
      <c r="AF1094" s="85">
        <v>42.105263157894733</v>
      </c>
      <c r="AG1094" s="85">
        <v>81.25</v>
      </c>
      <c r="AH1094" s="85">
        <v>64.705882352941174</v>
      </c>
      <c r="AI1094" s="85">
        <v>51.401869158878498</v>
      </c>
      <c r="AJ1094" s="86">
        <v>59.865753667428599</v>
      </c>
      <c r="AK1094" s="87">
        <v>53.333333333333336</v>
      </c>
      <c r="AL1094" s="72">
        <f t="shared" si="178"/>
        <v>53.333333333333336</v>
      </c>
      <c r="AM1094" s="88">
        <v>50.570065300721552</v>
      </c>
      <c r="AN1094" s="89">
        <f t="shared" si="179"/>
        <v>60.151970508367079</v>
      </c>
    </row>
    <row r="1095" spans="1:40" ht="15" hidden="1" customHeight="1" x14ac:dyDescent="0.3">
      <c r="A1095" s="90">
        <v>95200</v>
      </c>
      <c r="B1095" s="91" t="s">
        <v>1392</v>
      </c>
      <c r="C1095" s="91" t="s">
        <v>1396</v>
      </c>
      <c r="D1095" s="92">
        <v>6</v>
      </c>
      <c r="E1095" s="70">
        <v>0</v>
      </c>
      <c r="F1095" s="71">
        <v>69.978632478632477</v>
      </c>
      <c r="G1095" s="72">
        <f t="shared" si="170"/>
        <v>23.326210826210826</v>
      </c>
      <c r="H1095" s="73">
        <v>22.372</v>
      </c>
      <c r="I1095" s="74">
        <f t="shared" si="171"/>
        <v>22.372</v>
      </c>
      <c r="J1095" s="75">
        <f t="shared" si="172"/>
        <v>22.944526495726496</v>
      </c>
      <c r="K1095" s="76">
        <v>57.36434108527132</v>
      </c>
      <c r="L1095" s="77">
        <v>100</v>
      </c>
      <c r="M1095" s="78">
        <f t="shared" si="173"/>
        <v>66.838931955211024</v>
      </c>
      <c r="N1095" s="79">
        <v>86.043956043956044</v>
      </c>
      <c r="O1095" s="80">
        <v>97.59</v>
      </c>
      <c r="P1095" s="81">
        <v>98.573975044563284</v>
      </c>
      <c r="Q1095" s="82" t="s">
        <v>37</v>
      </c>
      <c r="R1095" s="72">
        <f t="shared" si="174"/>
        <v>94.01051704386299</v>
      </c>
      <c r="S1095" s="76">
        <v>93.611111111111128</v>
      </c>
      <c r="T1095" s="80">
        <v>87.083333333333329</v>
      </c>
      <c r="U1095" s="80">
        <v>100</v>
      </c>
      <c r="V1095" s="80">
        <v>0</v>
      </c>
      <c r="W1095" s="80">
        <v>25</v>
      </c>
      <c r="X1095" s="78">
        <f t="shared" si="175"/>
        <v>73.298611111111114</v>
      </c>
      <c r="Y1095" s="83">
        <f t="shared" si="176"/>
        <v>77.600936513467673</v>
      </c>
      <c r="Z1095" s="84">
        <v>1.5862068965517242</v>
      </c>
      <c r="AA1095" s="84">
        <v>61.805555555555564</v>
      </c>
      <c r="AB1095" s="84">
        <v>0</v>
      </c>
      <c r="AC1095" s="84">
        <v>52.800000000000004</v>
      </c>
      <c r="AD1095" s="84">
        <v>6.666666666666667</v>
      </c>
      <c r="AE1095" s="72">
        <f t="shared" si="177"/>
        <v>23.135093390804599</v>
      </c>
      <c r="AF1095" s="85">
        <v>63.157894736842103</v>
      </c>
      <c r="AG1095" s="85">
        <v>50</v>
      </c>
      <c r="AH1095" s="85">
        <v>64.705882352941174</v>
      </c>
      <c r="AI1095" s="85">
        <v>40.186915887850468</v>
      </c>
      <c r="AJ1095" s="86">
        <v>54.51267324440844</v>
      </c>
      <c r="AK1095" s="87">
        <v>25</v>
      </c>
      <c r="AL1095" s="72">
        <f t="shared" si="178"/>
        <v>25</v>
      </c>
      <c r="AM1095" s="88">
        <v>31.875429340271371</v>
      </c>
      <c r="AN1095" s="89">
        <f t="shared" si="179"/>
        <v>52.952002357960545</v>
      </c>
    </row>
    <row r="1096" spans="1:40" ht="15" hidden="1" customHeight="1" x14ac:dyDescent="0.3">
      <c r="A1096" s="90">
        <v>97001</v>
      </c>
      <c r="B1096" s="91" t="s">
        <v>1397</v>
      </c>
      <c r="C1096" s="91" t="s">
        <v>1398</v>
      </c>
      <c r="D1096" s="92">
        <v>6</v>
      </c>
      <c r="E1096" s="70">
        <v>43.786558132481503</v>
      </c>
      <c r="F1096" s="71">
        <v>79.665242165242162</v>
      </c>
      <c r="G1096" s="72">
        <f t="shared" si="170"/>
        <v>55.746119476735053</v>
      </c>
      <c r="H1096" s="73">
        <v>42.55</v>
      </c>
      <c r="I1096" s="74">
        <f t="shared" si="171"/>
        <v>42.55</v>
      </c>
      <c r="J1096" s="75">
        <f t="shared" si="172"/>
        <v>50.467671686041029</v>
      </c>
      <c r="K1096" s="76">
        <v>95.019157088122611</v>
      </c>
      <c r="L1096" s="77">
        <v>0</v>
      </c>
      <c r="M1096" s="78">
        <f t="shared" si="173"/>
        <v>73.903788846317582</v>
      </c>
      <c r="N1096" s="79">
        <v>95</v>
      </c>
      <c r="O1096" s="80">
        <v>99.179999999999993</v>
      </c>
      <c r="P1096" s="81">
        <v>98.928218868988864</v>
      </c>
      <c r="Q1096" s="82" t="s">
        <v>37</v>
      </c>
      <c r="R1096" s="72">
        <f t="shared" si="174"/>
        <v>97.641675410731921</v>
      </c>
      <c r="S1096" s="76">
        <v>91.805555555555557</v>
      </c>
      <c r="T1096" s="77">
        <v>85.087962962962962</v>
      </c>
      <c r="U1096" s="80">
        <v>96.296283333333335</v>
      </c>
      <c r="V1096" s="80">
        <v>0</v>
      </c>
      <c r="W1096" s="80">
        <v>25</v>
      </c>
      <c r="X1096" s="78">
        <f t="shared" si="175"/>
        <v>71.422450462962971</v>
      </c>
      <c r="Y1096" s="83">
        <f t="shared" si="176"/>
        <v>80.705884264256696</v>
      </c>
      <c r="Z1096" s="84">
        <v>62.689655172413786</v>
      </c>
      <c r="AA1096" s="84">
        <v>22.222222222222225</v>
      </c>
      <c r="AB1096" s="84">
        <v>60</v>
      </c>
      <c r="AC1096" s="84">
        <v>46.400000000000006</v>
      </c>
      <c r="AD1096" s="84">
        <v>12.5</v>
      </c>
      <c r="AE1096" s="72">
        <f t="shared" si="177"/>
        <v>42.132830459770112</v>
      </c>
      <c r="AF1096" s="85">
        <v>68.421052631578945</v>
      </c>
      <c r="AG1096" s="85">
        <v>81.25</v>
      </c>
      <c r="AH1096" s="85">
        <v>58.82352941176471</v>
      </c>
      <c r="AI1096" s="85">
        <v>35.514018691588781</v>
      </c>
      <c r="AJ1096" s="86">
        <v>61.002150183733107</v>
      </c>
      <c r="AK1096" s="87">
        <v>48.333333333333336</v>
      </c>
      <c r="AL1096" s="72">
        <f t="shared" si="178"/>
        <v>48.333333333333336</v>
      </c>
      <c r="AM1096" s="88">
        <v>48.404749627539559</v>
      </c>
      <c r="AN1096" s="89">
        <f t="shared" si="179"/>
        <v>64.967901357598421</v>
      </c>
    </row>
    <row r="1097" spans="1:40" ht="15" hidden="1" customHeight="1" x14ac:dyDescent="0.3">
      <c r="A1097" s="90">
        <v>97161</v>
      </c>
      <c r="B1097" s="91" t="s">
        <v>1397</v>
      </c>
      <c r="C1097" s="91" t="s">
        <v>1399</v>
      </c>
      <c r="D1097" s="92">
        <v>6</v>
      </c>
      <c r="E1097" s="70">
        <v>63.066883056447473</v>
      </c>
      <c r="F1097" s="71">
        <v>90.494505494505489</v>
      </c>
      <c r="G1097" s="72">
        <f t="shared" si="170"/>
        <v>72.209423869133474</v>
      </c>
      <c r="H1097" s="73">
        <v>56.97</v>
      </c>
      <c r="I1097" s="74">
        <f t="shared" si="171"/>
        <v>56.97</v>
      </c>
      <c r="J1097" s="75">
        <f t="shared" si="172"/>
        <v>66.113654321480084</v>
      </c>
      <c r="K1097" s="76">
        <v>97.183098591549296</v>
      </c>
      <c r="L1097" s="77">
        <v>100</v>
      </c>
      <c r="M1097" s="78">
        <f t="shared" si="173"/>
        <v>97.809076682316118</v>
      </c>
      <c r="N1097" s="79">
        <v>95.714285714285722</v>
      </c>
      <c r="O1097" s="80">
        <v>96.4</v>
      </c>
      <c r="P1097" s="81">
        <v>99.874371859296488</v>
      </c>
      <c r="Q1097" s="82" t="s">
        <v>37</v>
      </c>
      <c r="R1097" s="72">
        <f t="shared" si="174"/>
        <v>97.268721554199573</v>
      </c>
      <c r="S1097" s="76">
        <v>95</v>
      </c>
      <c r="T1097" s="80">
        <v>71.06481481481481</v>
      </c>
      <c r="U1097" s="80">
        <v>100</v>
      </c>
      <c r="V1097" s="80">
        <v>0</v>
      </c>
      <c r="W1097" s="80">
        <v>25</v>
      </c>
      <c r="X1097" s="78">
        <f t="shared" si="175"/>
        <v>69.641203703703695</v>
      </c>
      <c r="Y1097" s="83">
        <f t="shared" si="176"/>
        <v>88.622443688162846</v>
      </c>
      <c r="Z1097" s="84">
        <v>56.344827586206897</v>
      </c>
      <c r="AA1097" s="84">
        <v>74.305555555555557</v>
      </c>
      <c r="AB1097" s="84">
        <v>60</v>
      </c>
      <c r="AC1097" s="84">
        <v>40</v>
      </c>
      <c r="AD1097" s="84">
        <v>5.5555555555555554</v>
      </c>
      <c r="AE1097" s="72">
        <f t="shared" si="177"/>
        <v>47.810165229885058</v>
      </c>
      <c r="AF1097" s="85">
        <v>73.68421052631578</v>
      </c>
      <c r="AG1097" s="85">
        <v>50</v>
      </c>
      <c r="AH1097" s="85">
        <v>58.82352941176471</v>
      </c>
      <c r="AI1097" s="85">
        <v>42.056074766355138</v>
      </c>
      <c r="AJ1097" s="86">
        <v>56.140953676108907</v>
      </c>
      <c r="AK1097" s="87">
        <v>31.666666666666664</v>
      </c>
      <c r="AL1097" s="72">
        <f t="shared" si="178"/>
        <v>31.666666666666664</v>
      </c>
      <c r="AM1097" s="88">
        <v>46.803009102901079</v>
      </c>
      <c r="AN1097" s="89">
        <f t="shared" si="179"/>
        <v>71.57485543924777</v>
      </c>
    </row>
    <row r="1098" spans="1:40" ht="15" hidden="1" customHeight="1" x14ac:dyDescent="0.3">
      <c r="A1098" s="90">
        <v>97666</v>
      </c>
      <c r="B1098" s="91" t="s">
        <v>1397</v>
      </c>
      <c r="C1098" s="91" t="s">
        <v>1400</v>
      </c>
      <c r="D1098" s="92">
        <v>6</v>
      </c>
      <c r="E1098" s="70">
        <v>0</v>
      </c>
      <c r="F1098" s="71">
        <v>60</v>
      </c>
      <c r="G1098" s="72">
        <f t="shared" si="170"/>
        <v>20</v>
      </c>
      <c r="H1098" s="73">
        <v>0</v>
      </c>
      <c r="I1098" s="74">
        <f t="shared" si="171"/>
        <v>0</v>
      </c>
      <c r="J1098" s="75">
        <f t="shared" si="172"/>
        <v>12</v>
      </c>
      <c r="K1098" s="76">
        <v>95.061728395061735</v>
      </c>
      <c r="L1098" s="77">
        <v>100</v>
      </c>
      <c r="M1098" s="78">
        <f t="shared" si="173"/>
        <v>96.159122085048011</v>
      </c>
      <c r="N1098" s="79">
        <v>81.428571428571445</v>
      </c>
      <c r="O1098" s="80">
        <v>99.55</v>
      </c>
      <c r="P1098" s="81">
        <v>91.025641025641022</v>
      </c>
      <c r="Q1098" s="82" t="s">
        <v>37</v>
      </c>
      <c r="R1098" s="72">
        <f t="shared" si="174"/>
        <v>90.611403273809515</v>
      </c>
      <c r="S1098" s="76">
        <v>74.027777777777786</v>
      </c>
      <c r="T1098" s="80">
        <v>72.777777777777771</v>
      </c>
      <c r="U1098" s="80">
        <v>97.222216666666668</v>
      </c>
      <c r="V1098" s="80">
        <v>0</v>
      </c>
      <c r="W1098" s="80">
        <v>25</v>
      </c>
      <c r="X1098" s="78">
        <f t="shared" si="175"/>
        <v>64.131943055555553</v>
      </c>
      <c r="Y1098" s="83">
        <f t="shared" si="176"/>
        <v>84.135154776014105</v>
      </c>
      <c r="Z1098" s="84">
        <v>97.172413793103445</v>
      </c>
      <c r="AA1098" s="84">
        <v>88.8888888888889</v>
      </c>
      <c r="AB1098" s="84">
        <v>0</v>
      </c>
      <c r="AC1098" s="84">
        <v>80.800000000000011</v>
      </c>
      <c r="AD1098" s="84">
        <v>45.454545454545453</v>
      </c>
      <c r="AE1098" s="72">
        <f t="shared" si="177"/>
        <v>64.632497387669815</v>
      </c>
      <c r="AF1098" s="85">
        <v>84.210526315789465</v>
      </c>
      <c r="AG1098" s="85">
        <v>68.75</v>
      </c>
      <c r="AH1098" s="85">
        <v>64.705882352941174</v>
      </c>
      <c r="AI1098" s="85">
        <v>0</v>
      </c>
      <c r="AJ1098" s="86">
        <v>54.41660216718266</v>
      </c>
      <c r="AK1098" s="87">
        <v>48.333333333333336</v>
      </c>
      <c r="AL1098" s="72">
        <f t="shared" si="178"/>
        <v>48.333333333333336</v>
      </c>
      <c r="AM1098" s="88">
        <v>58.648425851339283</v>
      </c>
      <c r="AN1098" s="89">
        <f t="shared" si="179"/>
        <v>62.062105143408836</v>
      </c>
    </row>
    <row r="1099" spans="1:40" ht="15" hidden="1" customHeight="1" x14ac:dyDescent="0.3">
      <c r="A1099" s="90">
        <v>99001</v>
      </c>
      <c r="B1099" s="91" t="s">
        <v>1401</v>
      </c>
      <c r="C1099" s="91" t="s">
        <v>1402</v>
      </c>
      <c r="D1099" s="92">
        <v>4</v>
      </c>
      <c r="E1099" s="70">
        <v>40.62525539613511</v>
      </c>
      <c r="F1099" s="71">
        <v>77.005494505494497</v>
      </c>
      <c r="G1099" s="72">
        <f t="shared" si="170"/>
        <v>52.75200176592157</v>
      </c>
      <c r="H1099" s="73">
        <v>44.486000000000004</v>
      </c>
      <c r="I1099" s="74">
        <f t="shared" si="171"/>
        <v>44.486000000000004</v>
      </c>
      <c r="J1099" s="75">
        <f t="shared" si="172"/>
        <v>49.445601059552942</v>
      </c>
      <c r="K1099" s="76">
        <v>87.2</v>
      </c>
      <c r="L1099" s="77">
        <v>100</v>
      </c>
      <c r="M1099" s="78">
        <f t="shared" si="173"/>
        <v>90.044444444444451</v>
      </c>
      <c r="N1099" s="79">
        <v>100</v>
      </c>
      <c r="O1099" s="80">
        <v>98.05</v>
      </c>
      <c r="P1099" s="81">
        <v>98.994871794871798</v>
      </c>
      <c r="Q1099" s="82" t="s">
        <v>37</v>
      </c>
      <c r="R1099" s="72">
        <f t="shared" si="174"/>
        <v>98.953072916666656</v>
      </c>
      <c r="S1099" s="76">
        <v>92.638888888888886</v>
      </c>
      <c r="T1099" s="80">
        <v>74.761574074074062</v>
      </c>
      <c r="U1099" s="80">
        <v>100</v>
      </c>
      <c r="V1099" s="80">
        <v>96.802973977695174</v>
      </c>
      <c r="W1099" s="80">
        <v>80</v>
      </c>
      <c r="X1099" s="78">
        <f t="shared" si="175"/>
        <v>88.950487487952628</v>
      </c>
      <c r="Y1099" s="83">
        <f t="shared" si="176"/>
        <v>92.545139329478175</v>
      </c>
      <c r="Z1099" s="84">
        <v>64.298850574712645</v>
      </c>
      <c r="AA1099" s="84">
        <v>22.222222222222225</v>
      </c>
      <c r="AB1099" s="84">
        <v>40</v>
      </c>
      <c r="AC1099" s="84">
        <v>43.2</v>
      </c>
      <c r="AD1099" s="84">
        <v>45.833333333333329</v>
      </c>
      <c r="AE1099" s="72">
        <f t="shared" si="177"/>
        <v>44.435129310344834</v>
      </c>
      <c r="AF1099" s="85">
        <v>36.84210526315789</v>
      </c>
      <c r="AG1099" s="85">
        <v>37.5</v>
      </c>
      <c r="AH1099" s="85">
        <v>35.294117647058826</v>
      </c>
      <c r="AI1099" s="85">
        <v>38.31775700934579</v>
      </c>
      <c r="AJ1099" s="86">
        <v>36.988494979890625</v>
      </c>
      <c r="AK1099" s="87">
        <v>33.333333333333329</v>
      </c>
      <c r="AL1099" s="72">
        <f t="shared" si="178"/>
        <v>33.333333333333329</v>
      </c>
      <c r="AM1099" s="88">
        <v>40.229000960154742</v>
      </c>
      <c r="AN1099" s="89">
        <f t="shared" si="179"/>
        <v>68.230390164696104</v>
      </c>
    </row>
    <row r="1100" spans="1:40" ht="15" hidden="1" customHeight="1" x14ac:dyDescent="0.3">
      <c r="A1100" s="90">
        <v>99524</v>
      </c>
      <c r="B1100" s="91" t="s">
        <v>1401</v>
      </c>
      <c r="C1100" s="91" t="s">
        <v>1403</v>
      </c>
      <c r="D1100" s="92">
        <v>6</v>
      </c>
      <c r="E1100" s="70">
        <v>50.652989418895324</v>
      </c>
      <c r="F1100" s="71">
        <v>83.326719576719583</v>
      </c>
      <c r="G1100" s="72">
        <f t="shared" si="170"/>
        <v>61.544232804836739</v>
      </c>
      <c r="H1100" s="73">
        <v>14.969999999999999</v>
      </c>
      <c r="I1100" s="74">
        <f t="shared" si="171"/>
        <v>14.969999999999999</v>
      </c>
      <c r="J1100" s="75">
        <f t="shared" si="172"/>
        <v>42.914539682902038</v>
      </c>
      <c r="K1100" s="76">
        <v>33.231707317073166</v>
      </c>
      <c r="L1100" s="77">
        <v>100</v>
      </c>
      <c r="M1100" s="78">
        <f t="shared" si="173"/>
        <v>48.069105691056905</v>
      </c>
      <c r="N1100" s="79">
        <v>67.142857142857153</v>
      </c>
      <c r="O1100" s="80">
        <v>98.55</v>
      </c>
      <c r="P1100" s="81">
        <v>99.773242630385482</v>
      </c>
      <c r="Q1100" s="82" t="s">
        <v>37</v>
      </c>
      <c r="R1100" s="72">
        <f t="shared" si="174"/>
        <v>88.433394486961447</v>
      </c>
      <c r="S1100" s="76">
        <v>94.166666666666671</v>
      </c>
      <c r="T1100" s="80">
        <v>73.645833333333329</v>
      </c>
      <c r="U1100" s="80">
        <v>83.333333333333329</v>
      </c>
      <c r="V1100" s="80">
        <v>0</v>
      </c>
      <c r="W1100" s="80">
        <v>0</v>
      </c>
      <c r="X1100" s="78">
        <f t="shared" si="175"/>
        <v>62.786458333333329</v>
      </c>
      <c r="Y1100" s="83">
        <f t="shared" si="176"/>
        <v>65.695230951274809</v>
      </c>
      <c r="Z1100" s="84">
        <v>42.551724137931039</v>
      </c>
      <c r="AA1100" s="84">
        <v>36.111111111111107</v>
      </c>
      <c r="AB1100" s="84">
        <v>0</v>
      </c>
      <c r="AC1100" s="84">
        <v>80.800000000000011</v>
      </c>
      <c r="AD1100" s="84">
        <v>5.5555555555555554</v>
      </c>
      <c r="AE1100" s="72">
        <f t="shared" si="177"/>
        <v>33.60043103448276</v>
      </c>
      <c r="AF1100" s="85">
        <v>89.473684210526315</v>
      </c>
      <c r="AG1100" s="85">
        <v>75</v>
      </c>
      <c r="AH1100" s="85">
        <v>70.588235294117652</v>
      </c>
      <c r="AI1100" s="85">
        <v>63.551401869158873</v>
      </c>
      <c r="AJ1100" s="86">
        <v>74.653330343450705</v>
      </c>
      <c r="AK1100" s="87">
        <v>48.333333333333336</v>
      </c>
      <c r="AL1100" s="72">
        <f t="shared" si="178"/>
        <v>48.333333333333336</v>
      </c>
      <c r="AM1100" s="88">
        <v>47.494451309977663</v>
      </c>
      <c r="AN1100" s="89">
        <f t="shared" si="179"/>
        <v>55.678858805211107</v>
      </c>
    </row>
    <row r="1101" spans="1:40" ht="15" hidden="1" customHeight="1" x14ac:dyDescent="0.3">
      <c r="A1101" s="90">
        <v>99624</v>
      </c>
      <c r="B1101" s="91" t="s">
        <v>1401</v>
      </c>
      <c r="C1101" s="91" t="s">
        <v>1404</v>
      </c>
      <c r="D1101" s="92">
        <v>6</v>
      </c>
      <c r="E1101" s="70">
        <v>0</v>
      </c>
      <c r="F1101" s="71">
        <v>82.012108262108271</v>
      </c>
      <c r="G1101" s="72">
        <f t="shared" si="170"/>
        <v>27.337369420702757</v>
      </c>
      <c r="H1101" s="73">
        <v>27.672000000000001</v>
      </c>
      <c r="I1101" s="74">
        <f t="shared" si="171"/>
        <v>27.672000000000001</v>
      </c>
      <c r="J1101" s="75">
        <f t="shared" si="172"/>
        <v>27.471221652421654</v>
      </c>
      <c r="K1101" s="76">
        <v>0</v>
      </c>
      <c r="L1101" s="77">
        <v>100</v>
      </c>
      <c r="M1101" s="78">
        <f t="shared" si="173"/>
        <v>22.222222222222221</v>
      </c>
      <c r="N1101" s="79">
        <v>96.92307692307692</v>
      </c>
      <c r="O1101" s="80">
        <v>99.95</v>
      </c>
      <c r="P1101" s="81">
        <v>99.027237354085599</v>
      </c>
      <c r="Q1101" s="82" t="s">
        <v>37</v>
      </c>
      <c r="R1101" s="72">
        <f t="shared" si="174"/>
        <v>98.571792193579768</v>
      </c>
      <c r="S1101" s="76">
        <v>93.472222222222229</v>
      </c>
      <c r="T1101" s="80">
        <v>50.590277777777771</v>
      </c>
      <c r="U1101" s="80">
        <v>98.611100000000008</v>
      </c>
      <c r="V1101" s="80">
        <v>0</v>
      </c>
      <c r="W1101" s="80">
        <v>0</v>
      </c>
      <c r="X1101" s="78">
        <f t="shared" si="175"/>
        <v>60.668400000000005</v>
      </c>
      <c r="Y1101" s="83">
        <f t="shared" si="176"/>
        <v>58.956861501945525</v>
      </c>
      <c r="Z1101" s="84">
        <v>22.25287356321839</v>
      </c>
      <c r="AA1101" s="84">
        <v>33.333333333333336</v>
      </c>
      <c r="AB1101" s="84">
        <v>20</v>
      </c>
      <c r="AC1101" s="84">
        <v>31.2</v>
      </c>
      <c r="AD1101" s="84">
        <v>5.5555555555555554</v>
      </c>
      <c r="AE1101" s="72">
        <f t="shared" si="177"/>
        <v>22.454885057471262</v>
      </c>
      <c r="AF1101" s="85">
        <v>26.315789473684209</v>
      </c>
      <c r="AG1101" s="85">
        <v>25</v>
      </c>
      <c r="AH1101" s="85">
        <v>17.647058823529413</v>
      </c>
      <c r="AI1101" s="85">
        <v>31.775700934579437</v>
      </c>
      <c r="AJ1101" s="86">
        <v>25.184637307948261</v>
      </c>
      <c r="AK1101" s="87">
        <v>31.666666666666664</v>
      </c>
      <c r="AL1101" s="72">
        <f t="shared" si="178"/>
        <v>31.666666666666664</v>
      </c>
      <c r="AM1101" s="88">
        <v>25.025175312770877</v>
      </c>
      <c r="AN1101" s="89">
        <f t="shared" si="179"/>
        <v>42.480227675288361</v>
      </c>
    </row>
    <row r="1102" spans="1:40" ht="15" hidden="1" customHeight="1" x14ac:dyDescent="0.3">
      <c r="A1102" s="97">
        <v>99773</v>
      </c>
      <c r="B1102" s="98" t="s">
        <v>1401</v>
      </c>
      <c r="C1102" s="98" t="s">
        <v>1405</v>
      </c>
      <c r="D1102" s="99">
        <v>6</v>
      </c>
      <c r="E1102" s="70">
        <v>55.187409837591318</v>
      </c>
      <c r="F1102" s="71">
        <v>78.380647130647134</v>
      </c>
      <c r="G1102" s="72">
        <f t="shared" si="170"/>
        <v>62.918488935276585</v>
      </c>
      <c r="H1102" s="73">
        <v>7.3019999999999996</v>
      </c>
      <c r="I1102" s="74">
        <f t="shared" si="171"/>
        <v>7.3019999999999996</v>
      </c>
      <c r="J1102" s="75">
        <f t="shared" si="172"/>
        <v>40.671893361165949</v>
      </c>
      <c r="K1102" s="76">
        <v>95.431472081218274</v>
      </c>
      <c r="L1102" s="77">
        <v>100</v>
      </c>
      <c r="M1102" s="78">
        <f t="shared" si="173"/>
        <v>96.446700507614224</v>
      </c>
      <c r="N1102" s="79">
        <v>79.285714285714278</v>
      </c>
      <c r="O1102" s="80">
        <v>96.919999999999987</v>
      </c>
      <c r="P1102" s="81">
        <v>97.166145389062649</v>
      </c>
      <c r="Q1102" s="82" t="s">
        <v>37</v>
      </c>
      <c r="R1102" s="72">
        <f t="shared" si="174"/>
        <v>91.067000754160063</v>
      </c>
      <c r="S1102" s="76">
        <v>70.277777777777786</v>
      </c>
      <c r="T1102" s="80">
        <v>82.359044312169317</v>
      </c>
      <c r="U1102" s="80">
        <v>100</v>
      </c>
      <c r="V1102" s="80">
        <v>0</v>
      </c>
      <c r="W1102" s="80">
        <v>0</v>
      </c>
      <c r="X1102" s="78">
        <f t="shared" si="175"/>
        <v>63.159205522486772</v>
      </c>
      <c r="Y1102" s="83">
        <f t="shared" si="176"/>
        <v>84.073198191268105</v>
      </c>
      <c r="Z1102" s="84">
        <v>6.4367816091954024</v>
      </c>
      <c r="AA1102" s="84">
        <v>41.666666666666664</v>
      </c>
      <c r="AB1102" s="84">
        <v>0</v>
      </c>
      <c r="AC1102" s="84">
        <v>31.2</v>
      </c>
      <c r="AD1102" s="84">
        <v>5.5555555555555554</v>
      </c>
      <c r="AE1102" s="72">
        <f t="shared" si="177"/>
        <v>16.313362068965517</v>
      </c>
      <c r="AF1102" s="85">
        <v>15.789473684210526</v>
      </c>
      <c r="AG1102" s="85">
        <v>25</v>
      </c>
      <c r="AH1102" s="85">
        <v>17.647058823529413</v>
      </c>
      <c r="AI1102" s="85">
        <v>21.495327102803738</v>
      </c>
      <c r="AJ1102" s="86">
        <v>19.982964902635921</v>
      </c>
      <c r="AK1102" s="87">
        <v>25</v>
      </c>
      <c r="AL1102" s="72">
        <f t="shared" si="178"/>
        <v>25</v>
      </c>
      <c r="AM1102" s="88">
        <v>19.029250410817856</v>
      </c>
      <c r="AN1102" s="89">
        <f t="shared" si="179"/>
        <v>55.879752891112602</v>
      </c>
    </row>
    <row r="1103" spans="1:40" ht="16.5" hidden="1" customHeight="1" thickTop="1" thickBot="1" x14ac:dyDescent="0.35">
      <c r="A1103" s="435" t="s">
        <v>1406</v>
      </c>
      <c r="B1103" s="436"/>
      <c r="C1103" s="436"/>
      <c r="D1103" s="437"/>
      <c r="E1103" s="100">
        <f>AVERAGE(E2:E1102)</f>
        <v>57.805459239165373</v>
      </c>
      <c r="F1103" s="100">
        <f t="shared" ref="F1103:AM1103" si="180">AVERAGE(F2:F1102)</f>
        <v>79.952535102398826</v>
      </c>
      <c r="G1103" s="100">
        <f t="shared" si="180"/>
        <v>65.187817860243243</v>
      </c>
      <c r="H1103" s="100">
        <f t="shared" si="180"/>
        <v>31.059275204359682</v>
      </c>
      <c r="I1103" s="100">
        <f t="shared" si="180"/>
        <v>31.059275204359682</v>
      </c>
      <c r="J1103" s="100">
        <f t="shared" si="180"/>
        <v>51.536400797889826</v>
      </c>
      <c r="K1103" s="100">
        <f t="shared" si="180"/>
        <v>70.277349781582188</v>
      </c>
      <c r="L1103" s="100">
        <f t="shared" si="180"/>
        <v>94.277929155313345</v>
      </c>
      <c r="M1103" s="100">
        <f t="shared" si="180"/>
        <v>75.610811864633405</v>
      </c>
      <c r="N1103" s="100">
        <f t="shared" si="180"/>
        <v>87.656670434117203</v>
      </c>
      <c r="O1103" s="100">
        <f t="shared" si="180"/>
        <v>98.921689373296985</v>
      </c>
      <c r="P1103" s="100">
        <f t="shared" si="180"/>
        <v>96.867783606308436</v>
      </c>
      <c r="Q1103" s="100">
        <f t="shared" si="180"/>
        <v>96.65462194853005</v>
      </c>
      <c r="R1103" s="100">
        <f t="shared" si="180"/>
        <v>94.582036089532778</v>
      </c>
      <c r="S1103" s="100">
        <f t="shared" si="180"/>
        <v>92.980623675446623</v>
      </c>
      <c r="T1103" s="100">
        <f t="shared" si="180"/>
        <v>71.839482911337683</v>
      </c>
      <c r="U1103" s="100">
        <f t="shared" si="180"/>
        <v>91.962690281562075</v>
      </c>
      <c r="V1103" s="100">
        <f t="shared" si="180"/>
        <v>12.312216634182109</v>
      </c>
      <c r="W1103" s="100">
        <f t="shared" si="180"/>
        <v>24.31882070687751</v>
      </c>
      <c r="X1103" s="100">
        <f t="shared" si="180"/>
        <v>68.774578884719105</v>
      </c>
      <c r="Y1103" s="100">
        <f t="shared" si="180"/>
        <v>79.494009063028443</v>
      </c>
      <c r="Z1103" s="100">
        <f t="shared" si="180"/>
        <v>54.861640932485621</v>
      </c>
      <c r="AA1103" s="100">
        <f t="shared" si="180"/>
        <v>47.103012412957824</v>
      </c>
      <c r="AB1103" s="100">
        <f t="shared" si="180"/>
        <v>38.001816530426886</v>
      </c>
      <c r="AC1103" s="100">
        <f t="shared" si="180"/>
        <v>55.774750227066257</v>
      </c>
      <c r="AD1103" s="100">
        <f t="shared" si="180"/>
        <v>32.0770339855831</v>
      </c>
      <c r="AE1103" s="100">
        <f t="shared" si="180"/>
        <v>46.14477519987787</v>
      </c>
      <c r="AF1103" s="162">
        <f t="shared" si="180"/>
        <v>56.285620196418982</v>
      </c>
      <c r="AG1103" s="162">
        <f t="shared" si="180"/>
        <v>65.215712988192564</v>
      </c>
      <c r="AH1103" s="162">
        <f t="shared" si="180"/>
        <v>51.525351284928064</v>
      </c>
      <c r="AI1103" s="162">
        <f t="shared" si="180"/>
        <v>41.066320337501146</v>
      </c>
      <c r="AJ1103" s="162">
        <f t="shared" si="180"/>
        <v>53.52325120176021</v>
      </c>
      <c r="AK1103" s="162">
        <f t="shared" si="180"/>
        <v>43.731456251892219</v>
      </c>
      <c r="AL1103" s="162">
        <f t="shared" si="180"/>
        <v>43.731456251892219</v>
      </c>
      <c r="AM1103" s="162">
        <f t="shared" si="180"/>
        <v>47.629705010782608</v>
      </c>
      <c r="AN1103" s="163">
        <f>AVERAGE(AN2:AN1102)</f>
        <v>64.34319619432695</v>
      </c>
    </row>
    <row r="1104" spans="1:40" x14ac:dyDescent="0.3">
      <c r="A1104" s="17"/>
      <c r="B1104" s="17"/>
      <c r="C1104" s="17"/>
      <c r="AF1104" s="17"/>
      <c r="AG1104" s="17"/>
      <c r="AH1104" s="17"/>
      <c r="AI1104" s="176"/>
      <c r="AJ1104" s="17"/>
      <c r="AK1104" s="176"/>
      <c r="AL1104" s="17"/>
      <c r="AM1104" s="17"/>
      <c r="AN1104" s="17"/>
    </row>
    <row r="1105" spans="1:40" x14ac:dyDescent="0.3">
      <c r="A1105" s="152"/>
      <c r="B1105" s="152"/>
      <c r="C1105" s="152"/>
      <c r="J1105" s="101">
        <f>J1103+J1106</f>
        <v>67.210590470714791</v>
      </c>
      <c r="Y1105" s="101">
        <f>Y1103+Y1106</f>
        <v>90.235091576770287</v>
      </c>
      <c r="AF1105" s="152"/>
      <c r="AG1105" s="152"/>
      <c r="AH1105" s="152"/>
      <c r="AI1105" s="153"/>
      <c r="AJ1105" s="152"/>
      <c r="AK1105" s="153"/>
      <c r="AL1105" s="152"/>
      <c r="AM1105" s="154">
        <f>AM1103+AM1106</f>
        <v>62.751788424539285</v>
      </c>
      <c r="AN1105" s="154">
        <f>AN1103+AN1106</f>
        <v>73.860786019055581</v>
      </c>
    </row>
    <row r="1106" spans="1:40" x14ac:dyDescent="0.3">
      <c r="A1106" s="152"/>
      <c r="B1106" s="152"/>
      <c r="C1106" s="152"/>
      <c r="J1106" s="101">
        <f>STDEVA(J2:J1102)</f>
        <v>15.674189672824966</v>
      </c>
      <c r="Y1106" s="101">
        <f>STDEVA(Y2:Y1102)</f>
        <v>10.741082513741844</v>
      </c>
      <c r="AF1106" s="152"/>
      <c r="AG1106" s="152"/>
      <c r="AH1106" s="152"/>
      <c r="AI1106" s="153"/>
      <c r="AJ1106" s="152"/>
      <c r="AK1106" s="153"/>
      <c r="AL1106" s="152"/>
      <c r="AM1106" s="154">
        <f>STDEVA(AM2:AM1102)</f>
        <v>15.122083413756675</v>
      </c>
      <c r="AN1106" s="154">
        <f>STDEVA(AN2:AN1102)</f>
        <v>9.5175898247286295</v>
      </c>
    </row>
    <row r="1107" spans="1:40" x14ac:dyDescent="0.3">
      <c r="A1107" s="152"/>
      <c r="B1107" s="152"/>
      <c r="C1107" s="152"/>
      <c r="J1107" s="101">
        <f>J1103-J1106</f>
        <v>35.86221112506486</v>
      </c>
      <c r="Y1107" s="101">
        <f>Y1103-Y1106</f>
        <v>68.752926549286599</v>
      </c>
      <c r="AF1107" s="152"/>
      <c r="AG1107" s="152"/>
      <c r="AH1107" s="152"/>
      <c r="AI1107" s="153"/>
      <c r="AJ1107" s="152"/>
      <c r="AK1107" s="153"/>
      <c r="AL1107" s="152"/>
      <c r="AM1107" s="154">
        <f>AM1103-AM1106</f>
        <v>32.507621597025931</v>
      </c>
      <c r="AN1107" s="154">
        <f>AN1103-AN1106</f>
        <v>54.825606369598319</v>
      </c>
    </row>
  </sheetData>
  <autoFilter ref="A1:AN1103">
    <filterColumn colId="1">
      <filters>
        <filter val="BOYACA"/>
      </filters>
    </filterColumn>
    <filterColumn colId="2">
      <filters>
        <filter val="DUITAMA - BOYACA"/>
        <filter val="SOGAMOSO - BOYACA"/>
        <filter val="TUNJA - BOYACA"/>
      </filters>
    </filterColumn>
  </autoFilter>
  <mergeCells count="1">
    <mergeCell ref="A1103:D110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tint="0.59999389629810485"/>
  </sheetPr>
  <dimension ref="A1:E20"/>
  <sheetViews>
    <sheetView zoomScale="80" zoomScaleNormal="80" workbookViewId="0">
      <selection activeCell="H24" sqref="H24"/>
    </sheetView>
  </sheetViews>
  <sheetFormatPr baseColWidth="10" defaultColWidth="9.109375" defaultRowHeight="14.4" x14ac:dyDescent="0.3"/>
  <cols>
    <col min="1" max="1" width="36.5546875" bestFit="1" customWidth="1"/>
    <col min="2" max="2" width="13.6640625" customWidth="1"/>
    <col min="3" max="4" width="7.88671875" bestFit="1" customWidth="1"/>
    <col min="5" max="5" width="8.33203125" bestFit="1" customWidth="1"/>
  </cols>
  <sheetData>
    <row r="1" spans="1:5" ht="27.6" customHeight="1" x14ac:dyDescent="0.3">
      <c r="A1" s="438" t="s">
        <v>1407</v>
      </c>
      <c r="B1" s="183" t="s">
        <v>1408</v>
      </c>
      <c r="C1" s="183" t="s">
        <v>1409</v>
      </c>
      <c r="D1" s="183" t="s">
        <v>1410</v>
      </c>
      <c r="E1" s="438" t="s">
        <v>1411</v>
      </c>
    </row>
    <row r="2" spans="1:5" ht="15" hidden="1" customHeight="1" x14ac:dyDescent="0.3">
      <c r="A2" s="439"/>
      <c r="B2" s="103" t="s">
        <v>1412</v>
      </c>
      <c r="C2" s="103" t="s">
        <v>1412</v>
      </c>
      <c r="D2" s="103" t="s">
        <v>1412</v>
      </c>
      <c r="E2" s="439"/>
    </row>
    <row r="3" spans="1:5" ht="27.6" hidden="1" x14ac:dyDescent="0.3">
      <c r="A3" s="104" t="s">
        <v>1413</v>
      </c>
      <c r="B3" s="104">
        <v>0</v>
      </c>
      <c r="C3" s="104">
        <v>24</v>
      </c>
      <c r="D3" s="104">
        <v>24</v>
      </c>
      <c r="E3" s="105">
        <v>1</v>
      </c>
    </row>
    <row r="4" spans="1:5" ht="27.6" hidden="1" x14ac:dyDescent="0.3">
      <c r="A4" s="104" t="s">
        <v>1414</v>
      </c>
      <c r="B4" s="104">
        <v>0</v>
      </c>
      <c r="C4" s="104">
        <v>5</v>
      </c>
      <c r="D4" s="104">
        <v>5</v>
      </c>
      <c r="E4" s="105">
        <v>1</v>
      </c>
    </row>
    <row r="5" spans="1:5" hidden="1" x14ac:dyDescent="0.3">
      <c r="A5" s="104" t="s">
        <v>1415</v>
      </c>
      <c r="B5" s="104">
        <v>0</v>
      </c>
      <c r="C5" s="104">
        <v>8</v>
      </c>
      <c r="D5" s="104">
        <v>8</v>
      </c>
      <c r="E5" s="105">
        <v>1</v>
      </c>
    </row>
    <row r="6" spans="1:5" hidden="1" x14ac:dyDescent="0.3">
      <c r="A6" s="104" t="s">
        <v>1416</v>
      </c>
      <c r="B6" s="104">
        <v>3</v>
      </c>
      <c r="C6" s="104">
        <v>84</v>
      </c>
      <c r="D6" s="104">
        <v>87</v>
      </c>
      <c r="E6" s="105">
        <v>0.96</v>
      </c>
    </row>
    <row r="7" spans="1:5" hidden="1" x14ac:dyDescent="0.3">
      <c r="A7" s="104" t="s">
        <v>1417</v>
      </c>
      <c r="B7" s="104">
        <v>1</v>
      </c>
      <c r="C7" s="104">
        <v>6</v>
      </c>
      <c r="D7" s="104">
        <v>7</v>
      </c>
      <c r="E7" s="105">
        <v>0.88</v>
      </c>
    </row>
    <row r="8" spans="1:5" x14ac:dyDescent="0.3">
      <c r="A8" s="184" t="s">
        <v>1418</v>
      </c>
      <c r="B8" s="184">
        <v>14</v>
      </c>
      <c r="C8" s="184">
        <v>96</v>
      </c>
      <c r="D8" s="184">
        <v>110</v>
      </c>
      <c r="E8" s="185">
        <v>0.88</v>
      </c>
    </row>
    <row r="9" spans="1:5" ht="27.6" hidden="1" x14ac:dyDescent="0.3">
      <c r="A9" s="104" t="s">
        <v>1419</v>
      </c>
      <c r="B9" s="104">
        <v>4</v>
      </c>
      <c r="C9" s="104">
        <v>14</v>
      </c>
      <c r="D9" s="104">
        <v>18</v>
      </c>
      <c r="E9" s="105">
        <v>0.64</v>
      </c>
    </row>
    <row r="10" spans="1:5" x14ac:dyDescent="0.3">
      <c r="A10" s="184" t="s">
        <v>1420</v>
      </c>
      <c r="B10" s="184">
        <v>13</v>
      </c>
      <c r="C10" s="184">
        <v>61</v>
      </c>
      <c r="D10" s="184">
        <v>105</v>
      </c>
      <c r="E10" s="185">
        <v>0.6</v>
      </c>
    </row>
    <row r="11" spans="1:5" hidden="1" x14ac:dyDescent="0.3">
      <c r="A11" s="104" t="s">
        <v>1421</v>
      </c>
      <c r="B11" s="104">
        <v>2</v>
      </c>
      <c r="C11" s="104">
        <v>3</v>
      </c>
      <c r="D11" s="104">
        <v>5</v>
      </c>
      <c r="E11" s="105">
        <v>0.6</v>
      </c>
    </row>
    <row r="12" spans="1:5" hidden="1" x14ac:dyDescent="0.3">
      <c r="A12" s="104" t="s">
        <v>1422</v>
      </c>
      <c r="B12" s="104">
        <v>35</v>
      </c>
      <c r="C12" s="104">
        <v>0</v>
      </c>
      <c r="D12" s="104">
        <v>58</v>
      </c>
      <c r="E12" s="105">
        <v>0</v>
      </c>
    </row>
    <row r="13" spans="1:5" ht="27.6" hidden="1" x14ac:dyDescent="0.3">
      <c r="A13" s="104" t="s">
        <v>1423</v>
      </c>
      <c r="B13" s="104">
        <v>1</v>
      </c>
      <c r="C13" s="104">
        <v>0</v>
      </c>
      <c r="D13" s="104">
        <v>1</v>
      </c>
      <c r="E13" s="105">
        <v>0</v>
      </c>
    </row>
    <row r="14" spans="1:5" hidden="1" x14ac:dyDescent="0.3">
      <c r="A14" s="104" t="s">
        <v>1424</v>
      </c>
      <c r="B14" s="104">
        <v>1</v>
      </c>
      <c r="C14" s="104">
        <v>0</v>
      </c>
      <c r="D14" s="104">
        <v>8</v>
      </c>
      <c r="E14" s="105">
        <v>0</v>
      </c>
    </row>
    <row r="15" spans="1:5" hidden="1" x14ac:dyDescent="0.3">
      <c r="A15" s="104" t="s">
        <v>1425</v>
      </c>
      <c r="B15" s="104">
        <v>0</v>
      </c>
      <c r="C15" s="104">
        <v>0</v>
      </c>
      <c r="D15" s="104">
        <v>1</v>
      </c>
      <c r="E15" s="105">
        <v>0</v>
      </c>
    </row>
    <row r="16" spans="1:5" hidden="1" x14ac:dyDescent="0.3">
      <c r="A16" s="104" t="s">
        <v>1426</v>
      </c>
      <c r="B16" s="104">
        <v>0</v>
      </c>
      <c r="C16" s="104">
        <v>0</v>
      </c>
      <c r="D16" s="104">
        <v>0</v>
      </c>
      <c r="E16" s="105">
        <v>0</v>
      </c>
    </row>
    <row r="17" spans="1:5" ht="27.6" hidden="1" x14ac:dyDescent="0.3">
      <c r="A17" s="104" t="s">
        <v>1427</v>
      </c>
      <c r="B17" s="104">
        <v>0</v>
      </c>
      <c r="C17" s="104">
        <v>0</v>
      </c>
      <c r="D17" s="104">
        <v>13</v>
      </c>
      <c r="E17" s="105">
        <v>0</v>
      </c>
    </row>
    <row r="18" spans="1:5" ht="27.6" hidden="1" x14ac:dyDescent="0.3">
      <c r="A18" s="104" t="s">
        <v>1428</v>
      </c>
      <c r="B18" s="104">
        <v>0</v>
      </c>
      <c r="C18" s="104">
        <v>0</v>
      </c>
      <c r="D18" s="104">
        <v>13</v>
      </c>
      <c r="E18" s="105">
        <v>0</v>
      </c>
    </row>
    <row r="19" spans="1:5" ht="41.4" hidden="1" x14ac:dyDescent="0.3">
      <c r="A19" s="104" t="s">
        <v>1429</v>
      </c>
      <c r="B19" s="104">
        <v>0</v>
      </c>
      <c r="C19" s="104">
        <v>0</v>
      </c>
      <c r="D19" s="104">
        <v>13</v>
      </c>
      <c r="E19" s="105">
        <v>0</v>
      </c>
    </row>
    <row r="20" spans="1:5" ht="27.6" hidden="1" x14ac:dyDescent="0.3">
      <c r="A20" s="104" t="s">
        <v>1430</v>
      </c>
      <c r="B20" s="104">
        <v>0</v>
      </c>
      <c r="C20" s="104">
        <v>0</v>
      </c>
      <c r="D20" s="104">
        <v>3</v>
      </c>
      <c r="E20" s="105">
        <v>0</v>
      </c>
    </row>
  </sheetData>
  <autoFilter ref="A1:E20">
    <filterColumn colId="0">
      <filters>
        <filter val="ALCALDIA MUNICIPAL DE DUITAMA"/>
        <filter val="ALCALDIA MUNICIPAL DE TUNJA"/>
      </filters>
    </filterColumn>
    <filterColumn colId="1" showButton="0"/>
    <filterColumn colId="2" showButton="0"/>
    <filterColumn colId="3" showButton="0"/>
  </autoFilter>
  <mergeCells count="2">
    <mergeCell ref="E1:E2"/>
    <mergeCell ref="A1:A2"/>
  </mergeCells>
  <pageMargins left="0.75" right="0.75" top="1" bottom="1" header="0.5" footer="0.5"/>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4" tint="-0.249977111117893"/>
  </sheetPr>
  <dimension ref="A1:F20"/>
  <sheetViews>
    <sheetView workbookViewId="0">
      <selection activeCell="B40" sqref="B40"/>
    </sheetView>
  </sheetViews>
  <sheetFormatPr baseColWidth="10" defaultColWidth="11.44140625" defaultRowHeight="15" customHeight="1" x14ac:dyDescent="0.3"/>
  <cols>
    <col min="1" max="1" width="17.109375" style="106" bestFit="1" customWidth="1"/>
    <col min="2" max="2" width="36.5546875" style="106" bestFit="1" customWidth="1"/>
    <col min="3" max="3" width="13.6640625" style="106" customWidth="1"/>
    <col min="4" max="5" width="7.88671875" style="106" bestFit="1" customWidth="1"/>
    <col min="6" max="6" width="8.33203125" style="106" bestFit="1" customWidth="1"/>
    <col min="7" max="16384" width="11.44140625" style="106"/>
  </cols>
  <sheetData>
    <row r="1" spans="1:6" ht="24" customHeight="1" x14ac:dyDescent="0.3">
      <c r="A1" s="440" t="s">
        <v>1431</v>
      </c>
      <c r="B1" s="440" t="s">
        <v>1407</v>
      </c>
      <c r="C1" s="186" t="s">
        <v>1408</v>
      </c>
      <c r="D1" s="186" t="s">
        <v>1409</v>
      </c>
      <c r="E1" s="186" t="s">
        <v>1410</v>
      </c>
      <c r="F1" s="440" t="s">
        <v>1411</v>
      </c>
    </row>
    <row r="2" spans="1:6" ht="15" hidden="1" customHeight="1" x14ac:dyDescent="0.3">
      <c r="A2" s="441"/>
      <c r="B2" s="441"/>
      <c r="C2" s="107" t="s">
        <v>1412</v>
      </c>
      <c r="D2" s="107" t="s">
        <v>1412</v>
      </c>
      <c r="E2" s="107" t="s">
        <v>1412</v>
      </c>
      <c r="F2" s="441"/>
    </row>
    <row r="3" spans="1:6" ht="15" hidden="1" customHeight="1" x14ac:dyDescent="0.3">
      <c r="A3" s="108" t="s">
        <v>1432</v>
      </c>
      <c r="B3" s="108" t="s">
        <v>1433</v>
      </c>
      <c r="C3" s="108">
        <v>0</v>
      </c>
      <c r="D3" s="108">
        <v>6</v>
      </c>
      <c r="E3" s="108">
        <v>6</v>
      </c>
      <c r="F3" s="109">
        <v>1</v>
      </c>
    </row>
    <row r="4" spans="1:6" ht="15" hidden="1" customHeight="1" x14ac:dyDescent="0.3">
      <c r="A4" s="108" t="s">
        <v>1432</v>
      </c>
      <c r="B4" s="108" t="s">
        <v>1415</v>
      </c>
      <c r="C4" s="108">
        <v>0</v>
      </c>
      <c r="D4" s="108">
        <v>8</v>
      </c>
      <c r="E4" s="108">
        <v>8</v>
      </c>
      <c r="F4" s="109">
        <v>1</v>
      </c>
    </row>
    <row r="5" spans="1:6" ht="15" customHeight="1" x14ac:dyDescent="0.3">
      <c r="A5" s="187" t="s">
        <v>1432</v>
      </c>
      <c r="B5" s="187" t="s">
        <v>1434</v>
      </c>
      <c r="C5" s="187">
        <v>0</v>
      </c>
      <c r="D5" s="187">
        <v>99</v>
      </c>
      <c r="E5" s="187">
        <v>99</v>
      </c>
      <c r="F5" s="188">
        <v>1</v>
      </c>
    </row>
    <row r="6" spans="1:6" ht="26.25" hidden="1" customHeight="1" x14ac:dyDescent="0.3">
      <c r="A6" s="108" t="s">
        <v>1435</v>
      </c>
      <c r="B6" s="108" t="s">
        <v>1413</v>
      </c>
      <c r="C6" s="108">
        <v>0</v>
      </c>
      <c r="D6" s="108">
        <v>24</v>
      </c>
      <c r="E6" s="108">
        <v>24</v>
      </c>
      <c r="F6" s="109">
        <v>1</v>
      </c>
    </row>
    <row r="7" spans="1:6" ht="26.25" hidden="1" customHeight="1" x14ac:dyDescent="0.3">
      <c r="A7" s="108" t="s">
        <v>1432</v>
      </c>
      <c r="B7" s="108" t="s">
        <v>1414</v>
      </c>
      <c r="C7" s="108">
        <v>0</v>
      </c>
      <c r="D7" s="108">
        <v>5</v>
      </c>
      <c r="E7" s="108">
        <v>5</v>
      </c>
      <c r="F7" s="109">
        <v>1</v>
      </c>
    </row>
    <row r="8" spans="1:6" ht="26.25" hidden="1" customHeight="1" x14ac:dyDescent="0.3">
      <c r="A8" s="108" t="s">
        <v>1432</v>
      </c>
      <c r="B8" s="108" t="s">
        <v>1436</v>
      </c>
      <c r="C8" s="108">
        <v>0</v>
      </c>
      <c r="D8" s="108">
        <v>2</v>
      </c>
      <c r="E8" s="108">
        <v>2</v>
      </c>
      <c r="F8" s="109">
        <v>1</v>
      </c>
    </row>
    <row r="9" spans="1:6" ht="15" hidden="1" customHeight="1" x14ac:dyDescent="0.3">
      <c r="A9" s="108" t="s">
        <v>1432</v>
      </c>
      <c r="B9" s="108" t="s">
        <v>1416</v>
      </c>
      <c r="C9" s="108">
        <v>3</v>
      </c>
      <c r="D9" s="108">
        <v>84</v>
      </c>
      <c r="E9" s="108">
        <v>87</v>
      </c>
      <c r="F9" s="109">
        <v>0.96</v>
      </c>
    </row>
    <row r="10" spans="1:6" ht="15" hidden="1" customHeight="1" x14ac:dyDescent="0.3">
      <c r="A10" s="108" t="s">
        <v>1432</v>
      </c>
      <c r="B10" s="108" t="s">
        <v>1437</v>
      </c>
      <c r="C10" s="108">
        <v>1</v>
      </c>
      <c r="D10" s="108">
        <v>7</v>
      </c>
      <c r="E10" s="108">
        <v>8</v>
      </c>
      <c r="F10" s="109">
        <v>0.89</v>
      </c>
    </row>
    <row r="11" spans="1:6" ht="15" customHeight="1" x14ac:dyDescent="0.3">
      <c r="A11" s="187" t="s">
        <v>1432</v>
      </c>
      <c r="B11" s="187" t="s">
        <v>1418</v>
      </c>
      <c r="C11" s="187">
        <v>14</v>
      </c>
      <c r="D11" s="187">
        <v>96</v>
      </c>
      <c r="E11" s="187">
        <v>110</v>
      </c>
      <c r="F11" s="188">
        <v>0.88</v>
      </c>
    </row>
    <row r="12" spans="1:6" ht="26.25" hidden="1" customHeight="1" x14ac:dyDescent="0.3">
      <c r="A12" s="108" t="s">
        <v>1435</v>
      </c>
      <c r="B12" s="108" t="s">
        <v>1419</v>
      </c>
      <c r="C12" s="108">
        <v>4</v>
      </c>
      <c r="D12" s="108">
        <v>14</v>
      </c>
      <c r="E12" s="108">
        <v>18</v>
      </c>
      <c r="F12" s="109">
        <v>0.64</v>
      </c>
    </row>
    <row r="13" spans="1:6" ht="26.25" hidden="1" customHeight="1" x14ac:dyDescent="0.3">
      <c r="A13" s="108" t="s">
        <v>1432</v>
      </c>
      <c r="B13" s="108" t="s">
        <v>1438</v>
      </c>
      <c r="C13" s="108">
        <v>0</v>
      </c>
      <c r="D13" s="108">
        <v>12</v>
      </c>
      <c r="E13" s="108">
        <v>58</v>
      </c>
      <c r="F13" s="109">
        <v>0.22</v>
      </c>
    </row>
    <row r="14" spans="1:6" ht="26.25" hidden="1" customHeight="1" x14ac:dyDescent="0.3">
      <c r="A14" s="108" t="s">
        <v>1432</v>
      </c>
      <c r="B14" s="108" t="s">
        <v>1439</v>
      </c>
      <c r="C14" s="108">
        <v>10</v>
      </c>
      <c r="D14" s="108">
        <v>3</v>
      </c>
      <c r="E14" s="108">
        <v>13</v>
      </c>
      <c r="F14" s="109">
        <v>0.21</v>
      </c>
    </row>
    <row r="15" spans="1:6" ht="15" hidden="1" customHeight="1" x14ac:dyDescent="0.3">
      <c r="A15" s="108" t="s">
        <v>1432</v>
      </c>
      <c r="B15" s="108" t="s">
        <v>1424</v>
      </c>
      <c r="C15" s="108">
        <v>1</v>
      </c>
      <c r="D15" s="108">
        <v>0</v>
      </c>
      <c r="E15" s="108">
        <v>8</v>
      </c>
      <c r="F15" s="109">
        <v>0</v>
      </c>
    </row>
    <row r="16" spans="1:6" ht="26.25" hidden="1" customHeight="1" x14ac:dyDescent="0.3">
      <c r="A16" s="108" t="s">
        <v>1432</v>
      </c>
      <c r="B16" s="108" t="s">
        <v>1428</v>
      </c>
      <c r="C16" s="108">
        <v>0</v>
      </c>
      <c r="D16" s="108">
        <v>0</v>
      </c>
      <c r="E16" s="108">
        <v>13</v>
      </c>
      <c r="F16" s="109">
        <v>0</v>
      </c>
    </row>
    <row r="17" spans="1:6" ht="15" hidden="1" customHeight="1" x14ac:dyDescent="0.3">
      <c r="A17" s="108" t="s">
        <v>1432</v>
      </c>
      <c r="B17" s="108" t="s">
        <v>1426</v>
      </c>
      <c r="C17" s="108">
        <v>0</v>
      </c>
      <c r="D17" s="108">
        <v>0</v>
      </c>
      <c r="E17" s="108">
        <v>0</v>
      </c>
      <c r="F17" s="109">
        <v>0</v>
      </c>
    </row>
    <row r="18" spans="1:6" ht="15" hidden="1" customHeight="1" x14ac:dyDescent="0.3">
      <c r="A18" s="108" t="s">
        <v>1432</v>
      </c>
      <c r="B18" s="108" t="s">
        <v>1422</v>
      </c>
      <c r="C18" s="108">
        <v>35</v>
      </c>
      <c r="D18" s="108">
        <v>0</v>
      </c>
      <c r="E18" s="108">
        <v>58</v>
      </c>
      <c r="F18" s="109">
        <v>0</v>
      </c>
    </row>
    <row r="19" spans="1:6" ht="26.25" hidden="1" customHeight="1" x14ac:dyDescent="0.3">
      <c r="A19" s="108" t="s">
        <v>1432</v>
      </c>
      <c r="B19" s="108" t="s">
        <v>1423</v>
      </c>
      <c r="C19" s="108">
        <v>1</v>
      </c>
      <c r="D19" s="108">
        <v>0</v>
      </c>
      <c r="E19" s="108">
        <v>1</v>
      </c>
      <c r="F19" s="109">
        <v>0</v>
      </c>
    </row>
    <row r="20" spans="1:6" ht="15" hidden="1" customHeight="1" x14ac:dyDescent="0.3">
      <c r="A20" s="108" t="s">
        <v>1432</v>
      </c>
      <c r="B20" s="108" t="s">
        <v>1425</v>
      </c>
      <c r="C20" s="108">
        <v>0</v>
      </c>
      <c r="D20" s="108">
        <v>0</v>
      </c>
      <c r="E20" s="108">
        <v>1</v>
      </c>
      <c r="F20" s="109">
        <v>0</v>
      </c>
    </row>
  </sheetData>
  <autoFilter ref="A1:F20">
    <filterColumn colId="0">
      <filters>
        <filter val="Ejecutiva"/>
      </filters>
    </filterColumn>
    <filterColumn colId="1">
      <filters>
        <filter val="ALCALDIA MUNICIPAL DE SOGAMOSO"/>
        <filter val="ALCALDIA MUNICIPAL DE TUNJA"/>
      </filters>
    </filterColumn>
    <filterColumn colId="2" showButton="0"/>
    <filterColumn colId="3" showButton="0"/>
    <filterColumn colId="4" showButton="0"/>
  </autoFilter>
  <mergeCells count="3">
    <mergeCell ref="F1:F2"/>
    <mergeCell ref="A1:A2"/>
    <mergeCell ref="B1:B2"/>
  </mergeCells>
  <pageMargins left="0.75" right="0.75" top="1" bottom="1" header="0.5" footer="0.5"/>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26"/>
  <sheetViews>
    <sheetView topLeftCell="A6" zoomScale="80" zoomScaleNormal="80" workbookViewId="0">
      <selection activeCell="K10" sqref="K10"/>
    </sheetView>
  </sheetViews>
  <sheetFormatPr baseColWidth="10" defaultRowHeight="37.200000000000003" customHeight="1" x14ac:dyDescent="0.3"/>
  <cols>
    <col min="2" max="2" width="25.21875" customWidth="1"/>
    <col min="3" max="3" width="80.88671875" style="120" customWidth="1"/>
    <col min="4" max="4" width="10.21875" customWidth="1"/>
    <col min="5" max="5" width="8.77734375" customWidth="1"/>
    <col min="6" max="6" width="38.5546875" customWidth="1"/>
  </cols>
  <sheetData>
    <row r="1" spans="1:9" ht="37.200000000000003" customHeight="1" thickBot="1" x14ac:dyDescent="0.35">
      <c r="A1" s="110" t="s">
        <v>1440</v>
      </c>
      <c r="B1" s="111" t="s">
        <v>1441</v>
      </c>
      <c r="C1" s="111" t="s">
        <v>144</v>
      </c>
      <c r="D1" s="111" t="s">
        <v>1442</v>
      </c>
      <c r="E1" s="111" t="s">
        <v>1443</v>
      </c>
      <c r="F1" s="112" t="s">
        <v>1444</v>
      </c>
    </row>
    <row r="2" spans="1:9" ht="44.4" customHeight="1" thickBot="1" x14ac:dyDescent="0.35">
      <c r="A2" s="113">
        <v>1</v>
      </c>
      <c r="B2" s="114" t="s">
        <v>20</v>
      </c>
      <c r="C2" s="115" t="s">
        <v>21</v>
      </c>
      <c r="D2" s="114"/>
      <c r="E2" s="114" t="s">
        <v>1445</v>
      </c>
      <c r="F2" s="114" t="s">
        <v>1446</v>
      </c>
      <c r="H2" s="121" t="s">
        <v>1442</v>
      </c>
      <c r="I2" s="121" t="s">
        <v>1443</v>
      </c>
    </row>
    <row r="3" spans="1:9" ht="37.200000000000003" customHeight="1" thickBot="1" x14ac:dyDescent="0.35">
      <c r="A3" s="116">
        <v>2</v>
      </c>
      <c r="B3" s="117" t="s">
        <v>23</v>
      </c>
      <c r="C3" s="118" t="s">
        <v>24</v>
      </c>
      <c r="D3" s="117" t="s">
        <v>1445</v>
      </c>
      <c r="E3" s="117"/>
      <c r="F3" s="117" t="s">
        <v>1447</v>
      </c>
      <c r="H3" s="9">
        <f>COUNTIF(D2:D26,"X")</f>
        <v>19</v>
      </c>
      <c r="I3" s="9">
        <f>COUNTIF(E2:E26,"X")</f>
        <v>9</v>
      </c>
    </row>
    <row r="4" spans="1:9" ht="37.200000000000003" customHeight="1" thickBot="1" x14ac:dyDescent="0.35">
      <c r="A4" s="113">
        <v>3</v>
      </c>
      <c r="B4" s="114" t="s">
        <v>1448</v>
      </c>
      <c r="C4" s="115" t="s">
        <v>1449</v>
      </c>
      <c r="D4" s="114" t="s">
        <v>1445</v>
      </c>
      <c r="E4" s="114"/>
      <c r="F4" s="114" t="s">
        <v>1447</v>
      </c>
    </row>
    <row r="5" spans="1:9" ht="37.200000000000003" customHeight="1" x14ac:dyDescent="0.3">
      <c r="A5" s="442">
        <v>4</v>
      </c>
      <c r="B5" s="444" t="s">
        <v>26</v>
      </c>
      <c r="C5" s="446" t="s">
        <v>27</v>
      </c>
      <c r="D5" s="444" t="s">
        <v>1445</v>
      </c>
      <c r="E5" s="444" t="s">
        <v>1445</v>
      </c>
      <c r="F5" s="119" t="s">
        <v>1450</v>
      </c>
    </row>
    <row r="6" spans="1:9" ht="31.2" customHeight="1" thickBot="1" x14ac:dyDescent="0.35">
      <c r="A6" s="443"/>
      <c r="B6" s="445"/>
      <c r="C6" s="447"/>
      <c r="D6" s="445"/>
      <c r="E6" s="445"/>
      <c r="F6" s="117" t="s">
        <v>1451</v>
      </c>
    </row>
    <row r="7" spans="1:9" ht="37.200000000000003" customHeight="1" thickBot="1" x14ac:dyDescent="0.35">
      <c r="A7" s="113">
        <v>5</v>
      </c>
      <c r="B7" s="114" t="s">
        <v>31</v>
      </c>
      <c r="C7" s="115" t="s">
        <v>32</v>
      </c>
      <c r="D7" s="114"/>
      <c r="E7" s="114" t="s">
        <v>1445</v>
      </c>
      <c r="F7" s="114" t="s">
        <v>1452</v>
      </c>
    </row>
    <row r="8" spans="1:9" ht="37.200000000000003" customHeight="1" thickBot="1" x14ac:dyDescent="0.35">
      <c r="A8" s="116">
        <v>6</v>
      </c>
      <c r="B8" s="117" t="s">
        <v>35</v>
      </c>
      <c r="C8" s="118" t="s">
        <v>36</v>
      </c>
      <c r="D8" s="117"/>
      <c r="E8" s="117" t="s">
        <v>1445</v>
      </c>
      <c r="F8" s="117" t="s">
        <v>1453</v>
      </c>
    </row>
    <row r="9" spans="1:9" ht="37.200000000000003" customHeight="1" thickBot="1" x14ac:dyDescent="0.35">
      <c r="A9" s="113">
        <v>7</v>
      </c>
      <c r="B9" s="114" t="s">
        <v>38</v>
      </c>
      <c r="C9" s="115" t="s">
        <v>39</v>
      </c>
      <c r="D9" s="114"/>
      <c r="E9" s="114" t="s">
        <v>1445</v>
      </c>
      <c r="F9" s="114" t="s">
        <v>1454</v>
      </c>
    </row>
    <row r="10" spans="1:9" ht="72" customHeight="1" thickBot="1" x14ac:dyDescent="0.35">
      <c r="A10" s="116">
        <v>8</v>
      </c>
      <c r="B10" s="117" t="s">
        <v>51</v>
      </c>
      <c r="C10" s="118" t="s">
        <v>52</v>
      </c>
      <c r="D10" s="117" t="s">
        <v>1445</v>
      </c>
      <c r="E10" s="117"/>
      <c r="F10" s="117" t="s">
        <v>1455</v>
      </c>
    </row>
    <row r="11" spans="1:9" ht="37.200000000000003" customHeight="1" thickBot="1" x14ac:dyDescent="0.35">
      <c r="A11" s="113">
        <v>9</v>
      </c>
      <c r="B11" s="114" t="s">
        <v>60</v>
      </c>
      <c r="C11" s="115" t="s">
        <v>61</v>
      </c>
      <c r="D11" s="114" t="s">
        <v>1445</v>
      </c>
      <c r="E11" s="114" t="s">
        <v>1445</v>
      </c>
      <c r="F11" s="114"/>
    </row>
    <row r="12" spans="1:9" ht="37.200000000000003" customHeight="1" thickBot="1" x14ac:dyDescent="0.35">
      <c r="A12" s="116">
        <v>10</v>
      </c>
      <c r="B12" s="117" t="s">
        <v>62</v>
      </c>
      <c r="C12" s="118" t="s">
        <v>63</v>
      </c>
      <c r="D12" s="117" t="s">
        <v>1445</v>
      </c>
      <c r="E12" s="117"/>
      <c r="F12" s="117" t="s">
        <v>1456</v>
      </c>
    </row>
    <row r="13" spans="1:9" ht="37.200000000000003" customHeight="1" thickBot="1" x14ac:dyDescent="0.35">
      <c r="A13" s="113">
        <v>11</v>
      </c>
      <c r="B13" s="114" t="s">
        <v>1457</v>
      </c>
      <c r="C13" s="115" t="s">
        <v>1458</v>
      </c>
      <c r="D13" s="114" t="s">
        <v>1445</v>
      </c>
      <c r="E13" s="114"/>
      <c r="F13" s="114" t="s">
        <v>1459</v>
      </c>
    </row>
    <row r="14" spans="1:9" ht="37.200000000000003" customHeight="1" thickBot="1" x14ac:dyDescent="0.35">
      <c r="A14" s="116">
        <v>12</v>
      </c>
      <c r="B14" s="117" t="s">
        <v>67</v>
      </c>
      <c r="C14" s="118" t="s">
        <v>68</v>
      </c>
      <c r="D14" s="117" t="s">
        <v>1445</v>
      </c>
      <c r="E14" s="117"/>
      <c r="F14" s="117" t="s">
        <v>1460</v>
      </c>
    </row>
    <row r="15" spans="1:9" ht="37.200000000000003" customHeight="1" thickBot="1" x14ac:dyDescent="0.35">
      <c r="A15" s="113">
        <v>13</v>
      </c>
      <c r="B15" s="114" t="s">
        <v>73</v>
      </c>
      <c r="C15" s="115" t="s">
        <v>74</v>
      </c>
      <c r="D15" s="114" t="s">
        <v>1445</v>
      </c>
      <c r="E15" s="114"/>
      <c r="F15" s="114" t="s">
        <v>1455</v>
      </c>
    </row>
    <row r="16" spans="1:9" ht="37.200000000000003" customHeight="1" thickBot="1" x14ac:dyDescent="0.35">
      <c r="A16" s="116">
        <v>14</v>
      </c>
      <c r="B16" s="117" t="s">
        <v>78</v>
      </c>
      <c r="C16" s="118" t="s">
        <v>79</v>
      </c>
      <c r="D16" s="117" t="s">
        <v>1445</v>
      </c>
      <c r="E16" s="117" t="s">
        <v>1445</v>
      </c>
      <c r="F16" s="117" t="s">
        <v>1461</v>
      </c>
    </row>
    <row r="17" spans="1:6" ht="37.200000000000003" customHeight="1" thickBot="1" x14ac:dyDescent="0.35">
      <c r="A17" s="113">
        <v>15</v>
      </c>
      <c r="B17" s="114" t="s">
        <v>86</v>
      </c>
      <c r="C17" s="115" t="s">
        <v>87</v>
      </c>
      <c r="D17" s="114" t="s">
        <v>1445</v>
      </c>
      <c r="E17" s="114"/>
      <c r="F17" s="114" t="s">
        <v>1462</v>
      </c>
    </row>
    <row r="18" spans="1:6" ht="37.200000000000003" customHeight="1" x14ac:dyDescent="0.3">
      <c r="A18" s="442">
        <v>16</v>
      </c>
      <c r="B18" s="444" t="s">
        <v>89</v>
      </c>
      <c r="C18" s="446" t="s">
        <v>90</v>
      </c>
      <c r="D18" s="444" t="s">
        <v>1445</v>
      </c>
      <c r="E18" s="444"/>
      <c r="F18" s="119" t="s">
        <v>1463</v>
      </c>
    </row>
    <row r="19" spans="1:6" ht="37.200000000000003" customHeight="1" thickBot="1" x14ac:dyDescent="0.35">
      <c r="A19" s="443"/>
      <c r="B19" s="445"/>
      <c r="C19" s="447"/>
      <c r="D19" s="445"/>
      <c r="E19" s="445"/>
      <c r="F19" s="117" t="s">
        <v>1464</v>
      </c>
    </row>
    <row r="20" spans="1:6" ht="37.200000000000003" customHeight="1" thickBot="1" x14ac:dyDescent="0.35">
      <c r="A20" s="113">
        <v>17</v>
      </c>
      <c r="B20" s="114" t="s">
        <v>92</v>
      </c>
      <c r="C20" s="115" t="s">
        <v>93</v>
      </c>
      <c r="D20" s="114" t="s">
        <v>1445</v>
      </c>
      <c r="E20" s="114"/>
      <c r="F20" s="114" t="s">
        <v>1465</v>
      </c>
    </row>
    <row r="21" spans="1:6" ht="37.200000000000003" customHeight="1" thickBot="1" x14ac:dyDescent="0.35">
      <c r="A21" s="116">
        <v>18</v>
      </c>
      <c r="B21" s="117" t="s">
        <v>95</v>
      </c>
      <c r="C21" s="118" t="s">
        <v>1466</v>
      </c>
      <c r="D21" s="117" t="s">
        <v>1445</v>
      </c>
      <c r="E21" s="117"/>
      <c r="F21" s="117" t="s">
        <v>1467</v>
      </c>
    </row>
    <row r="22" spans="1:6" ht="37.200000000000003" customHeight="1" thickBot="1" x14ac:dyDescent="0.35">
      <c r="A22" s="113">
        <v>19</v>
      </c>
      <c r="B22" s="114" t="s">
        <v>99</v>
      </c>
      <c r="C22" s="115" t="s">
        <v>100</v>
      </c>
      <c r="D22" s="114" t="s">
        <v>1445</v>
      </c>
      <c r="E22" s="114" t="s">
        <v>1445</v>
      </c>
      <c r="F22" s="114" t="s">
        <v>1468</v>
      </c>
    </row>
    <row r="23" spans="1:6" ht="37.200000000000003" customHeight="1" thickBot="1" x14ac:dyDescent="0.35">
      <c r="A23" s="116">
        <v>20</v>
      </c>
      <c r="B23" s="117" t="s">
        <v>104</v>
      </c>
      <c r="C23" s="118" t="s">
        <v>105</v>
      </c>
      <c r="D23" s="117" t="s">
        <v>1445</v>
      </c>
      <c r="E23" s="117"/>
      <c r="F23" s="117" t="s">
        <v>1469</v>
      </c>
    </row>
    <row r="24" spans="1:6" ht="37.200000000000003" customHeight="1" thickBot="1" x14ac:dyDescent="0.35">
      <c r="A24" s="113">
        <v>21</v>
      </c>
      <c r="B24" s="114" t="s">
        <v>109</v>
      </c>
      <c r="C24" s="115" t="s">
        <v>110</v>
      </c>
      <c r="D24" s="114" t="s">
        <v>1445</v>
      </c>
      <c r="E24" s="114"/>
      <c r="F24" s="114" t="s">
        <v>1470</v>
      </c>
    </row>
    <row r="25" spans="1:6" ht="37.200000000000003" customHeight="1" thickBot="1" x14ac:dyDescent="0.35">
      <c r="A25" s="116">
        <v>22</v>
      </c>
      <c r="B25" s="117" t="s">
        <v>124</v>
      </c>
      <c r="C25" s="118" t="s">
        <v>1471</v>
      </c>
      <c r="D25" s="117" t="s">
        <v>1445</v>
      </c>
      <c r="E25" s="117" t="s">
        <v>1445</v>
      </c>
      <c r="F25" s="117" t="s">
        <v>1472</v>
      </c>
    </row>
    <row r="26" spans="1:6" ht="37.200000000000003" customHeight="1" thickBot="1" x14ac:dyDescent="0.35">
      <c r="A26" s="113">
        <v>23</v>
      </c>
      <c r="B26" s="114" t="s">
        <v>129</v>
      </c>
      <c r="C26" s="115" t="s">
        <v>130</v>
      </c>
      <c r="D26" s="114" t="s">
        <v>1445</v>
      </c>
      <c r="E26" s="114"/>
      <c r="F26" s="114" t="s">
        <v>1473</v>
      </c>
    </row>
  </sheetData>
  <mergeCells count="10">
    <mergeCell ref="A18:A19"/>
    <mergeCell ref="B18:B19"/>
    <mergeCell ref="C18:C19"/>
    <mergeCell ref="D18:D19"/>
    <mergeCell ref="E18:E19"/>
    <mergeCell ref="A5:A6"/>
    <mergeCell ref="B5:B6"/>
    <mergeCell ref="C5:C6"/>
    <mergeCell ref="D5:D6"/>
    <mergeCell ref="E5:E6"/>
  </mergeCells>
  <pageMargins left="0.7" right="0.7" top="0.75" bottom="0.75" header="0.3" footer="0.3"/>
  <pageSetup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F37"/>
  <sheetViews>
    <sheetView topLeftCell="A9" zoomScale="80" zoomScaleNormal="80" workbookViewId="0">
      <selection activeCell="L45" sqref="L45"/>
    </sheetView>
  </sheetViews>
  <sheetFormatPr baseColWidth="10" defaultRowHeight="14.4" x14ac:dyDescent="0.3"/>
  <cols>
    <col min="1" max="1" width="30.77734375" customWidth="1"/>
    <col min="2" max="2" width="19.5546875" customWidth="1"/>
  </cols>
  <sheetData>
    <row r="1" spans="1:6" ht="28.8" customHeight="1" thickBot="1" x14ac:dyDescent="0.35">
      <c r="A1" s="122" t="s">
        <v>1474</v>
      </c>
      <c r="B1" s="123" t="s">
        <v>1475</v>
      </c>
    </row>
    <row r="2" spans="1:6" ht="31.2" thickTop="1" thickBot="1" x14ac:dyDescent="0.35">
      <c r="A2" s="124" t="s">
        <v>1476</v>
      </c>
      <c r="B2" s="125">
        <v>14</v>
      </c>
    </row>
    <row r="3" spans="1:6" ht="30.6" thickBot="1" x14ac:dyDescent="0.35">
      <c r="A3" s="126" t="s">
        <v>1477</v>
      </c>
      <c r="B3" s="127">
        <v>4</v>
      </c>
    </row>
    <row r="4" spans="1:6" ht="17.399999999999999" customHeight="1" thickBot="1" x14ac:dyDescent="0.35">
      <c r="A4" s="124" t="s">
        <v>159</v>
      </c>
      <c r="B4" s="125">
        <v>84</v>
      </c>
    </row>
    <row r="5" spans="1:6" ht="15.6" thickBot="1" x14ac:dyDescent="0.35">
      <c r="A5" s="126" t="s">
        <v>1478</v>
      </c>
      <c r="B5" s="127">
        <v>20</v>
      </c>
    </row>
    <row r="6" spans="1:6" ht="15.6" thickBot="1" x14ac:dyDescent="0.35">
      <c r="A6" s="124" t="s">
        <v>1479</v>
      </c>
      <c r="B6" s="125">
        <v>146</v>
      </c>
    </row>
    <row r="7" spans="1:6" ht="16.2" thickBot="1" x14ac:dyDescent="0.35">
      <c r="A7" s="128" t="s">
        <v>1480</v>
      </c>
      <c r="B7" s="129">
        <v>268</v>
      </c>
    </row>
    <row r="11" spans="1:6" ht="15" thickBot="1" x14ac:dyDescent="0.35"/>
    <row r="12" spans="1:6" ht="15" thickBot="1" x14ac:dyDescent="0.35">
      <c r="A12" s="451" t="s">
        <v>1481</v>
      </c>
      <c r="B12" s="452"/>
      <c r="C12" s="130" t="s">
        <v>1482</v>
      </c>
      <c r="D12" s="130" t="s">
        <v>1483</v>
      </c>
      <c r="E12" s="130" t="s">
        <v>1484</v>
      </c>
      <c r="F12" s="130" t="s">
        <v>1485</v>
      </c>
    </row>
    <row r="13" spans="1:6" ht="15.6" thickTop="1" thickBot="1" x14ac:dyDescent="0.35">
      <c r="A13" s="453" t="s">
        <v>1486</v>
      </c>
      <c r="B13" s="131" t="s">
        <v>1487</v>
      </c>
      <c r="C13" s="132">
        <v>11</v>
      </c>
      <c r="D13" s="132">
        <v>18</v>
      </c>
      <c r="E13" s="132">
        <v>3</v>
      </c>
      <c r="F13" s="132">
        <v>27</v>
      </c>
    </row>
    <row r="14" spans="1:6" ht="15" thickBot="1" x14ac:dyDescent="0.35">
      <c r="A14" s="454"/>
      <c r="B14" s="133" t="s">
        <v>1488</v>
      </c>
      <c r="C14" s="134">
        <v>19</v>
      </c>
      <c r="D14" s="134">
        <v>34</v>
      </c>
      <c r="E14" s="134">
        <v>10</v>
      </c>
      <c r="F14" s="134">
        <v>28</v>
      </c>
    </row>
    <row r="15" spans="1:6" ht="15" thickBot="1" x14ac:dyDescent="0.35">
      <c r="A15" s="455" t="s">
        <v>1489</v>
      </c>
      <c r="B15" s="131" t="s">
        <v>1490</v>
      </c>
      <c r="C15" s="132">
        <v>2</v>
      </c>
      <c r="D15" s="132">
        <v>0</v>
      </c>
      <c r="E15" s="132">
        <v>0</v>
      </c>
      <c r="F15" s="132">
        <v>0</v>
      </c>
    </row>
    <row r="16" spans="1:6" ht="15" thickBot="1" x14ac:dyDescent="0.35">
      <c r="A16" s="456"/>
      <c r="B16" s="131" t="s">
        <v>1491</v>
      </c>
      <c r="C16" s="134">
        <v>3</v>
      </c>
      <c r="D16" s="134">
        <v>12</v>
      </c>
      <c r="E16" s="134">
        <v>1</v>
      </c>
      <c r="F16" s="134">
        <v>3</v>
      </c>
    </row>
    <row r="17" spans="1:6" ht="15" thickBot="1" x14ac:dyDescent="0.35">
      <c r="A17" s="456"/>
      <c r="B17" s="131" t="s">
        <v>1492</v>
      </c>
      <c r="C17" s="132">
        <v>12</v>
      </c>
      <c r="D17" s="132">
        <v>10</v>
      </c>
      <c r="E17" s="132">
        <v>4</v>
      </c>
      <c r="F17" s="132">
        <v>14</v>
      </c>
    </row>
    <row r="18" spans="1:6" ht="15" thickBot="1" x14ac:dyDescent="0.35">
      <c r="A18" s="454"/>
      <c r="B18" s="131" t="s">
        <v>1493</v>
      </c>
      <c r="C18" s="134">
        <v>13</v>
      </c>
      <c r="D18" s="134">
        <v>30</v>
      </c>
      <c r="E18" s="134">
        <v>8</v>
      </c>
      <c r="F18" s="134">
        <v>38</v>
      </c>
    </row>
    <row r="19" spans="1:6" ht="16.8" customHeight="1" thickBot="1" x14ac:dyDescent="0.35">
      <c r="A19" s="455" t="s">
        <v>1494</v>
      </c>
      <c r="B19" s="131" t="s">
        <v>1495</v>
      </c>
      <c r="C19" s="134">
        <v>0</v>
      </c>
      <c r="D19" s="134">
        <v>0</v>
      </c>
      <c r="E19" s="134">
        <v>0</v>
      </c>
      <c r="F19" s="134">
        <v>6</v>
      </c>
    </row>
    <row r="20" spans="1:6" ht="15" thickBot="1" x14ac:dyDescent="0.35">
      <c r="A20" s="456"/>
      <c r="B20" s="131" t="s">
        <v>1496</v>
      </c>
      <c r="C20" s="134">
        <v>0</v>
      </c>
      <c r="D20" s="134">
        <v>0</v>
      </c>
      <c r="E20" s="134">
        <v>0</v>
      </c>
      <c r="F20" s="134">
        <v>26</v>
      </c>
    </row>
    <row r="21" spans="1:6" ht="15" thickBot="1" x14ac:dyDescent="0.35">
      <c r="A21" s="456"/>
      <c r="B21" s="131" t="s">
        <v>1497</v>
      </c>
      <c r="C21" s="132">
        <v>0</v>
      </c>
      <c r="D21" s="132">
        <v>0</v>
      </c>
      <c r="E21" s="132">
        <v>0</v>
      </c>
      <c r="F21" s="132">
        <v>4</v>
      </c>
    </row>
    <row r="22" spans="1:6" ht="15" thickBot="1" x14ac:dyDescent="0.35">
      <c r="A22" s="456"/>
      <c r="B22" s="133" t="s">
        <v>1498</v>
      </c>
      <c r="C22" s="134">
        <v>0</v>
      </c>
      <c r="D22" s="134">
        <v>0</v>
      </c>
      <c r="E22" s="134">
        <v>3</v>
      </c>
      <c r="F22" s="134">
        <v>14</v>
      </c>
    </row>
    <row r="23" spans="1:6" ht="15" thickBot="1" x14ac:dyDescent="0.35">
      <c r="A23" s="456"/>
      <c r="B23" s="131" t="s">
        <v>1499</v>
      </c>
      <c r="C23" s="132">
        <v>1</v>
      </c>
      <c r="D23" s="132">
        <v>0</v>
      </c>
      <c r="E23" s="132">
        <v>1</v>
      </c>
      <c r="F23" s="132">
        <v>1</v>
      </c>
    </row>
    <row r="24" spans="1:6" ht="15" thickBot="1" x14ac:dyDescent="0.35">
      <c r="A24" s="456"/>
      <c r="B24" s="133" t="s">
        <v>1500</v>
      </c>
      <c r="C24" s="134">
        <v>4</v>
      </c>
      <c r="D24" s="134">
        <v>14</v>
      </c>
      <c r="E24" s="134">
        <v>4</v>
      </c>
      <c r="F24" s="134">
        <v>3</v>
      </c>
    </row>
    <row r="25" spans="1:6" ht="15" thickBot="1" x14ac:dyDescent="0.35">
      <c r="A25" s="456"/>
      <c r="B25" s="131" t="s">
        <v>1501</v>
      </c>
      <c r="C25" s="132">
        <v>0</v>
      </c>
      <c r="D25" s="132">
        <v>3</v>
      </c>
      <c r="E25" s="132">
        <v>2</v>
      </c>
      <c r="F25" s="132">
        <v>0</v>
      </c>
    </row>
    <row r="26" spans="1:6" ht="15" thickBot="1" x14ac:dyDescent="0.35">
      <c r="A26" s="454"/>
      <c r="B26" s="133" t="s">
        <v>1502</v>
      </c>
      <c r="C26" s="134">
        <v>25</v>
      </c>
      <c r="D26" s="134">
        <v>35</v>
      </c>
      <c r="E26" s="134">
        <v>3</v>
      </c>
      <c r="F26" s="134">
        <v>1</v>
      </c>
    </row>
    <row r="27" spans="1:6" ht="27" thickBot="1" x14ac:dyDescent="0.35">
      <c r="A27" s="135"/>
      <c r="B27" s="131" t="s">
        <v>1504</v>
      </c>
      <c r="C27" s="132">
        <v>0</v>
      </c>
      <c r="D27" s="132">
        <v>0</v>
      </c>
      <c r="E27" s="132">
        <v>0</v>
      </c>
      <c r="F27" s="132">
        <v>4</v>
      </c>
    </row>
    <row r="28" spans="1:6" ht="15" thickBot="1" x14ac:dyDescent="0.35">
      <c r="A28" s="135"/>
      <c r="B28" s="133" t="s">
        <v>226</v>
      </c>
      <c r="C28" s="134">
        <v>18</v>
      </c>
      <c r="D28" s="134">
        <v>47</v>
      </c>
      <c r="E28" s="134">
        <v>11</v>
      </c>
      <c r="F28" s="134">
        <v>39</v>
      </c>
    </row>
    <row r="29" spans="1:6" ht="15" thickBot="1" x14ac:dyDescent="0.35">
      <c r="A29" s="135" t="s">
        <v>1503</v>
      </c>
      <c r="B29" s="131" t="s">
        <v>1505</v>
      </c>
      <c r="C29" s="132">
        <v>10</v>
      </c>
      <c r="D29" s="132">
        <v>4</v>
      </c>
      <c r="E29" s="132">
        <v>2</v>
      </c>
      <c r="F29" s="132">
        <v>12</v>
      </c>
    </row>
    <row r="30" spans="1:6" ht="27" thickBot="1" x14ac:dyDescent="0.35">
      <c r="A30" s="136"/>
      <c r="B30" s="133" t="s">
        <v>1506</v>
      </c>
      <c r="C30" s="134">
        <v>2</v>
      </c>
      <c r="D30" s="134">
        <v>1</v>
      </c>
      <c r="E30" s="134">
        <v>0</v>
      </c>
      <c r="F30" s="134">
        <v>0</v>
      </c>
    </row>
    <row r="31" spans="1:6" ht="15" thickBot="1" x14ac:dyDescent="0.35">
      <c r="A31" s="448" t="s">
        <v>1507</v>
      </c>
      <c r="B31" s="131" t="s">
        <v>1508</v>
      </c>
      <c r="C31" s="132">
        <v>16</v>
      </c>
      <c r="D31" s="132">
        <v>4</v>
      </c>
      <c r="E31" s="132">
        <v>1</v>
      </c>
      <c r="F31" s="132">
        <v>6</v>
      </c>
    </row>
    <row r="32" spans="1:6" ht="15" thickBot="1" x14ac:dyDescent="0.35">
      <c r="A32" s="449"/>
      <c r="B32" s="133" t="s">
        <v>1509</v>
      </c>
      <c r="C32" s="134">
        <v>5</v>
      </c>
      <c r="D32" s="134">
        <v>15</v>
      </c>
      <c r="E32" s="134">
        <v>1</v>
      </c>
      <c r="F32" s="134">
        <v>9</v>
      </c>
    </row>
    <row r="33" spans="1:6" ht="15" thickBot="1" x14ac:dyDescent="0.35">
      <c r="A33" s="449"/>
      <c r="B33" s="131" t="s">
        <v>1510</v>
      </c>
      <c r="C33" s="132">
        <v>2</v>
      </c>
      <c r="D33" s="132">
        <v>13</v>
      </c>
      <c r="E33" s="132">
        <v>2</v>
      </c>
      <c r="F33" s="132">
        <v>10</v>
      </c>
    </row>
    <row r="34" spans="1:6" ht="15" thickBot="1" x14ac:dyDescent="0.35">
      <c r="A34" s="449"/>
      <c r="B34" s="133" t="s">
        <v>1511</v>
      </c>
      <c r="C34" s="134">
        <v>1</v>
      </c>
      <c r="D34" s="134">
        <v>5</v>
      </c>
      <c r="E34" s="134">
        <v>3</v>
      </c>
      <c r="F34" s="134">
        <v>4</v>
      </c>
    </row>
    <row r="35" spans="1:6" ht="15" thickBot="1" x14ac:dyDescent="0.35">
      <c r="A35" s="449"/>
      <c r="B35" s="131" t="s">
        <v>1512</v>
      </c>
      <c r="C35" s="132">
        <v>2</v>
      </c>
      <c r="D35" s="132">
        <v>6</v>
      </c>
      <c r="E35" s="132">
        <v>3</v>
      </c>
      <c r="F35" s="132">
        <v>4</v>
      </c>
    </row>
    <row r="36" spans="1:6" ht="15" thickBot="1" x14ac:dyDescent="0.35">
      <c r="A36" s="449"/>
      <c r="B36" s="133" t="s">
        <v>1513</v>
      </c>
      <c r="C36" s="134">
        <v>3</v>
      </c>
      <c r="D36" s="134">
        <v>8</v>
      </c>
      <c r="E36" s="134">
        <v>2</v>
      </c>
      <c r="F36" s="134">
        <v>18</v>
      </c>
    </row>
    <row r="37" spans="1:6" ht="15" thickBot="1" x14ac:dyDescent="0.35">
      <c r="A37" s="450"/>
      <c r="B37" s="131" t="s">
        <v>1514</v>
      </c>
      <c r="C37" s="132">
        <v>1</v>
      </c>
      <c r="D37" s="132">
        <v>1</v>
      </c>
      <c r="E37" s="132">
        <v>1</v>
      </c>
      <c r="F37" s="132">
        <v>4</v>
      </c>
    </row>
  </sheetData>
  <mergeCells count="5">
    <mergeCell ref="A31:A37"/>
    <mergeCell ref="A12:B12"/>
    <mergeCell ref="A13:A14"/>
    <mergeCell ref="A15:A18"/>
    <mergeCell ref="A19:A26"/>
  </mergeCell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C8"/>
  <sheetViews>
    <sheetView zoomScale="90" zoomScaleNormal="90" workbookViewId="0">
      <selection activeCell="G29" sqref="G29"/>
    </sheetView>
  </sheetViews>
  <sheetFormatPr baseColWidth="10" defaultRowHeight="14.4" x14ac:dyDescent="0.3"/>
  <cols>
    <col min="1" max="1" width="22.21875" customWidth="1"/>
    <col min="3" max="3" width="15.44140625" customWidth="1"/>
  </cols>
  <sheetData>
    <row r="1" spans="1:3" ht="24.6" customHeight="1" x14ac:dyDescent="0.3">
      <c r="A1" s="189" t="s">
        <v>1581</v>
      </c>
      <c r="B1" s="189" t="s">
        <v>142</v>
      </c>
      <c r="C1" s="189" t="s">
        <v>1582</v>
      </c>
    </row>
    <row r="2" spans="1:3" x14ac:dyDescent="0.3">
      <c r="A2" s="9" t="s">
        <v>1515</v>
      </c>
      <c r="B2" s="9">
        <v>61.76</v>
      </c>
      <c r="C2" s="9">
        <v>8413</v>
      </c>
    </row>
    <row r="3" spans="1:3" x14ac:dyDescent="0.3">
      <c r="A3" s="9" t="s">
        <v>1516</v>
      </c>
      <c r="B3" s="9">
        <v>17.920000000000002</v>
      </c>
      <c r="C3" s="9">
        <v>2441</v>
      </c>
    </row>
    <row r="4" spans="1:3" x14ac:dyDescent="0.3">
      <c r="A4" s="9" t="s">
        <v>1517</v>
      </c>
      <c r="B4" s="9">
        <v>17.41</v>
      </c>
      <c r="C4" s="9">
        <v>2372</v>
      </c>
    </row>
    <row r="5" spans="1:3" x14ac:dyDescent="0.3">
      <c r="A5" s="9" t="s">
        <v>1518</v>
      </c>
      <c r="B5" s="9">
        <v>1.59</v>
      </c>
      <c r="C5" s="9">
        <v>217</v>
      </c>
    </row>
    <row r="6" spans="1:3" x14ac:dyDescent="0.3">
      <c r="A6" s="9" t="s">
        <v>1520</v>
      </c>
      <c r="B6" s="9">
        <v>1.01</v>
      </c>
      <c r="C6" s="9">
        <v>137</v>
      </c>
    </row>
    <row r="7" spans="1:3" x14ac:dyDescent="0.3">
      <c r="A7" s="9" t="s">
        <v>1519</v>
      </c>
      <c r="B7" s="9">
        <v>0.3</v>
      </c>
      <c r="C7" s="9">
        <v>40</v>
      </c>
    </row>
    <row r="8" spans="1:3" x14ac:dyDescent="0.3">
      <c r="C8" s="18">
        <f>SUM(B2:B7)</f>
        <v>99.990000000000009</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E5"/>
  <sheetViews>
    <sheetView workbookViewId="0">
      <selection activeCell="J19" sqref="J19"/>
    </sheetView>
  </sheetViews>
  <sheetFormatPr baseColWidth="10" defaultRowHeight="14.4" x14ac:dyDescent="0.3"/>
  <sheetData>
    <row r="1" spans="1:5" ht="51" customHeight="1" x14ac:dyDescent="0.3">
      <c r="A1" s="190"/>
      <c r="B1" s="457" t="s">
        <v>269</v>
      </c>
      <c r="C1" s="457" t="s">
        <v>1522</v>
      </c>
      <c r="D1" s="457" t="s">
        <v>1523</v>
      </c>
      <c r="E1" s="459" t="s">
        <v>270</v>
      </c>
    </row>
    <row r="2" spans="1:5" ht="15" thickBot="1" x14ac:dyDescent="0.35">
      <c r="A2" s="191" t="s">
        <v>1521</v>
      </c>
      <c r="B2" s="458"/>
      <c r="C2" s="458"/>
      <c r="D2" s="458"/>
      <c r="E2" s="460"/>
    </row>
    <row r="3" spans="1:5" ht="15" thickBot="1" x14ac:dyDescent="0.35">
      <c r="A3" s="192" t="s">
        <v>1524</v>
      </c>
      <c r="B3" s="193">
        <v>56.2</v>
      </c>
      <c r="C3" s="194">
        <v>51.7</v>
      </c>
      <c r="D3" s="194">
        <v>51.7</v>
      </c>
      <c r="E3" s="194">
        <v>79.8</v>
      </c>
    </row>
    <row r="4" spans="1:5" ht="15" thickBot="1" x14ac:dyDescent="0.35">
      <c r="A4" s="192" t="s">
        <v>1525</v>
      </c>
      <c r="B4" s="193">
        <v>76.8</v>
      </c>
      <c r="C4" s="194">
        <v>70</v>
      </c>
      <c r="D4" s="194">
        <v>70</v>
      </c>
      <c r="E4" s="194">
        <v>69.2</v>
      </c>
    </row>
    <row r="5" spans="1:5" ht="28.2" thickBot="1" x14ac:dyDescent="0.35">
      <c r="A5" s="192" t="s">
        <v>1526</v>
      </c>
      <c r="B5" s="193">
        <v>75.7</v>
      </c>
      <c r="C5" s="194">
        <v>65</v>
      </c>
      <c r="D5" s="194">
        <v>65</v>
      </c>
      <c r="E5" s="194">
        <v>86.6</v>
      </c>
    </row>
  </sheetData>
  <mergeCells count="4">
    <mergeCell ref="B1:B2"/>
    <mergeCell ref="C1:C2"/>
    <mergeCell ref="D1:D2"/>
    <mergeCell ref="E1:E2"/>
  </mergeCells>
  <pageMargins left="0.7" right="0.7" top="0.75" bottom="0.75" header="0.3" footer="0.3"/>
  <pageSetup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8"/>
  <sheetViews>
    <sheetView workbookViewId="0">
      <pane ySplit="1" topLeftCell="A30" activePane="bottomLeft" state="frozen"/>
      <selection pane="bottomLeft" activeCell="C9" sqref="C9"/>
    </sheetView>
  </sheetViews>
  <sheetFormatPr baseColWidth="10" defaultColWidth="14.44140625" defaultRowHeight="15.75" customHeight="1" x14ac:dyDescent="0.25"/>
  <cols>
    <col min="1" max="1" width="32.88671875" style="464" customWidth="1"/>
    <col min="2" max="4" width="21.5546875" style="464" customWidth="1"/>
    <col min="5" max="5" width="52.88671875" style="464" customWidth="1"/>
    <col min="6" max="12" width="21.5546875" style="464" customWidth="1"/>
    <col min="13" max="13" width="64.6640625" style="464" customWidth="1"/>
    <col min="14" max="27" width="21.5546875" style="464" customWidth="1"/>
    <col min="28" max="28" width="74.5546875" style="464" customWidth="1"/>
    <col min="29" max="34" width="21.5546875" style="464" customWidth="1"/>
    <col min="35" max="16384" width="14.44140625" style="464"/>
  </cols>
  <sheetData>
    <row r="1" spans="1:28" s="462" customFormat="1" ht="82.8" customHeight="1" x14ac:dyDescent="0.3">
      <c r="A1" s="461" t="s">
        <v>1741</v>
      </c>
      <c r="B1" s="461" t="s">
        <v>1742</v>
      </c>
      <c r="C1" s="461" t="s">
        <v>1743</v>
      </c>
      <c r="D1" s="461" t="s">
        <v>1744</v>
      </c>
      <c r="E1" s="461" t="s">
        <v>1745</v>
      </c>
      <c r="F1" s="461" t="s">
        <v>1746</v>
      </c>
      <c r="G1" s="461" t="s">
        <v>1747</v>
      </c>
      <c r="H1" s="461" t="s">
        <v>1748</v>
      </c>
      <c r="I1" s="461" t="s">
        <v>1749</v>
      </c>
      <c r="J1" s="461" t="s">
        <v>1750</v>
      </c>
      <c r="K1" s="461" t="s">
        <v>1751</v>
      </c>
      <c r="L1" s="461" t="s">
        <v>1752</v>
      </c>
      <c r="M1" s="461" t="s">
        <v>1753</v>
      </c>
      <c r="N1" s="461" t="s">
        <v>1754</v>
      </c>
      <c r="O1" s="461" t="s">
        <v>1755</v>
      </c>
      <c r="P1" s="461" t="s">
        <v>1756</v>
      </c>
      <c r="Q1" s="461" t="s">
        <v>1757</v>
      </c>
      <c r="R1" s="461" t="s">
        <v>1758</v>
      </c>
      <c r="S1" s="461" t="s">
        <v>1759</v>
      </c>
      <c r="T1" s="461" t="s">
        <v>1760</v>
      </c>
      <c r="U1" s="461" t="s">
        <v>1761</v>
      </c>
      <c r="V1" s="461" t="s">
        <v>1762</v>
      </c>
      <c r="W1" s="461" t="s">
        <v>1763</v>
      </c>
      <c r="X1" s="461" t="s">
        <v>1764</v>
      </c>
      <c r="Y1" s="461" t="s">
        <v>1765</v>
      </c>
      <c r="Z1" s="461" t="s">
        <v>1766</v>
      </c>
      <c r="AA1" s="461" t="s">
        <v>1767</v>
      </c>
      <c r="AB1" s="461" t="s">
        <v>1768</v>
      </c>
    </row>
    <row r="2" spans="1:28" ht="13.2" x14ac:dyDescent="0.25">
      <c r="A2" s="463" t="s">
        <v>1769</v>
      </c>
      <c r="B2" s="463" t="s">
        <v>1770</v>
      </c>
      <c r="C2" s="463" t="s">
        <v>1771</v>
      </c>
      <c r="E2" s="463" t="s">
        <v>1772</v>
      </c>
      <c r="F2" s="463" t="s">
        <v>1773</v>
      </c>
      <c r="G2" s="463" t="s">
        <v>1541</v>
      </c>
      <c r="H2" s="463" t="s">
        <v>1541</v>
      </c>
      <c r="I2" s="463" t="s">
        <v>1541</v>
      </c>
      <c r="J2" s="463" t="s">
        <v>1774</v>
      </c>
      <c r="K2" s="463" t="s">
        <v>1775</v>
      </c>
      <c r="L2" s="463" t="s">
        <v>1541</v>
      </c>
      <c r="M2" s="463" t="s">
        <v>1776</v>
      </c>
      <c r="N2" s="463" t="s">
        <v>1777</v>
      </c>
      <c r="P2" s="463" t="s">
        <v>1778</v>
      </c>
      <c r="Q2" s="463" t="s">
        <v>1779</v>
      </c>
      <c r="S2" s="463" t="s">
        <v>1540</v>
      </c>
      <c r="T2" s="463" t="s">
        <v>1541</v>
      </c>
      <c r="U2" s="463" t="s">
        <v>1540</v>
      </c>
      <c r="W2" s="463" t="s">
        <v>1540</v>
      </c>
      <c r="Y2" s="463" t="s">
        <v>1540</v>
      </c>
      <c r="Z2" s="463" t="s">
        <v>1780</v>
      </c>
      <c r="AA2" s="463" t="s">
        <v>1540</v>
      </c>
      <c r="AB2" s="463" t="s">
        <v>1781</v>
      </c>
    </row>
    <row r="3" spans="1:28" ht="13.2" x14ac:dyDescent="0.25">
      <c r="A3" s="463" t="s">
        <v>1782</v>
      </c>
      <c r="B3" s="463" t="s">
        <v>1783</v>
      </c>
      <c r="C3" s="463" t="s">
        <v>1784</v>
      </c>
      <c r="E3" s="463" t="s">
        <v>1772</v>
      </c>
      <c r="F3" s="463" t="s">
        <v>1785</v>
      </c>
      <c r="G3" s="463" t="s">
        <v>1541</v>
      </c>
      <c r="H3" s="463" t="s">
        <v>1541</v>
      </c>
      <c r="I3" s="463" t="s">
        <v>1541</v>
      </c>
      <c r="J3" s="463" t="s">
        <v>1786</v>
      </c>
      <c r="K3" s="463" t="s">
        <v>1787</v>
      </c>
      <c r="L3" s="463" t="s">
        <v>1541</v>
      </c>
      <c r="M3" s="463" t="s">
        <v>1788</v>
      </c>
      <c r="N3" s="463" t="s">
        <v>1789</v>
      </c>
      <c r="P3" s="463" t="s">
        <v>1778</v>
      </c>
      <c r="Q3" s="463" t="s">
        <v>1779</v>
      </c>
      <c r="S3" s="463" t="s">
        <v>1540</v>
      </c>
      <c r="T3" s="463" t="s">
        <v>1540</v>
      </c>
      <c r="U3" s="463" t="s">
        <v>1540</v>
      </c>
      <c r="W3" s="463" t="s">
        <v>1540</v>
      </c>
      <c r="Y3" s="463" t="s">
        <v>1540</v>
      </c>
      <c r="Z3" s="463" t="s">
        <v>1540</v>
      </c>
      <c r="AA3" s="463" t="s">
        <v>1540</v>
      </c>
      <c r="AB3" s="463" t="s">
        <v>1790</v>
      </c>
    </row>
    <row r="4" spans="1:28" ht="13.2" x14ac:dyDescent="0.25">
      <c r="A4" s="463" t="s">
        <v>1791</v>
      </c>
      <c r="B4" s="463" t="s">
        <v>1792</v>
      </c>
      <c r="C4" s="463" t="s">
        <v>1793</v>
      </c>
      <c r="E4" s="463" t="s">
        <v>1794</v>
      </c>
      <c r="F4" s="463" t="s">
        <v>1785</v>
      </c>
      <c r="G4" s="463" t="s">
        <v>1541</v>
      </c>
      <c r="H4" s="463" t="s">
        <v>1541</v>
      </c>
      <c r="I4" s="463" t="s">
        <v>1541</v>
      </c>
      <c r="J4" s="463" t="s">
        <v>1795</v>
      </c>
      <c r="K4" s="463" t="s">
        <v>1775</v>
      </c>
      <c r="L4" s="463" t="s">
        <v>1541</v>
      </c>
      <c r="M4" s="463" t="s">
        <v>1796</v>
      </c>
      <c r="N4" s="463" t="s">
        <v>1789</v>
      </c>
      <c r="O4" s="463" t="s">
        <v>1797</v>
      </c>
      <c r="P4" s="463" t="s">
        <v>1798</v>
      </c>
      <c r="Q4" s="463" t="s">
        <v>1779</v>
      </c>
      <c r="S4" s="463" t="s">
        <v>1540</v>
      </c>
      <c r="T4" s="463" t="s">
        <v>1540</v>
      </c>
      <c r="U4" s="463" t="s">
        <v>1540</v>
      </c>
      <c r="W4" s="463" t="s">
        <v>1540</v>
      </c>
      <c r="Y4" s="463" t="s">
        <v>1540</v>
      </c>
      <c r="Z4" s="463" t="s">
        <v>1799</v>
      </c>
      <c r="AA4" s="463" t="s">
        <v>1540</v>
      </c>
      <c r="AB4" s="463" t="s">
        <v>1800</v>
      </c>
    </row>
    <row r="5" spans="1:28" ht="13.2" x14ac:dyDescent="0.25">
      <c r="A5" s="463" t="s">
        <v>1801</v>
      </c>
      <c r="B5" s="463" t="s">
        <v>1802</v>
      </c>
      <c r="C5" s="463" t="s">
        <v>1803</v>
      </c>
      <c r="D5" s="463" t="s">
        <v>1804</v>
      </c>
      <c r="E5" s="463" t="s">
        <v>1805</v>
      </c>
      <c r="F5" s="463" t="s">
        <v>1773</v>
      </c>
      <c r="G5" s="463" t="s">
        <v>1541</v>
      </c>
      <c r="H5" s="463" t="s">
        <v>1541</v>
      </c>
      <c r="I5" s="463" t="s">
        <v>1541</v>
      </c>
      <c r="K5" s="463" t="s">
        <v>1787</v>
      </c>
      <c r="L5" s="463" t="s">
        <v>1540</v>
      </c>
      <c r="M5" s="463" t="s">
        <v>1806</v>
      </c>
      <c r="N5" s="463" t="s">
        <v>1807</v>
      </c>
      <c r="P5" s="463" t="s">
        <v>1778</v>
      </c>
      <c r="Q5" s="463" t="s">
        <v>1779</v>
      </c>
      <c r="S5" s="463" t="s">
        <v>1540</v>
      </c>
      <c r="T5" s="463" t="s">
        <v>1540</v>
      </c>
      <c r="U5" s="463" t="s">
        <v>1540</v>
      </c>
      <c r="W5" s="463" t="s">
        <v>1540</v>
      </c>
      <c r="Y5" s="463" t="s">
        <v>1540</v>
      </c>
      <c r="Z5" s="463" t="s">
        <v>1808</v>
      </c>
      <c r="AA5" s="463" t="s">
        <v>1540</v>
      </c>
      <c r="AB5" s="463" t="s">
        <v>1808</v>
      </c>
    </row>
    <row r="6" spans="1:28" ht="13.2" x14ac:dyDescent="0.25">
      <c r="A6" s="463" t="s">
        <v>1809</v>
      </c>
      <c r="B6" s="463" t="s">
        <v>1770</v>
      </c>
      <c r="C6" s="463" t="s">
        <v>1803</v>
      </c>
      <c r="D6" s="463" t="s">
        <v>1804</v>
      </c>
      <c r="E6" s="463" t="s">
        <v>1772</v>
      </c>
      <c r="F6" s="463" t="s">
        <v>1773</v>
      </c>
      <c r="G6" s="463" t="s">
        <v>1541</v>
      </c>
      <c r="H6" s="463" t="s">
        <v>1541</v>
      </c>
      <c r="I6" s="463" t="s">
        <v>1541</v>
      </c>
      <c r="J6" s="463" t="s">
        <v>1810</v>
      </c>
      <c r="K6" s="463" t="s">
        <v>1787</v>
      </c>
      <c r="L6" s="463" t="s">
        <v>1541</v>
      </c>
      <c r="M6" s="463" t="s">
        <v>1811</v>
      </c>
      <c r="N6" s="463" t="s">
        <v>1777</v>
      </c>
      <c r="P6" s="463" t="s">
        <v>1812</v>
      </c>
      <c r="Q6" s="463" t="s">
        <v>1779</v>
      </c>
      <c r="S6" s="463" t="s">
        <v>1540</v>
      </c>
      <c r="T6" s="463" t="s">
        <v>1540</v>
      </c>
      <c r="U6" s="463" t="s">
        <v>1540</v>
      </c>
      <c r="W6" s="463" t="s">
        <v>1540</v>
      </c>
      <c r="Y6" s="463" t="s">
        <v>1541</v>
      </c>
      <c r="Z6" s="463" t="s">
        <v>1813</v>
      </c>
      <c r="AA6" s="463" t="s">
        <v>1540</v>
      </c>
      <c r="AB6" s="463" t="s">
        <v>1814</v>
      </c>
    </row>
    <row r="7" spans="1:28" ht="13.2" x14ac:dyDescent="0.25">
      <c r="A7" s="463" t="s">
        <v>1815</v>
      </c>
      <c r="B7" s="463" t="s">
        <v>1802</v>
      </c>
      <c r="C7" s="463" t="s">
        <v>1803</v>
      </c>
      <c r="D7" s="463" t="s">
        <v>1816</v>
      </c>
      <c r="E7" s="463" t="s">
        <v>1772</v>
      </c>
      <c r="F7" s="463" t="s">
        <v>1773</v>
      </c>
      <c r="G7" s="463" t="s">
        <v>1541</v>
      </c>
      <c r="H7" s="463" t="s">
        <v>1541</v>
      </c>
      <c r="I7" s="463" t="s">
        <v>1541</v>
      </c>
      <c r="J7" s="463" t="s">
        <v>1817</v>
      </c>
      <c r="K7" s="463" t="s">
        <v>1787</v>
      </c>
      <c r="L7" s="463" t="s">
        <v>1541</v>
      </c>
      <c r="M7" s="463" t="s">
        <v>1818</v>
      </c>
      <c r="N7" s="463" t="s">
        <v>1789</v>
      </c>
      <c r="P7" s="463" t="s">
        <v>1798</v>
      </c>
      <c r="Q7" s="463" t="s">
        <v>1779</v>
      </c>
      <c r="S7" s="463" t="s">
        <v>1540</v>
      </c>
      <c r="T7" s="463" t="s">
        <v>1541</v>
      </c>
      <c r="U7" s="463" t="s">
        <v>1540</v>
      </c>
      <c r="W7" s="463" t="s">
        <v>1540</v>
      </c>
      <c r="Y7" s="463" t="s">
        <v>1540</v>
      </c>
      <c r="Z7" s="463" t="s">
        <v>1819</v>
      </c>
      <c r="AA7" s="463" t="s">
        <v>1540</v>
      </c>
      <c r="AB7" s="463" t="s">
        <v>1820</v>
      </c>
    </row>
    <row r="8" spans="1:28" ht="13.2" x14ac:dyDescent="0.25">
      <c r="A8" s="463" t="s">
        <v>1821</v>
      </c>
      <c r="B8" s="463" t="s">
        <v>1783</v>
      </c>
      <c r="C8" s="463" t="s">
        <v>1803</v>
      </c>
      <c r="D8" s="463" t="s">
        <v>1804</v>
      </c>
      <c r="E8" s="463" t="s">
        <v>1772</v>
      </c>
      <c r="F8" s="463" t="s">
        <v>1773</v>
      </c>
      <c r="G8" s="463" t="s">
        <v>1541</v>
      </c>
      <c r="H8" s="463" t="s">
        <v>1541</v>
      </c>
      <c r="I8" s="463" t="s">
        <v>1541</v>
      </c>
      <c r="K8" s="463" t="s">
        <v>1787</v>
      </c>
      <c r="L8" s="463" t="s">
        <v>1541</v>
      </c>
      <c r="M8" s="463" t="s">
        <v>1822</v>
      </c>
      <c r="N8" s="463" t="s">
        <v>1671</v>
      </c>
      <c r="P8" s="463" t="s">
        <v>1812</v>
      </c>
      <c r="Q8" s="463" t="s">
        <v>1807</v>
      </c>
      <c r="S8" s="463" t="s">
        <v>1540</v>
      </c>
      <c r="T8" s="463" t="s">
        <v>1541</v>
      </c>
      <c r="U8" s="463" t="s">
        <v>1540</v>
      </c>
      <c r="W8" s="463" t="s">
        <v>1540</v>
      </c>
      <c r="Y8" s="463" t="s">
        <v>1540</v>
      </c>
      <c r="Z8" s="463" t="s">
        <v>1823</v>
      </c>
      <c r="AA8" s="463" t="s">
        <v>1540</v>
      </c>
      <c r="AB8" s="463" t="s">
        <v>1824</v>
      </c>
    </row>
    <row r="9" spans="1:28" ht="13.2" x14ac:dyDescent="0.25">
      <c r="A9" s="463" t="s">
        <v>1825</v>
      </c>
      <c r="B9" s="463" t="s">
        <v>1783</v>
      </c>
      <c r="C9" s="463" t="s">
        <v>1771</v>
      </c>
      <c r="E9" s="463" t="s">
        <v>1805</v>
      </c>
      <c r="F9" s="463" t="s">
        <v>1773</v>
      </c>
      <c r="G9" s="463" t="s">
        <v>1541</v>
      </c>
      <c r="H9" s="463" t="s">
        <v>1541</v>
      </c>
      <c r="I9" s="463" t="s">
        <v>1541</v>
      </c>
      <c r="J9" s="463" t="s">
        <v>1826</v>
      </c>
      <c r="K9" s="463" t="s">
        <v>1787</v>
      </c>
      <c r="L9" s="463" t="s">
        <v>1541</v>
      </c>
      <c r="M9" s="463" t="s">
        <v>1827</v>
      </c>
      <c r="N9" s="463" t="s">
        <v>1789</v>
      </c>
      <c r="P9" s="463" t="s">
        <v>1798</v>
      </c>
      <c r="Q9" s="463" t="s">
        <v>1779</v>
      </c>
      <c r="S9" s="463" t="s">
        <v>1540</v>
      </c>
      <c r="T9" s="463" t="s">
        <v>1541</v>
      </c>
      <c r="U9" s="463" t="s">
        <v>1540</v>
      </c>
      <c r="W9" s="463" t="s">
        <v>1540</v>
      </c>
      <c r="Y9" s="463" t="s">
        <v>1540</v>
      </c>
      <c r="Z9" s="463" t="s">
        <v>1828</v>
      </c>
      <c r="AA9" s="463" t="s">
        <v>1540</v>
      </c>
      <c r="AB9" s="463" t="s">
        <v>1829</v>
      </c>
    </row>
    <row r="10" spans="1:28" ht="13.2" x14ac:dyDescent="0.25">
      <c r="A10" s="463" t="s">
        <v>1830</v>
      </c>
      <c r="B10" s="463" t="s">
        <v>1802</v>
      </c>
      <c r="C10" s="463" t="s">
        <v>1793</v>
      </c>
      <c r="E10" s="463" t="s">
        <v>1794</v>
      </c>
      <c r="F10" s="463" t="s">
        <v>1785</v>
      </c>
      <c r="G10" s="463" t="s">
        <v>1541</v>
      </c>
      <c r="H10" s="463" t="s">
        <v>1541</v>
      </c>
      <c r="I10" s="463" t="s">
        <v>1541</v>
      </c>
      <c r="J10" s="463" t="s">
        <v>1831</v>
      </c>
      <c r="K10" s="463" t="s">
        <v>1787</v>
      </c>
      <c r="L10" s="463" t="s">
        <v>1541</v>
      </c>
      <c r="M10" s="463" t="s">
        <v>1832</v>
      </c>
      <c r="N10" s="463" t="s">
        <v>1789</v>
      </c>
      <c r="P10" s="463" t="s">
        <v>1812</v>
      </c>
      <c r="Q10" s="463" t="s">
        <v>1779</v>
      </c>
      <c r="S10" s="463" t="s">
        <v>1540</v>
      </c>
      <c r="T10" s="463" t="s">
        <v>1540</v>
      </c>
      <c r="U10" s="463" t="s">
        <v>1540</v>
      </c>
      <c r="W10" s="463" t="s">
        <v>1540</v>
      </c>
      <c r="Y10" s="463" t="s">
        <v>1541</v>
      </c>
      <c r="Z10" s="463" t="s">
        <v>1833</v>
      </c>
      <c r="AA10" s="463" t="s">
        <v>1540</v>
      </c>
      <c r="AB10" s="463" t="s">
        <v>1834</v>
      </c>
    </row>
    <row r="11" spans="1:28" ht="13.2" x14ac:dyDescent="0.25">
      <c r="A11" s="463" t="s">
        <v>1835</v>
      </c>
      <c r="B11" s="463" t="s">
        <v>1802</v>
      </c>
      <c r="C11" s="463" t="s">
        <v>1771</v>
      </c>
      <c r="E11" s="463" t="s">
        <v>1805</v>
      </c>
      <c r="F11" s="463" t="s">
        <v>1773</v>
      </c>
      <c r="G11" s="463" t="s">
        <v>1541</v>
      </c>
      <c r="H11" s="463" t="s">
        <v>1541</v>
      </c>
      <c r="I11" s="463" t="s">
        <v>1540</v>
      </c>
      <c r="K11" s="463" t="s">
        <v>1836</v>
      </c>
      <c r="L11" s="463" t="s">
        <v>1540</v>
      </c>
      <c r="M11" s="463" t="s">
        <v>1837</v>
      </c>
      <c r="N11" s="463" t="s">
        <v>1807</v>
      </c>
      <c r="O11" s="463" t="s">
        <v>1837</v>
      </c>
      <c r="P11" s="463" t="s">
        <v>1838</v>
      </c>
      <c r="Q11" s="463" t="s">
        <v>1807</v>
      </c>
      <c r="R11" s="463" t="s">
        <v>1837</v>
      </c>
      <c r="S11" s="463" t="s">
        <v>1540</v>
      </c>
      <c r="T11" s="463" t="s">
        <v>1540</v>
      </c>
      <c r="U11" s="463" t="s">
        <v>1540</v>
      </c>
      <c r="W11" s="463" t="s">
        <v>1540</v>
      </c>
      <c r="Y11" s="463" t="s">
        <v>1541</v>
      </c>
      <c r="Z11" s="463" t="s">
        <v>1839</v>
      </c>
      <c r="AA11" s="463" t="s">
        <v>1540</v>
      </c>
      <c r="AB11" s="463" t="s">
        <v>1837</v>
      </c>
    </row>
    <row r="12" spans="1:28" ht="13.2" x14ac:dyDescent="0.25">
      <c r="A12" s="463" t="s">
        <v>1840</v>
      </c>
      <c r="B12" s="463" t="s">
        <v>1792</v>
      </c>
      <c r="C12" s="463" t="s">
        <v>1771</v>
      </c>
      <c r="E12" s="463" t="s">
        <v>1805</v>
      </c>
      <c r="F12" s="463" t="s">
        <v>1784</v>
      </c>
      <c r="G12" s="463" t="s">
        <v>1541</v>
      </c>
      <c r="H12" s="463" t="s">
        <v>1541</v>
      </c>
      <c r="I12" s="463" t="s">
        <v>1540</v>
      </c>
      <c r="K12" s="463" t="s">
        <v>1836</v>
      </c>
      <c r="L12" s="463" t="s">
        <v>1540</v>
      </c>
      <c r="M12" s="463" t="s">
        <v>1540</v>
      </c>
      <c r="N12" s="463" t="s">
        <v>1789</v>
      </c>
      <c r="P12" s="463" t="s">
        <v>1778</v>
      </c>
      <c r="Q12" s="463" t="s">
        <v>1841</v>
      </c>
      <c r="S12" s="463" t="s">
        <v>1540</v>
      </c>
      <c r="T12" s="463" t="s">
        <v>1541</v>
      </c>
      <c r="U12" s="463" t="s">
        <v>1540</v>
      </c>
      <c r="W12" s="463" t="s">
        <v>1540</v>
      </c>
      <c r="Y12" s="463" t="s">
        <v>1540</v>
      </c>
      <c r="Z12" s="463" t="s">
        <v>1540</v>
      </c>
      <c r="AA12" s="463" t="s">
        <v>1540</v>
      </c>
      <c r="AB12" s="463" t="s">
        <v>1842</v>
      </c>
    </row>
    <row r="13" spans="1:28" ht="13.2" x14ac:dyDescent="0.25">
      <c r="A13" s="463" t="s">
        <v>1843</v>
      </c>
      <c r="B13" s="463" t="s">
        <v>1783</v>
      </c>
      <c r="C13" s="463" t="s">
        <v>1771</v>
      </c>
      <c r="E13" s="463" t="s">
        <v>1772</v>
      </c>
      <c r="F13" s="463" t="s">
        <v>1785</v>
      </c>
      <c r="G13" s="463" t="s">
        <v>1540</v>
      </c>
      <c r="H13" s="463" t="s">
        <v>1540</v>
      </c>
      <c r="I13" s="463" t="s">
        <v>1540</v>
      </c>
      <c r="K13" s="463" t="s">
        <v>1775</v>
      </c>
      <c r="L13" s="463" t="s">
        <v>1540</v>
      </c>
      <c r="M13" s="463" t="s">
        <v>1844</v>
      </c>
      <c r="N13" s="463" t="s">
        <v>1789</v>
      </c>
      <c r="P13" s="463" t="s">
        <v>1798</v>
      </c>
      <c r="Q13" s="463" t="s">
        <v>1779</v>
      </c>
      <c r="S13" s="463" t="s">
        <v>1540</v>
      </c>
      <c r="T13" s="463" t="s">
        <v>1541</v>
      </c>
      <c r="U13" s="463" t="s">
        <v>1540</v>
      </c>
      <c r="W13" s="463" t="s">
        <v>1540</v>
      </c>
      <c r="Y13" s="463" t="s">
        <v>1540</v>
      </c>
      <c r="Z13" s="463" t="s">
        <v>1808</v>
      </c>
      <c r="AA13" s="463" t="s">
        <v>1540</v>
      </c>
      <c r="AB13" s="463" t="s">
        <v>1845</v>
      </c>
    </row>
    <row r="14" spans="1:28" ht="13.2" x14ac:dyDescent="0.25">
      <c r="A14" s="463" t="s">
        <v>1846</v>
      </c>
      <c r="B14" s="463" t="s">
        <v>1783</v>
      </c>
      <c r="C14" s="463" t="s">
        <v>1803</v>
      </c>
      <c r="D14" s="463" t="s">
        <v>1804</v>
      </c>
      <c r="E14" s="463" t="s">
        <v>1772</v>
      </c>
      <c r="F14" s="463" t="s">
        <v>1784</v>
      </c>
      <c r="G14" s="463" t="s">
        <v>1541</v>
      </c>
      <c r="H14" s="463" t="s">
        <v>1541</v>
      </c>
      <c r="I14" s="463" t="s">
        <v>1541</v>
      </c>
      <c r="J14" s="463" t="s">
        <v>1847</v>
      </c>
      <c r="K14" s="463" t="s">
        <v>1836</v>
      </c>
      <c r="L14" s="463" t="s">
        <v>1541</v>
      </c>
      <c r="M14" s="463" t="s">
        <v>1848</v>
      </c>
      <c r="N14" s="463" t="s">
        <v>1789</v>
      </c>
      <c r="P14" s="463" t="s">
        <v>1798</v>
      </c>
      <c r="Q14" s="463" t="s">
        <v>1779</v>
      </c>
      <c r="S14" s="463" t="s">
        <v>1540</v>
      </c>
      <c r="T14" s="463" t="s">
        <v>1540</v>
      </c>
      <c r="U14" s="463" t="s">
        <v>1540</v>
      </c>
      <c r="W14" s="463" t="s">
        <v>1540</v>
      </c>
      <c r="Y14" s="463" t="s">
        <v>1540</v>
      </c>
      <c r="Z14" s="463" t="s">
        <v>1577</v>
      </c>
      <c r="AA14" s="463" t="s">
        <v>1540</v>
      </c>
      <c r="AB14" s="463" t="s">
        <v>1849</v>
      </c>
    </row>
    <row r="15" spans="1:28" ht="13.2" x14ac:dyDescent="0.25">
      <c r="A15" s="463" t="s">
        <v>1850</v>
      </c>
      <c r="B15" s="463" t="s">
        <v>1770</v>
      </c>
      <c r="C15" s="463" t="s">
        <v>1771</v>
      </c>
      <c r="E15" s="463" t="s">
        <v>1805</v>
      </c>
      <c r="F15" s="463" t="s">
        <v>1773</v>
      </c>
      <c r="G15" s="463" t="s">
        <v>1541</v>
      </c>
      <c r="H15" s="463" t="s">
        <v>1541</v>
      </c>
      <c r="I15" s="463" t="s">
        <v>1541</v>
      </c>
      <c r="J15" s="463" t="s">
        <v>1851</v>
      </c>
      <c r="K15" s="463" t="s">
        <v>1787</v>
      </c>
      <c r="L15" s="463" t="s">
        <v>1541</v>
      </c>
      <c r="M15" s="463" t="s">
        <v>1852</v>
      </c>
      <c r="N15" s="463" t="s">
        <v>1671</v>
      </c>
      <c r="P15" s="463" t="s">
        <v>1812</v>
      </c>
      <c r="Q15" s="463" t="s">
        <v>1779</v>
      </c>
      <c r="S15" s="463" t="s">
        <v>1540</v>
      </c>
      <c r="T15" s="463" t="s">
        <v>1540</v>
      </c>
      <c r="U15" s="463" t="s">
        <v>1540</v>
      </c>
      <c r="W15" s="463" t="s">
        <v>1540</v>
      </c>
      <c r="Y15" s="463" t="s">
        <v>1540</v>
      </c>
      <c r="Z15" s="463" t="s">
        <v>1808</v>
      </c>
      <c r="AA15" s="463" t="s">
        <v>1540</v>
      </c>
      <c r="AB15" s="463" t="s">
        <v>1853</v>
      </c>
    </row>
    <row r="16" spans="1:28" ht="13.2" x14ac:dyDescent="0.25">
      <c r="A16" s="463" t="s">
        <v>1854</v>
      </c>
      <c r="B16" s="463" t="s">
        <v>1802</v>
      </c>
      <c r="C16" s="463" t="s">
        <v>1784</v>
      </c>
      <c r="E16" s="463" t="s">
        <v>1772</v>
      </c>
      <c r="F16" s="463" t="s">
        <v>1785</v>
      </c>
      <c r="G16" s="463" t="s">
        <v>1541</v>
      </c>
      <c r="H16" s="463" t="s">
        <v>1541</v>
      </c>
      <c r="I16" s="463" t="s">
        <v>1541</v>
      </c>
      <c r="J16" s="463" t="s">
        <v>1855</v>
      </c>
      <c r="K16" s="463" t="s">
        <v>1787</v>
      </c>
      <c r="L16" s="463" t="s">
        <v>1540</v>
      </c>
      <c r="M16" s="463" t="s">
        <v>1856</v>
      </c>
      <c r="N16" s="463" t="s">
        <v>1789</v>
      </c>
      <c r="P16" s="463" t="s">
        <v>1798</v>
      </c>
      <c r="Q16" s="463" t="s">
        <v>1841</v>
      </c>
      <c r="R16" s="463" t="s">
        <v>1857</v>
      </c>
      <c r="S16" s="463" t="s">
        <v>1540</v>
      </c>
      <c r="T16" s="463" t="s">
        <v>1540</v>
      </c>
      <c r="U16" s="463" t="s">
        <v>1540</v>
      </c>
      <c r="W16" s="463" t="s">
        <v>1541</v>
      </c>
      <c r="X16" s="463" t="s">
        <v>1858</v>
      </c>
      <c r="Y16" s="463" t="s">
        <v>1540</v>
      </c>
      <c r="Z16" s="463" t="s">
        <v>1808</v>
      </c>
      <c r="AA16" s="463" t="s">
        <v>1540</v>
      </c>
      <c r="AB16" s="463" t="s">
        <v>1859</v>
      </c>
    </row>
    <row r="17" spans="1:28" ht="13.2" x14ac:dyDescent="0.25">
      <c r="A17" s="463" t="s">
        <v>1860</v>
      </c>
      <c r="B17" s="463" t="s">
        <v>1770</v>
      </c>
      <c r="C17" s="463" t="s">
        <v>1861</v>
      </c>
      <c r="E17" s="463" t="s">
        <v>1772</v>
      </c>
      <c r="F17" s="463" t="s">
        <v>1785</v>
      </c>
      <c r="G17" s="463" t="s">
        <v>1541</v>
      </c>
      <c r="H17" s="463" t="s">
        <v>1541</v>
      </c>
      <c r="I17" s="463" t="s">
        <v>1541</v>
      </c>
      <c r="J17" s="463" t="s">
        <v>1862</v>
      </c>
      <c r="K17" s="463" t="s">
        <v>1787</v>
      </c>
      <c r="L17" s="463" t="s">
        <v>1541</v>
      </c>
      <c r="M17" s="463" t="s">
        <v>1863</v>
      </c>
      <c r="N17" s="463" t="s">
        <v>1807</v>
      </c>
      <c r="O17" s="463" t="s">
        <v>1864</v>
      </c>
      <c r="P17" s="463" t="s">
        <v>1778</v>
      </c>
      <c r="Q17" s="463" t="s">
        <v>1779</v>
      </c>
      <c r="S17" s="463" t="s">
        <v>1540</v>
      </c>
      <c r="T17" s="463" t="s">
        <v>1540</v>
      </c>
      <c r="U17" s="463" t="s">
        <v>1540</v>
      </c>
      <c r="W17" s="463" t="s">
        <v>1541</v>
      </c>
      <c r="X17" s="463" t="s">
        <v>26</v>
      </c>
      <c r="Y17" s="463" t="s">
        <v>1540</v>
      </c>
      <c r="Z17" s="463" t="s">
        <v>1865</v>
      </c>
      <c r="AA17" s="463" t="s">
        <v>1540</v>
      </c>
      <c r="AB17" s="463" t="s">
        <v>1866</v>
      </c>
    </row>
    <row r="18" spans="1:28" ht="13.2" x14ac:dyDescent="0.25">
      <c r="A18" s="463" t="s">
        <v>1867</v>
      </c>
      <c r="B18" s="463" t="s">
        <v>1792</v>
      </c>
      <c r="C18" s="463" t="s">
        <v>1861</v>
      </c>
      <c r="E18" s="463" t="s">
        <v>1805</v>
      </c>
      <c r="F18" s="463" t="s">
        <v>1785</v>
      </c>
      <c r="G18" s="463" t="s">
        <v>1541</v>
      </c>
      <c r="H18" s="463" t="s">
        <v>1541</v>
      </c>
      <c r="I18" s="463" t="s">
        <v>1541</v>
      </c>
      <c r="J18" s="463" t="s">
        <v>1868</v>
      </c>
      <c r="K18" s="463" t="s">
        <v>1787</v>
      </c>
      <c r="L18" s="463" t="s">
        <v>1541</v>
      </c>
      <c r="M18" s="463" t="s">
        <v>1869</v>
      </c>
      <c r="N18" s="463" t="s">
        <v>1789</v>
      </c>
      <c r="P18" s="463" t="s">
        <v>1812</v>
      </c>
      <c r="Q18" s="463" t="s">
        <v>1779</v>
      </c>
      <c r="S18" s="463" t="s">
        <v>1540</v>
      </c>
      <c r="T18" s="463" t="s">
        <v>1541</v>
      </c>
      <c r="U18" s="463" t="s">
        <v>1540</v>
      </c>
      <c r="W18" s="463" t="s">
        <v>1540</v>
      </c>
      <c r="Y18" s="463" t="s">
        <v>1541</v>
      </c>
      <c r="Z18" s="463" t="s">
        <v>1870</v>
      </c>
      <c r="AA18" s="463" t="s">
        <v>1540</v>
      </c>
      <c r="AB18" s="463" t="s">
        <v>1871</v>
      </c>
    </row>
    <row r="19" spans="1:28" ht="13.2" x14ac:dyDescent="0.25">
      <c r="A19" s="463" t="s">
        <v>1872</v>
      </c>
      <c r="B19" s="463" t="s">
        <v>1770</v>
      </c>
      <c r="C19" s="463" t="s">
        <v>1771</v>
      </c>
      <c r="E19" s="463" t="s">
        <v>1873</v>
      </c>
      <c r="F19" s="463" t="s">
        <v>1874</v>
      </c>
      <c r="G19" s="463" t="s">
        <v>1541</v>
      </c>
      <c r="H19" s="463" t="s">
        <v>1541</v>
      </c>
      <c r="I19" s="463" t="s">
        <v>1541</v>
      </c>
      <c r="J19" s="463" t="s">
        <v>1875</v>
      </c>
      <c r="K19" s="463" t="s">
        <v>1787</v>
      </c>
      <c r="L19" s="463" t="s">
        <v>1541</v>
      </c>
      <c r="M19" s="463" t="s">
        <v>1876</v>
      </c>
      <c r="N19" s="463" t="s">
        <v>1789</v>
      </c>
      <c r="P19" s="463" t="s">
        <v>1812</v>
      </c>
      <c r="Q19" s="463" t="s">
        <v>1779</v>
      </c>
      <c r="S19" s="463" t="s">
        <v>1540</v>
      </c>
      <c r="T19" s="463" t="s">
        <v>1541</v>
      </c>
      <c r="U19" s="463" t="s">
        <v>1541</v>
      </c>
      <c r="V19" s="463" t="s">
        <v>1877</v>
      </c>
      <c r="W19" s="463" t="s">
        <v>1540</v>
      </c>
      <c r="Y19" s="463" t="s">
        <v>1541</v>
      </c>
      <c r="Z19" s="463" t="s">
        <v>1878</v>
      </c>
      <c r="AA19" s="463" t="s">
        <v>1540</v>
      </c>
      <c r="AB19" s="463" t="s">
        <v>1879</v>
      </c>
    </row>
    <row r="20" spans="1:28" ht="13.2" x14ac:dyDescent="0.25">
      <c r="A20" s="463" t="s">
        <v>1880</v>
      </c>
      <c r="B20" s="463" t="s">
        <v>1770</v>
      </c>
      <c r="C20" s="463" t="s">
        <v>1861</v>
      </c>
      <c r="E20" s="463" t="s">
        <v>1805</v>
      </c>
      <c r="F20" s="463" t="s">
        <v>1785</v>
      </c>
      <c r="G20" s="463" t="s">
        <v>1541</v>
      </c>
      <c r="H20" s="463" t="s">
        <v>1541</v>
      </c>
      <c r="I20" s="463" t="s">
        <v>1541</v>
      </c>
      <c r="J20" s="463" t="s">
        <v>1881</v>
      </c>
      <c r="K20" s="463" t="s">
        <v>1836</v>
      </c>
      <c r="L20" s="463" t="s">
        <v>1541</v>
      </c>
      <c r="M20" s="463" t="s">
        <v>1882</v>
      </c>
      <c r="N20" s="463" t="s">
        <v>1789</v>
      </c>
      <c r="P20" s="463" t="s">
        <v>1812</v>
      </c>
      <c r="Q20" s="463" t="s">
        <v>1779</v>
      </c>
      <c r="S20" s="463" t="s">
        <v>1540</v>
      </c>
      <c r="T20" s="463" t="s">
        <v>1540</v>
      </c>
      <c r="U20" s="463" t="s">
        <v>1540</v>
      </c>
      <c r="W20" s="463" t="s">
        <v>1540</v>
      </c>
      <c r="Y20" s="463" t="s">
        <v>1541</v>
      </c>
      <c r="Z20" s="463" t="s">
        <v>1883</v>
      </c>
      <c r="AA20" s="463" t="s">
        <v>1541</v>
      </c>
      <c r="AB20" s="463" t="s">
        <v>1884</v>
      </c>
    </row>
    <row r="21" spans="1:28" ht="13.2" x14ac:dyDescent="0.25">
      <c r="A21" s="463" t="s">
        <v>1885</v>
      </c>
      <c r="B21" s="463" t="s">
        <v>1783</v>
      </c>
      <c r="C21" s="463" t="s">
        <v>1861</v>
      </c>
      <c r="E21" s="463" t="s">
        <v>1805</v>
      </c>
      <c r="F21" s="463" t="s">
        <v>1785</v>
      </c>
      <c r="G21" s="463" t="s">
        <v>1541</v>
      </c>
      <c r="H21" s="463" t="s">
        <v>1541</v>
      </c>
      <c r="I21" s="463" t="s">
        <v>1541</v>
      </c>
      <c r="J21" s="463" t="s">
        <v>1882</v>
      </c>
      <c r="K21" s="463" t="s">
        <v>1836</v>
      </c>
      <c r="L21" s="463" t="s">
        <v>1541</v>
      </c>
      <c r="M21" s="463" t="s">
        <v>1882</v>
      </c>
      <c r="N21" s="463" t="s">
        <v>1789</v>
      </c>
      <c r="P21" s="463" t="s">
        <v>1812</v>
      </c>
      <c r="Q21" s="463" t="s">
        <v>1779</v>
      </c>
      <c r="S21" s="463" t="s">
        <v>1540</v>
      </c>
      <c r="T21" s="463" t="s">
        <v>1540</v>
      </c>
      <c r="U21" s="463" t="s">
        <v>1540</v>
      </c>
      <c r="W21" s="463" t="s">
        <v>1540</v>
      </c>
      <c r="Y21" s="463" t="s">
        <v>1540</v>
      </c>
      <c r="Z21" s="463" t="s">
        <v>1886</v>
      </c>
      <c r="AA21" s="463" t="s">
        <v>1540</v>
      </c>
      <c r="AB21" s="463" t="s">
        <v>1884</v>
      </c>
    </row>
    <row r="22" spans="1:28" ht="13.2" x14ac:dyDescent="0.25">
      <c r="A22" s="463" t="s">
        <v>1887</v>
      </c>
      <c r="B22" s="463" t="s">
        <v>1770</v>
      </c>
      <c r="C22" s="463" t="s">
        <v>1803</v>
      </c>
      <c r="D22" s="463" t="s">
        <v>1804</v>
      </c>
      <c r="E22" s="463" t="s">
        <v>1772</v>
      </c>
      <c r="F22" s="463" t="s">
        <v>1773</v>
      </c>
      <c r="G22" s="463" t="s">
        <v>1541</v>
      </c>
      <c r="H22" s="463" t="s">
        <v>1541</v>
      </c>
      <c r="I22" s="463" t="s">
        <v>1541</v>
      </c>
      <c r="K22" s="463" t="s">
        <v>1787</v>
      </c>
      <c r="L22" s="463" t="s">
        <v>1540</v>
      </c>
      <c r="M22" s="463" t="s">
        <v>1888</v>
      </c>
      <c r="N22" s="463" t="s">
        <v>1789</v>
      </c>
      <c r="P22" s="463" t="s">
        <v>1812</v>
      </c>
      <c r="Q22" s="463" t="s">
        <v>1807</v>
      </c>
      <c r="S22" s="463" t="s">
        <v>1541</v>
      </c>
      <c r="T22" s="463" t="s">
        <v>1541</v>
      </c>
      <c r="U22" s="463" t="s">
        <v>1540</v>
      </c>
      <c r="W22" s="463" t="s">
        <v>1540</v>
      </c>
      <c r="Y22" s="463" t="s">
        <v>1540</v>
      </c>
      <c r="Z22" s="463" t="s">
        <v>1889</v>
      </c>
      <c r="AA22" s="463" t="s">
        <v>1540</v>
      </c>
      <c r="AB22" s="463" t="s">
        <v>1890</v>
      </c>
    </row>
    <row r="23" spans="1:28" ht="13.2" x14ac:dyDescent="0.25">
      <c r="A23" s="463" t="s">
        <v>1891</v>
      </c>
      <c r="B23" s="463" t="s">
        <v>1783</v>
      </c>
      <c r="C23" s="463" t="s">
        <v>1803</v>
      </c>
      <c r="D23" s="463" t="s">
        <v>1804</v>
      </c>
      <c r="E23" s="463" t="s">
        <v>1873</v>
      </c>
      <c r="F23" s="463" t="s">
        <v>1773</v>
      </c>
      <c r="G23" s="463" t="s">
        <v>1541</v>
      </c>
      <c r="H23" s="463" t="s">
        <v>1541</v>
      </c>
      <c r="I23" s="463" t="s">
        <v>1540</v>
      </c>
      <c r="K23" s="463" t="s">
        <v>1836</v>
      </c>
      <c r="L23" s="463" t="s">
        <v>1540</v>
      </c>
      <c r="M23" s="463" t="s">
        <v>1892</v>
      </c>
      <c r="N23" s="463" t="s">
        <v>1807</v>
      </c>
      <c r="O23" s="463" t="s">
        <v>1892</v>
      </c>
      <c r="P23" s="463" t="s">
        <v>1838</v>
      </c>
      <c r="Q23" s="463" t="s">
        <v>1807</v>
      </c>
      <c r="S23" s="463" t="s">
        <v>1540</v>
      </c>
      <c r="T23" s="463" t="s">
        <v>1541</v>
      </c>
      <c r="U23" s="463" t="s">
        <v>1540</v>
      </c>
      <c r="W23" s="463" t="s">
        <v>1540</v>
      </c>
      <c r="Y23" s="463" t="s">
        <v>1540</v>
      </c>
      <c r="Z23" s="463" t="s">
        <v>1541</v>
      </c>
      <c r="AA23" s="463" t="s">
        <v>1540</v>
      </c>
      <c r="AB23" s="463" t="s">
        <v>1893</v>
      </c>
    </row>
    <row r="24" spans="1:28" ht="13.2" x14ac:dyDescent="0.25">
      <c r="A24" s="463" t="s">
        <v>1894</v>
      </c>
      <c r="B24" s="463" t="s">
        <v>1783</v>
      </c>
      <c r="C24" s="463" t="s">
        <v>1803</v>
      </c>
      <c r="D24" s="463" t="s">
        <v>1804</v>
      </c>
      <c r="E24" s="463" t="s">
        <v>1805</v>
      </c>
      <c r="F24" s="463" t="s">
        <v>1773</v>
      </c>
      <c r="G24" s="463" t="s">
        <v>1541</v>
      </c>
      <c r="H24" s="463" t="s">
        <v>1541</v>
      </c>
      <c r="I24" s="463" t="s">
        <v>1541</v>
      </c>
      <c r="J24" s="463" t="s">
        <v>1895</v>
      </c>
      <c r="K24" s="463" t="s">
        <v>1787</v>
      </c>
      <c r="L24" s="463" t="s">
        <v>1541</v>
      </c>
      <c r="M24" s="463" t="s">
        <v>1896</v>
      </c>
      <c r="N24" s="463" t="s">
        <v>1789</v>
      </c>
      <c r="P24" s="463" t="s">
        <v>1812</v>
      </c>
      <c r="Q24" s="463" t="s">
        <v>1779</v>
      </c>
      <c r="S24" s="463" t="s">
        <v>1540</v>
      </c>
      <c r="T24" s="463" t="s">
        <v>1541</v>
      </c>
      <c r="U24" s="463" t="s">
        <v>1540</v>
      </c>
      <c r="W24" s="463" t="s">
        <v>1540</v>
      </c>
      <c r="Y24" s="463" t="s">
        <v>1541</v>
      </c>
      <c r="Z24" s="463" t="s">
        <v>1897</v>
      </c>
      <c r="AA24" s="463" t="s">
        <v>1541</v>
      </c>
      <c r="AB24" s="463" t="s">
        <v>1898</v>
      </c>
    </row>
    <row r="25" spans="1:28" ht="13.2" x14ac:dyDescent="0.25">
      <c r="A25" s="463" t="s">
        <v>1899</v>
      </c>
      <c r="B25" s="463" t="s">
        <v>1792</v>
      </c>
      <c r="C25" s="463" t="s">
        <v>1784</v>
      </c>
      <c r="E25" s="463" t="s">
        <v>1805</v>
      </c>
      <c r="F25" s="463" t="s">
        <v>1785</v>
      </c>
      <c r="G25" s="463" t="s">
        <v>1541</v>
      </c>
      <c r="H25" s="463" t="s">
        <v>1541</v>
      </c>
      <c r="I25" s="463" t="s">
        <v>1541</v>
      </c>
      <c r="J25" s="463" t="s">
        <v>1900</v>
      </c>
      <c r="K25" s="463" t="s">
        <v>1787</v>
      </c>
      <c r="L25" s="463" t="s">
        <v>1541</v>
      </c>
      <c r="M25" s="463" t="s">
        <v>1901</v>
      </c>
      <c r="N25" s="463" t="s">
        <v>1789</v>
      </c>
      <c r="P25" s="463" t="s">
        <v>1812</v>
      </c>
      <c r="Q25" s="463" t="s">
        <v>1779</v>
      </c>
      <c r="S25" s="463" t="s">
        <v>1541</v>
      </c>
      <c r="T25" s="463" t="s">
        <v>1540</v>
      </c>
      <c r="U25" s="463" t="s">
        <v>1541</v>
      </c>
      <c r="V25" s="463" t="s">
        <v>1902</v>
      </c>
      <c r="W25" s="463" t="s">
        <v>1540</v>
      </c>
      <c r="Y25" s="463" t="s">
        <v>1541</v>
      </c>
      <c r="Z25" s="463" t="s">
        <v>1903</v>
      </c>
      <c r="AA25" s="463" t="s">
        <v>1540</v>
      </c>
      <c r="AB25" s="463" t="s">
        <v>1904</v>
      </c>
    </row>
    <row r="26" spans="1:28" ht="13.2" x14ac:dyDescent="0.25">
      <c r="A26" s="463" t="s">
        <v>1905</v>
      </c>
      <c r="B26" s="463" t="s">
        <v>1783</v>
      </c>
      <c r="C26" s="463" t="s">
        <v>1771</v>
      </c>
      <c r="E26" s="463" t="s">
        <v>1772</v>
      </c>
      <c r="F26" s="463" t="s">
        <v>1785</v>
      </c>
      <c r="G26" s="463" t="s">
        <v>1541</v>
      </c>
      <c r="H26" s="463" t="s">
        <v>1541</v>
      </c>
      <c r="I26" s="463" t="s">
        <v>1541</v>
      </c>
      <c r="J26" s="463" t="s">
        <v>1906</v>
      </c>
      <c r="K26" s="463" t="s">
        <v>1787</v>
      </c>
      <c r="L26" s="463" t="s">
        <v>1541</v>
      </c>
      <c r="M26" s="463" t="s">
        <v>1907</v>
      </c>
      <c r="N26" s="463" t="s">
        <v>1789</v>
      </c>
      <c r="P26" s="463" t="s">
        <v>1798</v>
      </c>
      <c r="Q26" s="463" t="s">
        <v>1807</v>
      </c>
      <c r="R26" s="463" t="s">
        <v>1908</v>
      </c>
      <c r="S26" s="463" t="s">
        <v>1541</v>
      </c>
      <c r="T26" s="463" t="s">
        <v>1540</v>
      </c>
      <c r="U26" s="463" t="s">
        <v>1540</v>
      </c>
      <c r="W26" s="463" t="s">
        <v>1540</v>
      </c>
      <c r="Y26" s="463" t="s">
        <v>1540</v>
      </c>
      <c r="Z26" s="463" t="s">
        <v>1909</v>
      </c>
      <c r="AA26" s="463" t="s">
        <v>1540</v>
      </c>
      <c r="AB26" s="463" t="s">
        <v>1910</v>
      </c>
    </row>
    <row r="27" spans="1:28" ht="13.2" x14ac:dyDescent="0.25">
      <c r="A27" s="463" t="s">
        <v>1911</v>
      </c>
      <c r="B27" s="463" t="s">
        <v>1792</v>
      </c>
      <c r="C27" s="463" t="s">
        <v>1771</v>
      </c>
      <c r="E27" s="463" t="s">
        <v>1805</v>
      </c>
      <c r="F27" s="463" t="s">
        <v>1773</v>
      </c>
      <c r="G27" s="463" t="s">
        <v>1541</v>
      </c>
      <c r="H27" s="463" t="s">
        <v>1541</v>
      </c>
      <c r="I27" s="463" t="s">
        <v>1540</v>
      </c>
      <c r="K27" s="463" t="s">
        <v>1787</v>
      </c>
      <c r="L27" s="463" t="s">
        <v>1540</v>
      </c>
      <c r="M27" s="463" t="s">
        <v>1912</v>
      </c>
      <c r="N27" s="463" t="s">
        <v>1789</v>
      </c>
      <c r="P27" s="463" t="s">
        <v>1812</v>
      </c>
      <c r="Q27" s="463" t="s">
        <v>1779</v>
      </c>
      <c r="S27" s="463" t="s">
        <v>1540</v>
      </c>
      <c r="T27" s="463" t="s">
        <v>1540</v>
      </c>
      <c r="U27" s="463" t="s">
        <v>1540</v>
      </c>
      <c r="W27" s="463" t="s">
        <v>1540</v>
      </c>
      <c r="Y27" s="463" t="s">
        <v>1540</v>
      </c>
      <c r="Z27" s="463" t="s">
        <v>1913</v>
      </c>
      <c r="AA27" s="463" t="s">
        <v>1540</v>
      </c>
      <c r="AB27" s="463" t="s">
        <v>1913</v>
      </c>
    </row>
    <row r="28" spans="1:28" ht="13.2" x14ac:dyDescent="0.25">
      <c r="A28" s="463" t="s">
        <v>1914</v>
      </c>
      <c r="B28" s="463" t="s">
        <v>1802</v>
      </c>
      <c r="C28" s="463" t="s">
        <v>1771</v>
      </c>
      <c r="E28" s="463" t="s">
        <v>1805</v>
      </c>
      <c r="F28" s="463" t="s">
        <v>1773</v>
      </c>
      <c r="G28" s="463" t="s">
        <v>1541</v>
      </c>
      <c r="H28" s="463" t="s">
        <v>1541</v>
      </c>
      <c r="I28" s="463" t="s">
        <v>1541</v>
      </c>
      <c r="K28" s="463" t="s">
        <v>1787</v>
      </c>
      <c r="L28" s="463" t="s">
        <v>1541</v>
      </c>
      <c r="M28" s="463" t="s">
        <v>1915</v>
      </c>
      <c r="N28" s="463" t="s">
        <v>1789</v>
      </c>
      <c r="P28" s="463" t="s">
        <v>1812</v>
      </c>
      <c r="Q28" s="463" t="s">
        <v>1779</v>
      </c>
      <c r="S28" s="463" t="s">
        <v>1541</v>
      </c>
      <c r="T28" s="463" t="s">
        <v>1541</v>
      </c>
      <c r="U28" s="463" t="s">
        <v>1541</v>
      </c>
      <c r="W28" s="463" t="s">
        <v>1540</v>
      </c>
      <c r="Y28" s="463" t="s">
        <v>1541</v>
      </c>
      <c r="Z28" s="463" t="s">
        <v>1839</v>
      </c>
      <c r="AA28" s="463" t="s">
        <v>1540</v>
      </c>
      <c r="AB28" s="463" t="s">
        <v>1916</v>
      </c>
    </row>
    <row r="29" spans="1:28" ht="13.2" x14ac:dyDescent="0.25">
      <c r="A29" s="463" t="s">
        <v>1917</v>
      </c>
      <c r="B29" s="463" t="s">
        <v>1802</v>
      </c>
      <c r="C29" s="463" t="s">
        <v>1803</v>
      </c>
      <c r="D29" s="463" t="s">
        <v>1804</v>
      </c>
      <c r="E29" s="463" t="s">
        <v>1805</v>
      </c>
      <c r="F29" s="463" t="s">
        <v>1773</v>
      </c>
      <c r="G29" s="463" t="s">
        <v>1541</v>
      </c>
      <c r="H29" s="463" t="s">
        <v>1541</v>
      </c>
      <c r="I29" s="463" t="s">
        <v>1541</v>
      </c>
      <c r="J29" s="463" t="s">
        <v>1918</v>
      </c>
      <c r="K29" s="463" t="s">
        <v>1787</v>
      </c>
      <c r="L29" s="463" t="s">
        <v>1541</v>
      </c>
      <c r="M29" s="463" t="s">
        <v>1919</v>
      </c>
      <c r="N29" s="463" t="s">
        <v>1789</v>
      </c>
      <c r="P29" s="463" t="s">
        <v>1798</v>
      </c>
      <c r="Q29" s="463" t="s">
        <v>1841</v>
      </c>
      <c r="R29" s="463" t="s">
        <v>1920</v>
      </c>
      <c r="S29" s="463" t="s">
        <v>1540</v>
      </c>
      <c r="T29" s="463" t="s">
        <v>1540</v>
      </c>
      <c r="U29" s="463" t="s">
        <v>1540</v>
      </c>
      <c r="W29" s="463" t="s">
        <v>1540</v>
      </c>
      <c r="Y29" s="463" t="s">
        <v>1541</v>
      </c>
      <c r="Z29" s="463" t="s">
        <v>1577</v>
      </c>
      <c r="AA29" s="463" t="s">
        <v>1540</v>
      </c>
      <c r="AB29" s="463" t="s">
        <v>1921</v>
      </c>
    </row>
    <row r="30" spans="1:28" ht="13.2" x14ac:dyDescent="0.25">
      <c r="A30" s="463" t="s">
        <v>1922</v>
      </c>
      <c r="B30" s="463" t="s">
        <v>1923</v>
      </c>
      <c r="C30" s="463" t="s">
        <v>1771</v>
      </c>
      <c r="E30" s="463" t="s">
        <v>1805</v>
      </c>
      <c r="F30" s="463" t="s">
        <v>1773</v>
      </c>
      <c r="G30" s="463" t="s">
        <v>1540</v>
      </c>
      <c r="H30" s="463" t="s">
        <v>1540</v>
      </c>
      <c r="I30" s="463" t="s">
        <v>1540</v>
      </c>
      <c r="K30" s="463" t="s">
        <v>1787</v>
      </c>
      <c r="L30" s="463" t="s">
        <v>1540</v>
      </c>
      <c r="M30" s="463" t="s">
        <v>1924</v>
      </c>
      <c r="N30" s="463" t="s">
        <v>1671</v>
      </c>
      <c r="O30" s="463" t="s">
        <v>1924</v>
      </c>
      <c r="P30" s="463" t="s">
        <v>1798</v>
      </c>
      <c r="Q30" s="463" t="s">
        <v>1779</v>
      </c>
      <c r="R30" s="463" t="s">
        <v>1924</v>
      </c>
      <c r="S30" s="463" t="s">
        <v>1540</v>
      </c>
      <c r="T30" s="463" t="s">
        <v>1540</v>
      </c>
      <c r="U30" s="463" t="s">
        <v>1540</v>
      </c>
      <c r="V30" s="463" t="s">
        <v>1924</v>
      </c>
      <c r="W30" s="463" t="s">
        <v>1540</v>
      </c>
      <c r="Y30" s="463" t="s">
        <v>1540</v>
      </c>
      <c r="Z30" s="463" t="s">
        <v>1924</v>
      </c>
      <c r="AA30" s="463" t="s">
        <v>1540</v>
      </c>
      <c r="AB30" s="463" t="s">
        <v>1925</v>
      </c>
    </row>
    <row r="31" spans="1:28" ht="13.2" x14ac:dyDescent="0.25">
      <c r="A31" s="463" t="s">
        <v>1926</v>
      </c>
      <c r="B31" s="463" t="s">
        <v>1770</v>
      </c>
      <c r="C31" s="463" t="s">
        <v>1803</v>
      </c>
      <c r="D31" s="463" t="s">
        <v>1804</v>
      </c>
      <c r="E31" s="463" t="s">
        <v>1772</v>
      </c>
      <c r="F31" s="463" t="s">
        <v>1785</v>
      </c>
      <c r="G31" s="463" t="s">
        <v>1541</v>
      </c>
      <c r="H31" s="463" t="s">
        <v>1541</v>
      </c>
      <c r="I31" s="463" t="s">
        <v>1540</v>
      </c>
      <c r="K31" s="463" t="s">
        <v>1836</v>
      </c>
      <c r="L31" s="463" t="s">
        <v>1540</v>
      </c>
      <c r="M31" s="463" t="s">
        <v>1927</v>
      </c>
      <c r="N31" s="463" t="s">
        <v>1671</v>
      </c>
      <c r="P31" s="463" t="s">
        <v>1812</v>
      </c>
      <c r="Q31" s="463" t="s">
        <v>1779</v>
      </c>
      <c r="S31" s="463" t="s">
        <v>1540</v>
      </c>
      <c r="T31" s="463" t="s">
        <v>1540</v>
      </c>
      <c r="U31" s="463" t="s">
        <v>1540</v>
      </c>
      <c r="W31" s="463" t="s">
        <v>1540</v>
      </c>
      <c r="Y31" s="463" t="s">
        <v>1540</v>
      </c>
      <c r="Z31" s="463" t="s">
        <v>1928</v>
      </c>
      <c r="AA31" s="463" t="s">
        <v>1540</v>
      </c>
      <c r="AB31" s="463" t="s">
        <v>1929</v>
      </c>
    </row>
    <row r="32" spans="1:28" ht="13.2" x14ac:dyDescent="0.25">
      <c r="A32" s="463" t="s">
        <v>1930</v>
      </c>
      <c r="B32" s="463" t="s">
        <v>1783</v>
      </c>
      <c r="C32" s="463" t="s">
        <v>1803</v>
      </c>
      <c r="D32" s="463" t="s">
        <v>1816</v>
      </c>
      <c r="E32" s="463" t="s">
        <v>1772</v>
      </c>
      <c r="F32" s="463" t="s">
        <v>1785</v>
      </c>
      <c r="G32" s="463" t="s">
        <v>1541</v>
      </c>
      <c r="H32" s="463" t="s">
        <v>1541</v>
      </c>
      <c r="I32" s="463" t="s">
        <v>1541</v>
      </c>
      <c r="J32" s="463" t="s">
        <v>1931</v>
      </c>
      <c r="K32" s="463" t="s">
        <v>1787</v>
      </c>
      <c r="L32" s="463" t="s">
        <v>1541</v>
      </c>
      <c r="M32" s="463" t="s">
        <v>1932</v>
      </c>
      <c r="N32" s="463" t="s">
        <v>1777</v>
      </c>
      <c r="P32" s="463" t="s">
        <v>1812</v>
      </c>
      <c r="Q32" s="463" t="s">
        <v>1779</v>
      </c>
      <c r="S32" s="463" t="s">
        <v>1540</v>
      </c>
      <c r="T32" s="463" t="s">
        <v>1540</v>
      </c>
      <c r="U32" s="463" t="s">
        <v>1540</v>
      </c>
      <c r="W32" s="463" t="s">
        <v>1540</v>
      </c>
      <c r="Y32" s="463" t="s">
        <v>1541</v>
      </c>
      <c r="Z32" s="463" t="s">
        <v>1806</v>
      </c>
      <c r="AA32" s="463" t="s">
        <v>1540</v>
      </c>
      <c r="AB32" s="463" t="s">
        <v>1933</v>
      </c>
    </row>
    <row r="33" spans="1:28" ht="13.2" x14ac:dyDescent="0.25">
      <c r="A33" s="463" t="s">
        <v>1934</v>
      </c>
      <c r="B33" s="463" t="s">
        <v>1770</v>
      </c>
      <c r="C33" s="463" t="s">
        <v>1803</v>
      </c>
      <c r="D33" s="463" t="s">
        <v>1804</v>
      </c>
      <c r="E33" s="463" t="s">
        <v>1772</v>
      </c>
      <c r="F33" s="463" t="s">
        <v>1773</v>
      </c>
      <c r="G33" s="463" t="s">
        <v>1541</v>
      </c>
      <c r="H33" s="463" t="s">
        <v>1541</v>
      </c>
      <c r="I33" s="463" t="s">
        <v>1541</v>
      </c>
      <c r="J33" s="463" t="s">
        <v>1935</v>
      </c>
      <c r="K33" s="463" t="s">
        <v>1775</v>
      </c>
      <c r="L33" s="463" t="s">
        <v>1541</v>
      </c>
      <c r="M33" s="463" t="s">
        <v>1936</v>
      </c>
      <c r="N33" s="463" t="s">
        <v>1789</v>
      </c>
      <c r="P33" s="463" t="s">
        <v>1798</v>
      </c>
      <c r="Q33" s="463" t="s">
        <v>1779</v>
      </c>
      <c r="S33" s="463" t="s">
        <v>1540</v>
      </c>
      <c r="T33" s="463" t="s">
        <v>1540</v>
      </c>
      <c r="U33" s="463" t="s">
        <v>1541</v>
      </c>
      <c r="V33" s="463" t="s">
        <v>78</v>
      </c>
      <c r="W33" s="463" t="s">
        <v>1540</v>
      </c>
      <c r="Y33" s="463" t="s">
        <v>1541</v>
      </c>
      <c r="Z33" s="463" t="s">
        <v>1540</v>
      </c>
      <c r="AA33" s="463" t="s">
        <v>1540</v>
      </c>
      <c r="AB33" s="463" t="s">
        <v>1892</v>
      </c>
    </row>
    <row r="34" spans="1:28" ht="13.2" x14ac:dyDescent="0.25">
      <c r="A34" s="463" t="s">
        <v>1937</v>
      </c>
      <c r="B34" s="463" t="s">
        <v>1792</v>
      </c>
      <c r="C34" s="463" t="s">
        <v>1803</v>
      </c>
      <c r="D34" s="463" t="s">
        <v>1804</v>
      </c>
      <c r="E34" s="463" t="s">
        <v>1805</v>
      </c>
      <c r="F34" s="463" t="s">
        <v>1773</v>
      </c>
      <c r="G34" s="463" t="s">
        <v>1541</v>
      </c>
      <c r="H34" s="463" t="s">
        <v>1541</v>
      </c>
      <c r="I34" s="463" t="s">
        <v>1541</v>
      </c>
      <c r="K34" s="463" t="s">
        <v>1775</v>
      </c>
      <c r="L34" s="463" t="s">
        <v>1540</v>
      </c>
      <c r="M34" s="463" t="s">
        <v>1938</v>
      </c>
      <c r="N34" s="463" t="s">
        <v>1789</v>
      </c>
      <c r="P34" s="463" t="s">
        <v>1798</v>
      </c>
      <c r="Q34" s="463" t="s">
        <v>1779</v>
      </c>
      <c r="S34" s="463" t="s">
        <v>1540</v>
      </c>
      <c r="T34" s="463" t="s">
        <v>1540</v>
      </c>
      <c r="U34" s="463" t="s">
        <v>1540</v>
      </c>
      <c r="W34" s="463" t="s">
        <v>1540</v>
      </c>
      <c r="Y34" s="463" t="s">
        <v>1541</v>
      </c>
      <c r="Z34" s="463" t="s">
        <v>1839</v>
      </c>
      <c r="AA34" s="463" t="s">
        <v>1540</v>
      </c>
      <c r="AB34" s="463" t="s">
        <v>1939</v>
      </c>
    </row>
    <row r="35" spans="1:28" ht="13.2" x14ac:dyDescent="0.25">
      <c r="A35" s="463" t="s">
        <v>1940</v>
      </c>
      <c r="B35" s="463" t="s">
        <v>1802</v>
      </c>
      <c r="C35" s="463" t="s">
        <v>1771</v>
      </c>
      <c r="E35" s="463" t="s">
        <v>1805</v>
      </c>
      <c r="F35" s="463" t="s">
        <v>1773</v>
      </c>
      <c r="G35" s="463" t="s">
        <v>1541</v>
      </c>
      <c r="H35" s="463" t="s">
        <v>1541</v>
      </c>
      <c r="I35" s="463" t="s">
        <v>1541</v>
      </c>
      <c r="J35" s="463" t="s">
        <v>1941</v>
      </c>
      <c r="K35" s="463" t="s">
        <v>1775</v>
      </c>
      <c r="L35" s="463" t="s">
        <v>1541</v>
      </c>
      <c r="M35" s="463" t="s">
        <v>1942</v>
      </c>
      <c r="N35" s="463" t="s">
        <v>1789</v>
      </c>
      <c r="P35" s="463" t="s">
        <v>1798</v>
      </c>
      <c r="Q35" s="463" t="s">
        <v>1779</v>
      </c>
      <c r="S35" s="463" t="s">
        <v>1541</v>
      </c>
      <c r="T35" s="463" t="s">
        <v>1541</v>
      </c>
      <c r="U35" s="463" t="s">
        <v>1541</v>
      </c>
      <c r="V35" s="463" t="s">
        <v>1943</v>
      </c>
      <c r="W35" s="463" t="s">
        <v>1540</v>
      </c>
      <c r="Y35" s="463" t="s">
        <v>1541</v>
      </c>
      <c r="Z35" s="463" t="s">
        <v>1944</v>
      </c>
      <c r="AA35" s="463" t="s">
        <v>1540</v>
      </c>
      <c r="AB35" s="463" t="s">
        <v>1945</v>
      </c>
    </row>
    <row r="36" spans="1:28" ht="13.2" x14ac:dyDescent="0.25">
      <c r="A36" s="463" t="s">
        <v>1946</v>
      </c>
      <c r="B36" s="463" t="s">
        <v>1770</v>
      </c>
      <c r="C36" s="463" t="s">
        <v>1803</v>
      </c>
      <c r="D36" s="463" t="s">
        <v>1804</v>
      </c>
      <c r="E36" s="463" t="s">
        <v>1772</v>
      </c>
      <c r="F36" s="463" t="s">
        <v>1773</v>
      </c>
      <c r="G36" s="463" t="s">
        <v>1541</v>
      </c>
      <c r="H36" s="463" t="s">
        <v>1541</v>
      </c>
      <c r="I36" s="463" t="s">
        <v>1541</v>
      </c>
      <c r="J36" s="463" t="s">
        <v>1947</v>
      </c>
      <c r="K36" s="463" t="s">
        <v>1787</v>
      </c>
      <c r="L36" s="463" t="s">
        <v>1541</v>
      </c>
      <c r="M36" s="463" t="s">
        <v>1948</v>
      </c>
      <c r="N36" s="463" t="s">
        <v>1789</v>
      </c>
      <c r="P36" s="463" t="s">
        <v>1812</v>
      </c>
      <c r="Q36" s="463" t="s">
        <v>1779</v>
      </c>
      <c r="S36" s="463" t="s">
        <v>1541</v>
      </c>
      <c r="T36" s="463" t="s">
        <v>1541</v>
      </c>
      <c r="U36" s="463" t="s">
        <v>1541</v>
      </c>
      <c r="V36" s="463" t="s">
        <v>1949</v>
      </c>
      <c r="W36" s="463" t="s">
        <v>1540</v>
      </c>
      <c r="Y36" s="463" t="s">
        <v>1540</v>
      </c>
      <c r="Z36" s="463" t="s">
        <v>1950</v>
      </c>
      <c r="AA36" s="463" t="s">
        <v>1541</v>
      </c>
      <c r="AB36" s="463" t="s">
        <v>1951</v>
      </c>
    </row>
    <row r="37" spans="1:28" ht="13.2" x14ac:dyDescent="0.25">
      <c r="A37" s="463" t="s">
        <v>1952</v>
      </c>
      <c r="B37" s="463" t="s">
        <v>1783</v>
      </c>
      <c r="C37" s="463" t="s">
        <v>1803</v>
      </c>
      <c r="D37" s="463" t="s">
        <v>1804</v>
      </c>
      <c r="E37" s="463" t="s">
        <v>1805</v>
      </c>
      <c r="F37" s="463" t="s">
        <v>1773</v>
      </c>
      <c r="G37" s="463" t="s">
        <v>1541</v>
      </c>
      <c r="H37" s="463" t="s">
        <v>1541</v>
      </c>
      <c r="I37" s="463" t="s">
        <v>1541</v>
      </c>
      <c r="J37" s="463" t="s">
        <v>1953</v>
      </c>
      <c r="K37" s="463" t="s">
        <v>1836</v>
      </c>
      <c r="L37" s="463" t="s">
        <v>1540</v>
      </c>
      <c r="M37" s="463" t="s">
        <v>1954</v>
      </c>
      <c r="N37" s="463" t="s">
        <v>1789</v>
      </c>
      <c r="P37" s="463" t="s">
        <v>1798</v>
      </c>
      <c r="Q37" s="463" t="s">
        <v>1779</v>
      </c>
      <c r="S37" s="463" t="s">
        <v>1540</v>
      </c>
      <c r="T37" s="463" t="s">
        <v>1540</v>
      </c>
      <c r="U37" s="463" t="s">
        <v>1540</v>
      </c>
      <c r="W37" s="463" t="s">
        <v>1540</v>
      </c>
      <c r="Y37" s="463" t="s">
        <v>1540</v>
      </c>
      <c r="Z37" s="463" t="s">
        <v>1955</v>
      </c>
      <c r="AA37" s="463" t="s">
        <v>1540</v>
      </c>
      <c r="AB37" s="463" t="s">
        <v>1956</v>
      </c>
    </row>
    <row r="38" spans="1:28" ht="13.2" x14ac:dyDescent="0.25">
      <c r="A38" s="463" t="s">
        <v>1957</v>
      </c>
      <c r="B38" s="463" t="s">
        <v>1792</v>
      </c>
      <c r="C38" s="463" t="s">
        <v>1803</v>
      </c>
      <c r="D38" s="463" t="s">
        <v>1804</v>
      </c>
      <c r="E38" s="463" t="s">
        <v>1805</v>
      </c>
      <c r="F38" s="463" t="s">
        <v>1784</v>
      </c>
      <c r="G38" s="463" t="s">
        <v>1541</v>
      </c>
      <c r="H38" s="463" t="s">
        <v>1541</v>
      </c>
      <c r="I38" s="463" t="s">
        <v>1541</v>
      </c>
      <c r="J38" s="463" t="s">
        <v>1958</v>
      </c>
      <c r="K38" s="463" t="s">
        <v>1836</v>
      </c>
      <c r="L38" s="463" t="s">
        <v>1541</v>
      </c>
      <c r="M38" s="463" t="s">
        <v>1959</v>
      </c>
      <c r="N38" s="463" t="s">
        <v>1671</v>
      </c>
      <c r="P38" s="463" t="s">
        <v>1798</v>
      </c>
      <c r="Q38" s="463" t="s">
        <v>1779</v>
      </c>
      <c r="S38" s="463" t="s">
        <v>1541</v>
      </c>
      <c r="T38" s="463" t="s">
        <v>1540</v>
      </c>
      <c r="U38" s="463" t="s">
        <v>1540</v>
      </c>
      <c r="W38" s="463" t="s">
        <v>1540</v>
      </c>
      <c r="Y38" s="463" t="s">
        <v>1541</v>
      </c>
      <c r="Z38" s="463" t="s">
        <v>1960</v>
      </c>
      <c r="AA38" s="463" t="s">
        <v>1541</v>
      </c>
      <c r="AB38" s="463" t="s">
        <v>1961</v>
      </c>
    </row>
    <row r="39" spans="1:28" ht="13.2" x14ac:dyDescent="0.25">
      <c r="A39" s="463" t="s">
        <v>1957</v>
      </c>
      <c r="B39" s="463" t="s">
        <v>1792</v>
      </c>
      <c r="C39" s="463" t="s">
        <v>1803</v>
      </c>
      <c r="D39" s="463" t="s">
        <v>1804</v>
      </c>
      <c r="E39" s="463" t="s">
        <v>1805</v>
      </c>
      <c r="F39" s="463" t="s">
        <v>1784</v>
      </c>
      <c r="G39" s="463" t="s">
        <v>1541</v>
      </c>
      <c r="H39" s="463" t="s">
        <v>1541</v>
      </c>
      <c r="I39" s="463" t="s">
        <v>1541</v>
      </c>
      <c r="J39" s="463" t="s">
        <v>1958</v>
      </c>
      <c r="K39" s="463" t="s">
        <v>1836</v>
      </c>
      <c r="L39" s="463" t="s">
        <v>1541</v>
      </c>
      <c r="M39" s="463" t="s">
        <v>1959</v>
      </c>
      <c r="N39" s="463" t="s">
        <v>1671</v>
      </c>
      <c r="P39" s="463" t="s">
        <v>1798</v>
      </c>
      <c r="Q39" s="463" t="s">
        <v>1779</v>
      </c>
      <c r="S39" s="463" t="s">
        <v>1541</v>
      </c>
      <c r="T39" s="463" t="s">
        <v>1540</v>
      </c>
      <c r="U39" s="463" t="s">
        <v>1540</v>
      </c>
      <c r="W39" s="463" t="s">
        <v>1540</v>
      </c>
      <c r="Y39" s="463" t="s">
        <v>1541</v>
      </c>
      <c r="Z39" s="463" t="s">
        <v>1962</v>
      </c>
      <c r="AA39" s="463" t="s">
        <v>1541</v>
      </c>
      <c r="AB39" s="463" t="s">
        <v>1963</v>
      </c>
    </row>
    <row r="40" spans="1:28" ht="13.2" x14ac:dyDescent="0.25">
      <c r="A40" s="463" t="s">
        <v>1964</v>
      </c>
      <c r="B40" s="463" t="s">
        <v>1792</v>
      </c>
      <c r="C40" s="463" t="s">
        <v>1771</v>
      </c>
      <c r="E40" s="463" t="s">
        <v>1805</v>
      </c>
      <c r="F40" s="463" t="s">
        <v>1784</v>
      </c>
      <c r="G40" s="463" t="s">
        <v>1541</v>
      </c>
      <c r="H40" s="463" t="s">
        <v>1541</v>
      </c>
      <c r="I40" s="463" t="s">
        <v>1541</v>
      </c>
      <c r="J40" s="463" t="s">
        <v>1965</v>
      </c>
      <c r="K40" s="463" t="s">
        <v>1775</v>
      </c>
      <c r="L40" s="463" t="s">
        <v>1541</v>
      </c>
      <c r="M40" s="463" t="s">
        <v>1808</v>
      </c>
      <c r="N40" s="463" t="s">
        <v>1777</v>
      </c>
      <c r="P40" s="463" t="s">
        <v>1798</v>
      </c>
      <c r="Q40" s="463" t="s">
        <v>1779</v>
      </c>
      <c r="S40" s="463" t="s">
        <v>1540</v>
      </c>
      <c r="T40" s="463" t="s">
        <v>1540</v>
      </c>
      <c r="U40" s="463" t="s">
        <v>1540</v>
      </c>
      <c r="W40" s="463" t="s">
        <v>1540</v>
      </c>
      <c r="Y40" s="463" t="s">
        <v>1541</v>
      </c>
      <c r="Z40" s="463" t="s">
        <v>1808</v>
      </c>
      <c r="AA40" s="463" t="s">
        <v>1540</v>
      </c>
      <c r="AB40" s="463" t="s">
        <v>1966</v>
      </c>
    </row>
    <row r="41" spans="1:28" ht="13.2" x14ac:dyDescent="0.25">
      <c r="A41" s="463" t="s">
        <v>1967</v>
      </c>
      <c r="B41" s="463" t="s">
        <v>1770</v>
      </c>
      <c r="C41" s="463" t="s">
        <v>1771</v>
      </c>
      <c r="E41" s="463" t="s">
        <v>1772</v>
      </c>
      <c r="F41" s="463" t="s">
        <v>1785</v>
      </c>
      <c r="G41" s="463" t="s">
        <v>1541</v>
      </c>
      <c r="H41" s="463" t="s">
        <v>1541</v>
      </c>
      <c r="I41" s="463" t="s">
        <v>1541</v>
      </c>
      <c r="J41" s="463" t="s">
        <v>1968</v>
      </c>
      <c r="K41" s="463" t="s">
        <v>1775</v>
      </c>
      <c r="L41" s="463" t="s">
        <v>1541</v>
      </c>
      <c r="M41" s="463" t="s">
        <v>1969</v>
      </c>
      <c r="N41" s="463" t="s">
        <v>1789</v>
      </c>
      <c r="P41" s="463" t="s">
        <v>1798</v>
      </c>
      <c r="Q41" s="463" t="s">
        <v>1779</v>
      </c>
      <c r="S41" s="463" t="s">
        <v>1540</v>
      </c>
      <c r="T41" s="463" t="s">
        <v>1540</v>
      </c>
      <c r="U41" s="463" t="s">
        <v>1540</v>
      </c>
      <c r="W41" s="463" t="s">
        <v>1541</v>
      </c>
      <c r="Y41" s="463" t="s">
        <v>1541</v>
      </c>
      <c r="Z41" s="463" t="s">
        <v>1970</v>
      </c>
      <c r="AA41" s="463" t="s">
        <v>1540</v>
      </c>
      <c r="AB41" s="463" t="s">
        <v>1971</v>
      </c>
    </row>
    <row r="42" spans="1:28" ht="13.2" x14ac:dyDescent="0.25">
      <c r="A42" s="463" t="s">
        <v>1972</v>
      </c>
      <c r="B42" s="463" t="s">
        <v>1783</v>
      </c>
      <c r="C42" s="463" t="s">
        <v>1803</v>
      </c>
      <c r="D42" s="463" t="s">
        <v>1816</v>
      </c>
      <c r="E42" s="463" t="s">
        <v>1772</v>
      </c>
      <c r="F42" s="463" t="s">
        <v>1773</v>
      </c>
      <c r="G42" s="463" t="s">
        <v>1541</v>
      </c>
      <c r="H42" s="463" t="s">
        <v>1541</v>
      </c>
      <c r="I42" s="463" t="s">
        <v>1541</v>
      </c>
      <c r="J42" s="463" t="s">
        <v>1973</v>
      </c>
      <c r="K42" s="463" t="s">
        <v>1787</v>
      </c>
      <c r="L42" s="463" t="s">
        <v>1541</v>
      </c>
      <c r="M42" s="463" t="s">
        <v>1974</v>
      </c>
      <c r="N42" s="463" t="s">
        <v>1789</v>
      </c>
      <c r="P42" s="463" t="s">
        <v>1778</v>
      </c>
      <c r="Q42" s="463" t="s">
        <v>1841</v>
      </c>
      <c r="R42" s="463" t="s">
        <v>1975</v>
      </c>
      <c r="S42" s="463" t="s">
        <v>1540</v>
      </c>
      <c r="T42" s="463" t="s">
        <v>1541</v>
      </c>
      <c r="U42" s="463" t="s">
        <v>1541</v>
      </c>
      <c r="V42" s="463" t="s">
        <v>1976</v>
      </c>
      <c r="W42" s="463" t="s">
        <v>1540</v>
      </c>
      <c r="Y42" s="463" t="s">
        <v>1540</v>
      </c>
      <c r="Z42" s="463" t="s">
        <v>1977</v>
      </c>
      <c r="AA42" s="463" t="s">
        <v>1540</v>
      </c>
      <c r="AB42" s="463" t="s">
        <v>1978</v>
      </c>
    </row>
    <row r="43" spans="1:28" ht="13.2" x14ac:dyDescent="0.25">
      <c r="A43" s="463" t="s">
        <v>1979</v>
      </c>
      <c r="B43" s="463" t="s">
        <v>1770</v>
      </c>
      <c r="C43" s="463" t="s">
        <v>1803</v>
      </c>
      <c r="D43" s="463" t="s">
        <v>1804</v>
      </c>
      <c r="E43" s="463" t="s">
        <v>1772</v>
      </c>
      <c r="F43" s="463" t="s">
        <v>1773</v>
      </c>
      <c r="G43" s="463" t="s">
        <v>1541</v>
      </c>
      <c r="H43" s="463" t="s">
        <v>1541</v>
      </c>
      <c r="I43" s="463" t="s">
        <v>1541</v>
      </c>
      <c r="J43" s="463" t="s">
        <v>1980</v>
      </c>
      <c r="K43" s="463" t="s">
        <v>1787</v>
      </c>
      <c r="L43" s="463" t="s">
        <v>1541</v>
      </c>
      <c r="M43" s="463" t="s">
        <v>1981</v>
      </c>
      <c r="N43" s="463" t="s">
        <v>1789</v>
      </c>
      <c r="P43" s="463" t="s">
        <v>1812</v>
      </c>
      <c r="Q43" s="463" t="s">
        <v>1779</v>
      </c>
      <c r="S43" s="463" t="s">
        <v>1541</v>
      </c>
      <c r="T43" s="463" t="s">
        <v>1540</v>
      </c>
      <c r="U43" s="463" t="s">
        <v>1541</v>
      </c>
      <c r="W43" s="463" t="s">
        <v>1540</v>
      </c>
      <c r="Y43" s="463" t="s">
        <v>1540</v>
      </c>
      <c r="Z43" s="463" t="s">
        <v>1982</v>
      </c>
      <c r="AA43" s="463" t="s">
        <v>1541</v>
      </c>
      <c r="AB43" s="463" t="s">
        <v>1983</v>
      </c>
    </row>
    <row r="44" spans="1:28" ht="13.2" x14ac:dyDescent="0.25">
      <c r="A44" s="463" t="s">
        <v>1984</v>
      </c>
      <c r="B44" s="463" t="s">
        <v>1802</v>
      </c>
      <c r="C44" s="463" t="s">
        <v>1803</v>
      </c>
      <c r="D44" s="463" t="s">
        <v>1816</v>
      </c>
      <c r="E44" s="463" t="s">
        <v>1772</v>
      </c>
      <c r="F44" s="463" t="s">
        <v>1785</v>
      </c>
      <c r="G44" s="463" t="s">
        <v>1541</v>
      </c>
      <c r="H44" s="463" t="s">
        <v>1541</v>
      </c>
      <c r="I44" s="463" t="s">
        <v>1541</v>
      </c>
      <c r="J44" s="463" t="s">
        <v>1985</v>
      </c>
      <c r="K44" s="463" t="s">
        <v>1787</v>
      </c>
      <c r="L44" s="463" t="s">
        <v>1541</v>
      </c>
      <c r="M44" s="463" t="s">
        <v>1986</v>
      </c>
      <c r="N44" s="463" t="s">
        <v>1789</v>
      </c>
      <c r="P44" s="463" t="s">
        <v>1812</v>
      </c>
      <c r="Q44" s="463" t="s">
        <v>1779</v>
      </c>
      <c r="R44" s="463" t="s">
        <v>1987</v>
      </c>
      <c r="S44" s="463" t="s">
        <v>1540</v>
      </c>
      <c r="T44" s="463" t="s">
        <v>1541</v>
      </c>
      <c r="U44" s="463" t="s">
        <v>1540</v>
      </c>
      <c r="W44" s="463" t="s">
        <v>1540</v>
      </c>
      <c r="Y44" s="463" t="s">
        <v>1540</v>
      </c>
      <c r="Z44" s="463" t="s">
        <v>1988</v>
      </c>
      <c r="AA44" s="463" t="s">
        <v>1540</v>
      </c>
      <c r="AB44" s="463" t="s">
        <v>1989</v>
      </c>
    </row>
    <row r="45" spans="1:28" ht="13.2" x14ac:dyDescent="0.25">
      <c r="A45" s="463" t="s">
        <v>1990</v>
      </c>
      <c r="B45" s="463" t="s">
        <v>1792</v>
      </c>
      <c r="C45" s="463" t="s">
        <v>1803</v>
      </c>
      <c r="D45" s="463" t="s">
        <v>1804</v>
      </c>
      <c r="E45" s="463" t="s">
        <v>1805</v>
      </c>
      <c r="F45" s="463" t="s">
        <v>1773</v>
      </c>
      <c r="G45" s="463" t="s">
        <v>1541</v>
      </c>
      <c r="H45" s="463" t="s">
        <v>1541</v>
      </c>
      <c r="I45" s="463" t="s">
        <v>1541</v>
      </c>
      <c r="J45" s="463" t="s">
        <v>1991</v>
      </c>
      <c r="K45" s="463" t="s">
        <v>1836</v>
      </c>
      <c r="L45" s="463" t="s">
        <v>1540</v>
      </c>
      <c r="M45" s="463" t="s">
        <v>1992</v>
      </c>
      <c r="N45" s="463" t="s">
        <v>1789</v>
      </c>
      <c r="P45" s="463" t="s">
        <v>1778</v>
      </c>
      <c r="Q45" s="463" t="s">
        <v>1779</v>
      </c>
      <c r="S45" s="463" t="s">
        <v>1540</v>
      </c>
      <c r="T45" s="463" t="s">
        <v>1541</v>
      </c>
      <c r="U45" s="463" t="s">
        <v>1540</v>
      </c>
      <c r="W45" s="463" t="s">
        <v>1540</v>
      </c>
      <c r="Y45" s="463" t="s">
        <v>1540</v>
      </c>
      <c r="Z45" s="463" t="s">
        <v>1540</v>
      </c>
      <c r="AA45" s="463" t="s">
        <v>1540</v>
      </c>
      <c r="AB45" s="463" t="s">
        <v>1993</v>
      </c>
    </row>
    <row r="46" spans="1:28" ht="13.2" x14ac:dyDescent="0.25">
      <c r="A46" s="463" t="s">
        <v>1994</v>
      </c>
      <c r="B46" s="463" t="s">
        <v>1783</v>
      </c>
      <c r="C46" s="463" t="s">
        <v>1861</v>
      </c>
      <c r="E46" s="463" t="s">
        <v>1805</v>
      </c>
      <c r="F46" s="463" t="s">
        <v>1995</v>
      </c>
      <c r="G46" s="463" t="s">
        <v>1541</v>
      </c>
      <c r="H46" s="463" t="s">
        <v>1541</v>
      </c>
      <c r="I46" s="463" t="s">
        <v>1540</v>
      </c>
      <c r="K46" s="463" t="s">
        <v>1787</v>
      </c>
      <c r="L46" s="463" t="s">
        <v>1541</v>
      </c>
      <c r="M46" s="463" t="s">
        <v>1996</v>
      </c>
      <c r="N46" s="463" t="s">
        <v>1789</v>
      </c>
      <c r="P46" s="463" t="s">
        <v>1812</v>
      </c>
      <c r="Q46" s="463" t="s">
        <v>1779</v>
      </c>
      <c r="S46" s="463" t="s">
        <v>1540</v>
      </c>
      <c r="T46" s="463" t="s">
        <v>1540</v>
      </c>
      <c r="U46" s="463" t="s">
        <v>1540</v>
      </c>
      <c r="W46" s="463" t="s">
        <v>1540</v>
      </c>
      <c r="Y46" s="463" t="s">
        <v>1541</v>
      </c>
      <c r="Z46" s="463" t="s">
        <v>1839</v>
      </c>
      <c r="AA46" s="463" t="s">
        <v>1540</v>
      </c>
      <c r="AB46" s="463" t="s">
        <v>1997</v>
      </c>
    </row>
    <row r="47" spans="1:28" ht="13.2" x14ac:dyDescent="0.25">
      <c r="A47" s="463" t="s">
        <v>1998</v>
      </c>
      <c r="B47" s="463" t="s">
        <v>1770</v>
      </c>
      <c r="C47" s="463" t="s">
        <v>1803</v>
      </c>
      <c r="D47" s="463" t="s">
        <v>1804</v>
      </c>
      <c r="E47" s="463" t="s">
        <v>1873</v>
      </c>
      <c r="F47" s="463" t="s">
        <v>1874</v>
      </c>
      <c r="G47" s="463" t="s">
        <v>1541</v>
      </c>
      <c r="H47" s="463" t="s">
        <v>1541</v>
      </c>
      <c r="I47" s="463" t="s">
        <v>1541</v>
      </c>
      <c r="K47" s="463" t="s">
        <v>1836</v>
      </c>
      <c r="L47" s="463" t="s">
        <v>1541</v>
      </c>
      <c r="M47" s="463" t="s">
        <v>1999</v>
      </c>
      <c r="N47" s="463" t="s">
        <v>1789</v>
      </c>
      <c r="P47" s="463" t="s">
        <v>1812</v>
      </c>
      <c r="Q47" s="463" t="s">
        <v>1779</v>
      </c>
      <c r="S47" s="463" t="s">
        <v>1540</v>
      </c>
      <c r="T47" s="463" t="s">
        <v>1541</v>
      </c>
      <c r="U47" s="463" t="s">
        <v>1540</v>
      </c>
      <c r="W47" s="463" t="s">
        <v>1540</v>
      </c>
      <c r="Y47" s="463" t="s">
        <v>1541</v>
      </c>
      <c r="Z47" s="463" t="s">
        <v>1577</v>
      </c>
      <c r="AA47" s="463" t="s">
        <v>1540</v>
      </c>
      <c r="AB47" s="463" t="s">
        <v>2000</v>
      </c>
    </row>
    <row r="48" spans="1:28" ht="13.2" x14ac:dyDescent="0.25">
      <c r="A48" s="463" t="s">
        <v>2001</v>
      </c>
      <c r="B48" s="463" t="s">
        <v>1802</v>
      </c>
      <c r="C48" s="463" t="s">
        <v>1803</v>
      </c>
      <c r="D48" s="463" t="s">
        <v>1804</v>
      </c>
      <c r="E48" s="463" t="s">
        <v>1805</v>
      </c>
      <c r="F48" s="463" t="s">
        <v>1773</v>
      </c>
      <c r="G48" s="463" t="s">
        <v>1541</v>
      </c>
      <c r="H48" s="463" t="s">
        <v>1541</v>
      </c>
      <c r="I48" s="463" t="s">
        <v>1541</v>
      </c>
      <c r="J48" s="463" t="s">
        <v>2002</v>
      </c>
      <c r="K48" s="463" t="s">
        <v>1775</v>
      </c>
      <c r="L48" s="463" t="s">
        <v>1541</v>
      </c>
      <c r="M48" s="463" t="s">
        <v>2003</v>
      </c>
      <c r="N48" s="463" t="s">
        <v>1789</v>
      </c>
      <c r="O48" s="463" t="s">
        <v>2004</v>
      </c>
      <c r="P48" s="463" t="s">
        <v>1812</v>
      </c>
      <c r="Q48" s="463" t="s">
        <v>1779</v>
      </c>
      <c r="S48" s="463" t="s">
        <v>1540</v>
      </c>
      <c r="T48" s="463" t="s">
        <v>1541</v>
      </c>
      <c r="U48" s="463" t="s">
        <v>1541</v>
      </c>
      <c r="V48" s="463" t="s">
        <v>2005</v>
      </c>
      <c r="W48" s="463" t="s">
        <v>1541</v>
      </c>
      <c r="X48" s="463" t="s">
        <v>2006</v>
      </c>
      <c r="Y48" s="463" t="s">
        <v>1541</v>
      </c>
      <c r="Z48" s="463" t="s">
        <v>2007</v>
      </c>
      <c r="AA48" s="463" t="s">
        <v>1541</v>
      </c>
      <c r="AB48" s="463" t="s">
        <v>2008</v>
      </c>
    </row>
    <row r="49" spans="1:28" ht="13.2" x14ac:dyDescent="0.25">
      <c r="A49" s="463" t="s">
        <v>2009</v>
      </c>
      <c r="B49" s="463" t="s">
        <v>1783</v>
      </c>
      <c r="C49" s="463" t="s">
        <v>1771</v>
      </c>
      <c r="E49" s="463" t="s">
        <v>1772</v>
      </c>
      <c r="F49" s="463" t="s">
        <v>1785</v>
      </c>
      <c r="G49" s="463" t="s">
        <v>1541</v>
      </c>
      <c r="H49" s="463" t="s">
        <v>1541</v>
      </c>
      <c r="I49" s="463" t="s">
        <v>1540</v>
      </c>
      <c r="K49" s="463" t="s">
        <v>1787</v>
      </c>
      <c r="L49" s="463" t="s">
        <v>1541</v>
      </c>
      <c r="M49" s="463" t="s">
        <v>1927</v>
      </c>
      <c r="N49" s="463" t="s">
        <v>1671</v>
      </c>
      <c r="P49" s="463" t="s">
        <v>1812</v>
      </c>
      <c r="Q49" s="463" t="s">
        <v>1779</v>
      </c>
      <c r="S49" s="463" t="s">
        <v>1540</v>
      </c>
      <c r="T49" s="463" t="s">
        <v>1540</v>
      </c>
      <c r="U49" s="463" t="s">
        <v>1540</v>
      </c>
      <c r="W49" s="463" t="s">
        <v>1540</v>
      </c>
      <c r="Y49" s="463" t="s">
        <v>1540</v>
      </c>
      <c r="Z49" s="463" t="s">
        <v>2010</v>
      </c>
      <c r="AA49" s="463" t="s">
        <v>1540</v>
      </c>
      <c r="AB49" s="463" t="s">
        <v>1800</v>
      </c>
    </row>
    <row r="50" spans="1:28" ht="13.2" x14ac:dyDescent="0.25">
      <c r="A50" s="463" t="s">
        <v>2011</v>
      </c>
      <c r="B50" s="463" t="s">
        <v>1802</v>
      </c>
      <c r="C50" s="463" t="s">
        <v>1861</v>
      </c>
      <c r="E50" s="463" t="s">
        <v>1772</v>
      </c>
      <c r="F50" s="463" t="s">
        <v>1785</v>
      </c>
      <c r="G50" s="463" t="s">
        <v>1541</v>
      </c>
      <c r="H50" s="463" t="s">
        <v>1541</v>
      </c>
      <c r="I50" s="463" t="s">
        <v>1541</v>
      </c>
      <c r="J50" s="463" t="s">
        <v>2012</v>
      </c>
      <c r="K50" s="463" t="s">
        <v>1787</v>
      </c>
      <c r="L50" s="463" t="s">
        <v>1541</v>
      </c>
      <c r="M50" s="463" t="s">
        <v>2013</v>
      </c>
      <c r="N50" s="463" t="s">
        <v>1789</v>
      </c>
      <c r="P50" s="463" t="s">
        <v>1812</v>
      </c>
      <c r="Q50" s="463" t="s">
        <v>1779</v>
      </c>
      <c r="S50" s="463" t="s">
        <v>1540</v>
      </c>
      <c r="T50" s="463" t="s">
        <v>1540</v>
      </c>
      <c r="U50" s="463" t="s">
        <v>1540</v>
      </c>
      <c r="W50" s="463" t="s">
        <v>1541</v>
      </c>
      <c r="Y50" s="463" t="s">
        <v>1541</v>
      </c>
      <c r="Z50" s="463" t="s">
        <v>1839</v>
      </c>
      <c r="AA50" s="463" t="s">
        <v>1540</v>
      </c>
      <c r="AB50" s="463" t="s">
        <v>2014</v>
      </c>
    </row>
    <row r="51" spans="1:28" ht="13.2" x14ac:dyDescent="0.25">
      <c r="A51" s="463" t="s">
        <v>2015</v>
      </c>
      <c r="B51" s="463" t="s">
        <v>1783</v>
      </c>
      <c r="C51" s="463" t="s">
        <v>1784</v>
      </c>
      <c r="E51" s="463" t="s">
        <v>1805</v>
      </c>
      <c r="F51" s="463" t="s">
        <v>1785</v>
      </c>
      <c r="G51" s="463" t="s">
        <v>1541</v>
      </c>
      <c r="H51" s="463" t="s">
        <v>1541</v>
      </c>
      <c r="I51" s="463" t="s">
        <v>1541</v>
      </c>
      <c r="J51" s="463" t="s">
        <v>2016</v>
      </c>
      <c r="K51" s="463" t="s">
        <v>1787</v>
      </c>
      <c r="L51" s="463" t="s">
        <v>1541</v>
      </c>
      <c r="M51" s="463" t="s">
        <v>2017</v>
      </c>
      <c r="N51" s="463" t="s">
        <v>1789</v>
      </c>
      <c r="P51" s="463" t="s">
        <v>1812</v>
      </c>
      <c r="Q51" s="463" t="s">
        <v>1779</v>
      </c>
      <c r="S51" s="463" t="s">
        <v>1540</v>
      </c>
      <c r="T51" s="463" t="s">
        <v>1540</v>
      </c>
      <c r="U51" s="463" t="s">
        <v>1540</v>
      </c>
      <c r="W51" s="463" t="s">
        <v>1540</v>
      </c>
      <c r="Y51" s="463" t="s">
        <v>1541</v>
      </c>
      <c r="Z51" s="463" t="s">
        <v>1839</v>
      </c>
      <c r="AA51" s="463" t="s">
        <v>1540</v>
      </c>
      <c r="AB51" s="463" t="s">
        <v>2018</v>
      </c>
    </row>
    <row r="52" spans="1:28" ht="13.2" x14ac:dyDescent="0.25">
      <c r="A52" s="463" t="s">
        <v>2019</v>
      </c>
      <c r="B52" s="463" t="s">
        <v>1802</v>
      </c>
      <c r="C52" s="463" t="s">
        <v>1771</v>
      </c>
      <c r="E52" s="463" t="s">
        <v>1805</v>
      </c>
      <c r="F52" s="463" t="s">
        <v>1773</v>
      </c>
      <c r="G52" s="463" t="s">
        <v>1541</v>
      </c>
      <c r="H52" s="463" t="s">
        <v>1541</v>
      </c>
      <c r="I52" s="463" t="s">
        <v>1541</v>
      </c>
      <c r="J52" s="463" t="s">
        <v>2020</v>
      </c>
      <c r="K52" s="463" t="s">
        <v>1787</v>
      </c>
      <c r="L52" s="463" t="s">
        <v>1541</v>
      </c>
      <c r="M52" s="463" t="s">
        <v>2021</v>
      </c>
      <c r="N52" s="463" t="s">
        <v>1789</v>
      </c>
      <c r="P52" s="463" t="s">
        <v>1798</v>
      </c>
      <c r="Q52" s="463" t="s">
        <v>1779</v>
      </c>
      <c r="S52" s="463" t="s">
        <v>1540</v>
      </c>
      <c r="T52" s="463" t="s">
        <v>1540</v>
      </c>
      <c r="U52" s="463" t="s">
        <v>1540</v>
      </c>
      <c r="W52" s="463" t="s">
        <v>1540</v>
      </c>
      <c r="Y52" s="463" t="s">
        <v>1541</v>
      </c>
      <c r="Z52" s="463" t="s">
        <v>1806</v>
      </c>
      <c r="AA52" s="463" t="s">
        <v>1540</v>
      </c>
      <c r="AB52" s="463" t="s">
        <v>2022</v>
      </c>
    </row>
    <row r="53" spans="1:28" ht="13.2" x14ac:dyDescent="0.25">
      <c r="A53" s="463" t="s">
        <v>2023</v>
      </c>
      <c r="B53" s="463" t="s">
        <v>1783</v>
      </c>
      <c r="C53" s="463" t="s">
        <v>1803</v>
      </c>
      <c r="D53" s="463" t="s">
        <v>1816</v>
      </c>
      <c r="E53" s="463" t="s">
        <v>1772</v>
      </c>
      <c r="F53" s="463" t="s">
        <v>1773</v>
      </c>
      <c r="G53" s="463" t="s">
        <v>1541</v>
      </c>
      <c r="H53" s="463" t="s">
        <v>1541</v>
      </c>
      <c r="I53" s="463" t="s">
        <v>1541</v>
      </c>
      <c r="J53" s="463" t="s">
        <v>1892</v>
      </c>
      <c r="K53" s="463" t="s">
        <v>1836</v>
      </c>
      <c r="L53" s="463" t="s">
        <v>1541</v>
      </c>
      <c r="M53" s="463" t="s">
        <v>2024</v>
      </c>
      <c r="N53" s="463" t="s">
        <v>1789</v>
      </c>
      <c r="P53" s="463" t="s">
        <v>1798</v>
      </c>
      <c r="Q53" s="463" t="s">
        <v>1779</v>
      </c>
      <c r="S53" s="463" t="s">
        <v>1540</v>
      </c>
      <c r="T53" s="463" t="s">
        <v>1541</v>
      </c>
      <c r="U53" s="463" t="s">
        <v>1540</v>
      </c>
      <c r="W53" s="463" t="s">
        <v>1540</v>
      </c>
      <c r="Y53" s="463" t="s">
        <v>1540</v>
      </c>
      <c r="Z53" s="463" t="s">
        <v>1806</v>
      </c>
      <c r="AA53" s="463" t="s">
        <v>1540</v>
      </c>
      <c r="AB53" s="463" t="s">
        <v>2025</v>
      </c>
    </row>
    <row r="54" spans="1:28" ht="13.2" x14ac:dyDescent="0.25">
      <c r="A54" s="463" t="s">
        <v>2026</v>
      </c>
      <c r="B54" s="463" t="s">
        <v>1802</v>
      </c>
      <c r="C54" s="463" t="s">
        <v>1803</v>
      </c>
      <c r="D54" s="463" t="s">
        <v>1804</v>
      </c>
      <c r="E54" s="463" t="s">
        <v>1805</v>
      </c>
      <c r="F54" s="463" t="s">
        <v>2027</v>
      </c>
      <c r="G54" s="463" t="s">
        <v>1541</v>
      </c>
      <c r="H54" s="463" t="s">
        <v>1541</v>
      </c>
      <c r="I54" s="463" t="s">
        <v>1541</v>
      </c>
      <c r="J54" s="463" t="s">
        <v>2028</v>
      </c>
      <c r="K54" s="463" t="s">
        <v>1775</v>
      </c>
      <c r="L54" s="463" t="s">
        <v>1541</v>
      </c>
      <c r="M54" s="463" t="s">
        <v>2029</v>
      </c>
      <c r="N54" s="463" t="s">
        <v>1789</v>
      </c>
      <c r="P54" s="463" t="s">
        <v>1798</v>
      </c>
      <c r="Q54" s="463" t="s">
        <v>1779</v>
      </c>
      <c r="S54" s="463" t="s">
        <v>1540</v>
      </c>
      <c r="T54" s="463" t="s">
        <v>1540</v>
      </c>
      <c r="U54" s="463" t="s">
        <v>1541</v>
      </c>
      <c r="V54" s="463" t="s">
        <v>2030</v>
      </c>
      <c r="W54" s="463" t="s">
        <v>1540</v>
      </c>
      <c r="Y54" s="463" t="s">
        <v>1540</v>
      </c>
      <c r="Z54" s="463" t="s">
        <v>1806</v>
      </c>
      <c r="AA54" s="463" t="s">
        <v>1540</v>
      </c>
      <c r="AB54" s="463" t="s">
        <v>2031</v>
      </c>
    </row>
    <row r="55" spans="1:28" ht="13.2" x14ac:dyDescent="0.25">
      <c r="A55" s="463" t="s">
        <v>2032</v>
      </c>
      <c r="B55" s="463" t="s">
        <v>1783</v>
      </c>
      <c r="C55" s="463" t="s">
        <v>1771</v>
      </c>
      <c r="E55" s="463" t="s">
        <v>1805</v>
      </c>
      <c r="F55" s="463" t="s">
        <v>1773</v>
      </c>
      <c r="G55" s="463" t="s">
        <v>1541</v>
      </c>
      <c r="H55" s="463" t="s">
        <v>1541</v>
      </c>
      <c r="I55" s="463" t="s">
        <v>1541</v>
      </c>
      <c r="J55" s="463" t="s">
        <v>2033</v>
      </c>
      <c r="K55" s="463" t="s">
        <v>1787</v>
      </c>
      <c r="L55" s="463" t="s">
        <v>1541</v>
      </c>
      <c r="M55" s="463" t="s">
        <v>2034</v>
      </c>
      <c r="N55" s="463" t="s">
        <v>1777</v>
      </c>
      <c r="P55" s="463" t="s">
        <v>1798</v>
      </c>
      <c r="Q55" s="463" t="s">
        <v>1779</v>
      </c>
      <c r="S55" s="463" t="s">
        <v>1540</v>
      </c>
      <c r="T55" s="463" t="s">
        <v>1540</v>
      </c>
      <c r="U55" s="463" t="s">
        <v>1541</v>
      </c>
      <c r="V55" s="463" t="s">
        <v>2035</v>
      </c>
      <c r="W55" s="463" t="s">
        <v>1540</v>
      </c>
      <c r="Y55" s="463" t="s">
        <v>1541</v>
      </c>
      <c r="Z55" s="463" t="s">
        <v>1806</v>
      </c>
      <c r="AA55" s="463" t="s">
        <v>1540</v>
      </c>
      <c r="AB55" s="463" t="s">
        <v>2036</v>
      </c>
    </row>
    <row r="56" spans="1:28" ht="13.2" x14ac:dyDescent="0.25">
      <c r="A56" s="463" t="s">
        <v>2037</v>
      </c>
      <c r="B56" s="463" t="s">
        <v>1802</v>
      </c>
      <c r="C56" s="463" t="s">
        <v>1803</v>
      </c>
      <c r="D56" s="463" t="s">
        <v>1804</v>
      </c>
      <c r="E56" s="463" t="s">
        <v>1805</v>
      </c>
      <c r="F56" s="463" t="s">
        <v>1773</v>
      </c>
      <c r="G56" s="463" t="s">
        <v>1541</v>
      </c>
      <c r="H56" s="463" t="s">
        <v>1541</v>
      </c>
      <c r="I56" s="463" t="s">
        <v>1540</v>
      </c>
      <c r="K56" s="463" t="s">
        <v>1836</v>
      </c>
      <c r="L56" s="463" t="s">
        <v>1540</v>
      </c>
      <c r="M56" s="463" t="s">
        <v>1806</v>
      </c>
      <c r="N56" s="463" t="s">
        <v>1789</v>
      </c>
      <c r="P56" s="463" t="s">
        <v>1838</v>
      </c>
      <c r="Q56" s="463" t="s">
        <v>1779</v>
      </c>
      <c r="R56" s="463" t="s">
        <v>1806</v>
      </c>
      <c r="S56" s="463" t="s">
        <v>1540</v>
      </c>
      <c r="T56" s="463" t="s">
        <v>1540</v>
      </c>
      <c r="U56" s="463" t="s">
        <v>1540</v>
      </c>
      <c r="V56" s="463" t="s">
        <v>1806</v>
      </c>
      <c r="W56" s="463" t="s">
        <v>1540</v>
      </c>
      <c r="X56" s="463" t="s">
        <v>1806</v>
      </c>
      <c r="Y56" s="463" t="s">
        <v>1541</v>
      </c>
      <c r="Z56" s="463" t="s">
        <v>1806</v>
      </c>
      <c r="AA56" s="463" t="s">
        <v>1540</v>
      </c>
      <c r="AB56" s="463" t="s">
        <v>1806</v>
      </c>
    </row>
    <row r="57" spans="1:28" ht="13.2" x14ac:dyDescent="0.25">
      <c r="A57" s="463" t="s">
        <v>2038</v>
      </c>
      <c r="B57" s="463" t="s">
        <v>1792</v>
      </c>
      <c r="C57" s="463" t="s">
        <v>1803</v>
      </c>
      <c r="D57" s="463" t="s">
        <v>1816</v>
      </c>
      <c r="E57" s="463" t="s">
        <v>1805</v>
      </c>
      <c r="F57" s="463" t="s">
        <v>1773</v>
      </c>
      <c r="G57" s="463" t="s">
        <v>1541</v>
      </c>
      <c r="H57" s="463" t="s">
        <v>1541</v>
      </c>
      <c r="I57" s="463" t="s">
        <v>1541</v>
      </c>
      <c r="J57" s="463" t="s">
        <v>2039</v>
      </c>
      <c r="K57" s="463" t="s">
        <v>1836</v>
      </c>
      <c r="L57" s="463" t="s">
        <v>1541</v>
      </c>
      <c r="M57" s="463" t="s">
        <v>2040</v>
      </c>
      <c r="N57" s="463" t="s">
        <v>1789</v>
      </c>
      <c r="P57" s="463" t="s">
        <v>1812</v>
      </c>
      <c r="Q57" s="463" t="s">
        <v>1779</v>
      </c>
      <c r="S57" s="463" t="s">
        <v>1540</v>
      </c>
      <c r="T57" s="463" t="s">
        <v>1541</v>
      </c>
      <c r="U57" s="463" t="s">
        <v>1541</v>
      </c>
      <c r="V57" s="463" t="s">
        <v>2041</v>
      </c>
      <c r="W57" s="463" t="s">
        <v>1540</v>
      </c>
      <c r="Y57" s="463" t="s">
        <v>1541</v>
      </c>
      <c r="Z57" s="463" t="s">
        <v>2042</v>
      </c>
      <c r="AA57" s="463" t="s">
        <v>1541</v>
      </c>
      <c r="AB57" s="463" t="s">
        <v>1945</v>
      </c>
    </row>
    <row r="58" spans="1:28" ht="13.2" x14ac:dyDescent="0.25">
      <c r="A58" s="463" t="s">
        <v>2043</v>
      </c>
      <c r="B58" s="463" t="s">
        <v>1770</v>
      </c>
      <c r="C58" s="463" t="s">
        <v>1803</v>
      </c>
      <c r="D58" s="463" t="s">
        <v>1816</v>
      </c>
      <c r="E58" s="463" t="s">
        <v>1772</v>
      </c>
      <c r="F58" s="463" t="s">
        <v>1773</v>
      </c>
      <c r="G58" s="463" t="s">
        <v>1541</v>
      </c>
      <c r="H58" s="463" t="s">
        <v>1541</v>
      </c>
      <c r="I58" s="463" t="s">
        <v>1541</v>
      </c>
      <c r="J58" s="463" t="s">
        <v>2044</v>
      </c>
      <c r="K58" s="463" t="s">
        <v>1787</v>
      </c>
      <c r="L58" s="463" t="s">
        <v>1541</v>
      </c>
      <c r="M58" s="463" t="s">
        <v>2045</v>
      </c>
      <c r="N58" s="463" t="s">
        <v>1789</v>
      </c>
      <c r="P58" s="463" t="s">
        <v>1812</v>
      </c>
      <c r="Q58" s="463" t="s">
        <v>1779</v>
      </c>
      <c r="S58" s="463" t="s">
        <v>1540</v>
      </c>
      <c r="T58" s="463" t="s">
        <v>1541</v>
      </c>
      <c r="U58" s="463" t="s">
        <v>1540</v>
      </c>
      <c r="W58" s="463" t="s">
        <v>1540</v>
      </c>
      <c r="Y58" s="463" t="s">
        <v>1541</v>
      </c>
      <c r="Z58" s="463" t="s">
        <v>2046</v>
      </c>
      <c r="AA58" s="463" t="s">
        <v>1540</v>
      </c>
      <c r="AB58" s="463" t="s">
        <v>2047</v>
      </c>
    </row>
    <row r="59" spans="1:28" ht="13.2" x14ac:dyDescent="0.25">
      <c r="A59" s="463" t="s">
        <v>2048</v>
      </c>
      <c r="B59" s="463" t="s">
        <v>1802</v>
      </c>
      <c r="C59" s="463" t="s">
        <v>1771</v>
      </c>
      <c r="E59" s="463" t="s">
        <v>1805</v>
      </c>
      <c r="F59" s="463" t="s">
        <v>1773</v>
      </c>
      <c r="G59" s="463" t="s">
        <v>1541</v>
      </c>
      <c r="H59" s="463" t="s">
        <v>1541</v>
      </c>
      <c r="I59" s="463" t="s">
        <v>1541</v>
      </c>
      <c r="J59" s="463" t="s">
        <v>2049</v>
      </c>
      <c r="K59" s="463" t="s">
        <v>1787</v>
      </c>
      <c r="L59" s="463" t="s">
        <v>1541</v>
      </c>
      <c r="M59" s="463" t="s">
        <v>2050</v>
      </c>
      <c r="N59" s="463" t="s">
        <v>1789</v>
      </c>
      <c r="P59" s="463" t="s">
        <v>1812</v>
      </c>
      <c r="Q59" s="463" t="s">
        <v>1779</v>
      </c>
      <c r="S59" s="463" t="s">
        <v>1540</v>
      </c>
      <c r="T59" s="463" t="s">
        <v>1540</v>
      </c>
      <c r="U59" s="463" t="s">
        <v>1540</v>
      </c>
      <c r="W59" s="463" t="s">
        <v>1540</v>
      </c>
      <c r="Y59" s="463" t="s">
        <v>1540</v>
      </c>
      <c r="Z59" s="463" t="s">
        <v>2051</v>
      </c>
      <c r="AA59" s="463" t="s">
        <v>1540</v>
      </c>
      <c r="AB59" s="463" t="s">
        <v>2052</v>
      </c>
    </row>
    <row r="60" spans="1:28" ht="13.2" x14ac:dyDescent="0.25">
      <c r="A60" s="463" t="s">
        <v>2053</v>
      </c>
      <c r="B60" s="463" t="s">
        <v>1792</v>
      </c>
      <c r="C60" s="463" t="s">
        <v>1771</v>
      </c>
      <c r="E60" s="463" t="s">
        <v>1805</v>
      </c>
      <c r="F60" s="463" t="s">
        <v>1773</v>
      </c>
      <c r="G60" s="463" t="s">
        <v>1541</v>
      </c>
      <c r="H60" s="463" t="s">
        <v>1541</v>
      </c>
      <c r="I60" s="463" t="s">
        <v>1540</v>
      </c>
      <c r="K60" s="463" t="s">
        <v>1775</v>
      </c>
      <c r="L60" s="463" t="s">
        <v>1541</v>
      </c>
      <c r="M60" s="463" t="s">
        <v>2054</v>
      </c>
      <c r="N60" s="463" t="s">
        <v>1671</v>
      </c>
      <c r="P60" s="463" t="s">
        <v>1798</v>
      </c>
      <c r="Q60" s="463" t="s">
        <v>1779</v>
      </c>
      <c r="S60" s="463" t="s">
        <v>1540</v>
      </c>
      <c r="T60" s="463" t="s">
        <v>1540</v>
      </c>
      <c r="U60" s="463" t="s">
        <v>1540</v>
      </c>
      <c r="W60" s="463" t="s">
        <v>1540</v>
      </c>
      <c r="Y60" s="463" t="s">
        <v>1541</v>
      </c>
      <c r="Z60" s="463" t="s">
        <v>2055</v>
      </c>
      <c r="AA60" s="463" t="s">
        <v>1541</v>
      </c>
      <c r="AB60" s="463" t="s">
        <v>2056</v>
      </c>
    </row>
    <row r="61" spans="1:28" ht="13.2" x14ac:dyDescent="0.25">
      <c r="A61" s="463" t="s">
        <v>2057</v>
      </c>
      <c r="B61" s="463" t="s">
        <v>1783</v>
      </c>
      <c r="C61" s="463" t="s">
        <v>1771</v>
      </c>
      <c r="E61" s="463" t="s">
        <v>1772</v>
      </c>
      <c r="F61" s="463" t="s">
        <v>1785</v>
      </c>
      <c r="G61" s="463" t="s">
        <v>1541</v>
      </c>
      <c r="H61" s="463" t="s">
        <v>1541</v>
      </c>
      <c r="I61" s="463" t="s">
        <v>1541</v>
      </c>
      <c r="J61" s="463" t="s">
        <v>2058</v>
      </c>
      <c r="K61" s="463" t="s">
        <v>1787</v>
      </c>
      <c r="L61" s="463" t="s">
        <v>1541</v>
      </c>
      <c r="M61" s="463" t="s">
        <v>2059</v>
      </c>
      <c r="N61" s="463" t="s">
        <v>1807</v>
      </c>
      <c r="O61" s="463" t="s">
        <v>2060</v>
      </c>
      <c r="P61" s="463" t="s">
        <v>1812</v>
      </c>
      <c r="Q61" s="463" t="s">
        <v>1779</v>
      </c>
      <c r="S61" s="463" t="s">
        <v>1540</v>
      </c>
      <c r="T61" s="463" t="s">
        <v>1540</v>
      </c>
      <c r="U61" s="463" t="s">
        <v>1541</v>
      </c>
      <c r="V61" s="463" t="s">
        <v>2061</v>
      </c>
      <c r="W61" s="463" t="s">
        <v>1541</v>
      </c>
      <c r="X61" s="463" t="s">
        <v>2062</v>
      </c>
      <c r="Y61" s="463" t="s">
        <v>1540</v>
      </c>
      <c r="Z61" s="463" t="s">
        <v>2063</v>
      </c>
      <c r="AA61" s="463" t="s">
        <v>1540</v>
      </c>
      <c r="AB61" s="463" t="s">
        <v>2064</v>
      </c>
    </row>
    <row r="62" spans="1:28" ht="13.2" x14ac:dyDescent="0.25">
      <c r="A62" s="463" t="s">
        <v>2065</v>
      </c>
      <c r="B62" s="463" t="s">
        <v>1783</v>
      </c>
      <c r="C62" s="463" t="s">
        <v>1803</v>
      </c>
      <c r="D62" s="463" t="s">
        <v>1804</v>
      </c>
      <c r="E62" s="463" t="s">
        <v>1805</v>
      </c>
      <c r="F62" s="463" t="s">
        <v>2027</v>
      </c>
      <c r="G62" s="463" t="s">
        <v>1541</v>
      </c>
      <c r="H62" s="463" t="s">
        <v>1541</v>
      </c>
      <c r="I62" s="463" t="s">
        <v>1541</v>
      </c>
      <c r="J62" s="463" t="s">
        <v>2066</v>
      </c>
      <c r="K62" s="463" t="s">
        <v>1787</v>
      </c>
      <c r="L62" s="463" t="s">
        <v>1541</v>
      </c>
      <c r="M62" s="463" t="s">
        <v>2067</v>
      </c>
      <c r="N62" s="463" t="s">
        <v>1777</v>
      </c>
      <c r="P62" s="463" t="s">
        <v>1838</v>
      </c>
      <c r="Q62" s="463" t="s">
        <v>1779</v>
      </c>
      <c r="S62" s="463" t="s">
        <v>1540</v>
      </c>
      <c r="T62" s="463" t="s">
        <v>1540</v>
      </c>
      <c r="U62" s="463" t="s">
        <v>1540</v>
      </c>
      <c r="W62" s="463" t="s">
        <v>1540</v>
      </c>
      <c r="Y62" s="463" t="s">
        <v>1541</v>
      </c>
      <c r="Z62" s="463" t="s">
        <v>2068</v>
      </c>
      <c r="AA62" s="463" t="s">
        <v>1540</v>
      </c>
      <c r="AB62" s="463" t="s">
        <v>1951</v>
      </c>
    </row>
    <row r="63" spans="1:28" ht="13.2" x14ac:dyDescent="0.25">
      <c r="A63" s="463" t="s">
        <v>2069</v>
      </c>
      <c r="B63" s="463" t="s">
        <v>1792</v>
      </c>
      <c r="C63" s="463" t="s">
        <v>1771</v>
      </c>
      <c r="E63" s="463" t="s">
        <v>1805</v>
      </c>
      <c r="F63" s="463" t="s">
        <v>1773</v>
      </c>
      <c r="G63" s="463" t="s">
        <v>1541</v>
      </c>
      <c r="H63" s="463" t="s">
        <v>1541</v>
      </c>
      <c r="I63" s="463" t="s">
        <v>1541</v>
      </c>
      <c r="J63" s="463" t="s">
        <v>2070</v>
      </c>
      <c r="K63" s="463" t="s">
        <v>1787</v>
      </c>
      <c r="L63" s="463" t="s">
        <v>1541</v>
      </c>
      <c r="M63" s="463" t="s">
        <v>2071</v>
      </c>
      <c r="N63" s="463" t="s">
        <v>1789</v>
      </c>
      <c r="P63" s="463" t="s">
        <v>1798</v>
      </c>
      <c r="Q63" s="463" t="s">
        <v>1779</v>
      </c>
      <c r="S63" s="463" t="s">
        <v>1540</v>
      </c>
      <c r="T63" s="463" t="s">
        <v>1541</v>
      </c>
      <c r="U63" s="463" t="s">
        <v>1541</v>
      </c>
      <c r="V63" s="463" t="s">
        <v>2072</v>
      </c>
      <c r="W63" s="463" t="s">
        <v>1540</v>
      </c>
      <c r="Y63" s="463" t="s">
        <v>1541</v>
      </c>
      <c r="Z63" s="463" t="s">
        <v>2073</v>
      </c>
      <c r="AA63" s="463" t="s">
        <v>1540</v>
      </c>
      <c r="AB63" s="463" t="s">
        <v>2074</v>
      </c>
    </row>
    <row r="64" spans="1:28" ht="13.2" x14ac:dyDescent="0.25">
      <c r="A64" s="463" t="s">
        <v>2075</v>
      </c>
      <c r="B64" s="463" t="s">
        <v>1792</v>
      </c>
      <c r="C64" s="463" t="s">
        <v>1803</v>
      </c>
      <c r="D64" s="463" t="s">
        <v>1804</v>
      </c>
      <c r="E64" s="463" t="s">
        <v>1805</v>
      </c>
      <c r="F64" s="463" t="s">
        <v>1773</v>
      </c>
      <c r="G64" s="463" t="s">
        <v>1541</v>
      </c>
      <c r="H64" s="463" t="s">
        <v>1541</v>
      </c>
      <c r="I64" s="463" t="s">
        <v>1541</v>
      </c>
      <c r="J64" s="463" t="s">
        <v>2076</v>
      </c>
      <c r="K64" s="463" t="s">
        <v>1787</v>
      </c>
      <c r="L64" s="463" t="s">
        <v>1541</v>
      </c>
      <c r="M64" s="463" t="s">
        <v>2077</v>
      </c>
      <c r="N64" s="463" t="s">
        <v>1789</v>
      </c>
      <c r="P64" s="463" t="s">
        <v>1798</v>
      </c>
      <c r="Q64" s="463" t="s">
        <v>1779</v>
      </c>
      <c r="S64" s="463" t="s">
        <v>1540</v>
      </c>
      <c r="T64" s="463" t="s">
        <v>1541</v>
      </c>
      <c r="U64" s="463" t="s">
        <v>1541</v>
      </c>
      <c r="V64" s="463" t="s">
        <v>2078</v>
      </c>
      <c r="W64" s="463" t="s">
        <v>1540</v>
      </c>
      <c r="Y64" s="463" t="s">
        <v>1541</v>
      </c>
      <c r="Z64" s="463" t="s">
        <v>2079</v>
      </c>
      <c r="AA64" s="463" t="s">
        <v>1540</v>
      </c>
      <c r="AB64" s="463" t="s">
        <v>2080</v>
      </c>
    </row>
    <row r="65" spans="1:28" ht="13.2" x14ac:dyDescent="0.25">
      <c r="A65" s="463" t="s">
        <v>2081</v>
      </c>
      <c r="B65" s="463" t="s">
        <v>1802</v>
      </c>
      <c r="C65" s="463" t="s">
        <v>1771</v>
      </c>
      <c r="E65" s="463" t="s">
        <v>1805</v>
      </c>
      <c r="F65" s="463" t="s">
        <v>1773</v>
      </c>
      <c r="G65" s="463" t="s">
        <v>1541</v>
      </c>
      <c r="H65" s="463" t="s">
        <v>1541</v>
      </c>
      <c r="I65" s="463" t="s">
        <v>1541</v>
      </c>
      <c r="J65" s="463" t="s">
        <v>2082</v>
      </c>
      <c r="K65" s="463" t="s">
        <v>1787</v>
      </c>
      <c r="L65" s="463" t="s">
        <v>1541</v>
      </c>
      <c r="M65" s="463" t="s">
        <v>2083</v>
      </c>
      <c r="N65" s="463" t="s">
        <v>1789</v>
      </c>
      <c r="P65" s="463" t="s">
        <v>1798</v>
      </c>
      <c r="Q65" s="463" t="s">
        <v>1779</v>
      </c>
      <c r="S65" s="463" t="s">
        <v>1540</v>
      </c>
      <c r="T65" s="463" t="s">
        <v>1540</v>
      </c>
      <c r="U65" s="463" t="s">
        <v>1541</v>
      </c>
      <c r="V65" s="463" t="s">
        <v>2084</v>
      </c>
      <c r="W65" s="463" t="s">
        <v>1540</v>
      </c>
      <c r="Y65" s="463" t="s">
        <v>1541</v>
      </c>
      <c r="Z65" s="463" t="s">
        <v>2084</v>
      </c>
      <c r="AA65" s="463" t="s">
        <v>1540</v>
      </c>
      <c r="AB65" s="463" t="s">
        <v>2085</v>
      </c>
    </row>
    <row r="66" spans="1:28" ht="13.2" x14ac:dyDescent="0.25">
      <c r="A66" s="463" t="s">
        <v>2086</v>
      </c>
      <c r="B66" s="463" t="s">
        <v>1802</v>
      </c>
      <c r="C66" s="463" t="s">
        <v>1803</v>
      </c>
      <c r="D66" s="463" t="s">
        <v>1804</v>
      </c>
      <c r="E66" s="463" t="s">
        <v>1805</v>
      </c>
      <c r="F66" s="463" t="s">
        <v>1773</v>
      </c>
      <c r="G66" s="463" t="s">
        <v>1541</v>
      </c>
      <c r="H66" s="463" t="s">
        <v>1541</v>
      </c>
      <c r="I66" s="463" t="s">
        <v>1541</v>
      </c>
      <c r="K66" s="463" t="s">
        <v>1787</v>
      </c>
      <c r="L66" s="463" t="s">
        <v>1541</v>
      </c>
      <c r="M66" s="465" t="s">
        <v>2087</v>
      </c>
      <c r="N66" s="463" t="s">
        <v>1789</v>
      </c>
      <c r="P66" s="463" t="s">
        <v>1812</v>
      </c>
      <c r="Q66" s="463" t="s">
        <v>1779</v>
      </c>
      <c r="S66" s="463" t="s">
        <v>1540</v>
      </c>
      <c r="T66" s="463" t="s">
        <v>1540</v>
      </c>
      <c r="U66" s="463" t="s">
        <v>1540</v>
      </c>
      <c r="W66" s="463" t="s">
        <v>1540</v>
      </c>
      <c r="Y66" s="463" t="s">
        <v>1541</v>
      </c>
      <c r="Z66" s="463" t="s">
        <v>2088</v>
      </c>
      <c r="AA66" s="463" t="s">
        <v>1540</v>
      </c>
      <c r="AB66" s="463" t="s">
        <v>2089</v>
      </c>
    </row>
    <row r="67" spans="1:28" ht="13.2" x14ac:dyDescent="0.25">
      <c r="A67" s="463" t="s">
        <v>2090</v>
      </c>
      <c r="B67" s="463" t="s">
        <v>1783</v>
      </c>
      <c r="C67" s="463" t="s">
        <v>1771</v>
      </c>
      <c r="E67" s="463" t="s">
        <v>1805</v>
      </c>
      <c r="F67" s="463" t="s">
        <v>1773</v>
      </c>
      <c r="G67" s="463" t="s">
        <v>1541</v>
      </c>
      <c r="H67" s="463" t="s">
        <v>1541</v>
      </c>
      <c r="I67" s="463" t="s">
        <v>1541</v>
      </c>
      <c r="J67" s="463" t="s">
        <v>2091</v>
      </c>
      <c r="K67" s="463" t="s">
        <v>1787</v>
      </c>
      <c r="L67" s="463" t="s">
        <v>1541</v>
      </c>
      <c r="M67" s="463" t="s">
        <v>2092</v>
      </c>
      <c r="N67" s="463" t="s">
        <v>1789</v>
      </c>
      <c r="P67" s="463" t="s">
        <v>1798</v>
      </c>
      <c r="Q67" s="463" t="s">
        <v>1779</v>
      </c>
      <c r="S67" s="463" t="s">
        <v>1540</v>
      </c>
      <c r="T67" s="463" t="s">
        <v>1540</v>
      </c>
      <c r="U67" s="463" t="s">
        <v>1540</v>
      </c>
      <c r="W67" s="463" t="s">
        <v>1540</v>
      </c>
      <c r="Y67" s="463" t="s">
        <v>1541</v>
      </c>
      <c r="Z67" s="463" t="s">
        <v>2093</v>
      </c>
      <c r="AA67" s="463" t="s">
        <v>1540</v>
      </c>
      <c r="AB67" s="463" t="s">
        <v>2094</v>
      </c>
    </row>
    <row r="68" spans="1:28" ht="13.2" x14ac:dyDescent="0.25">
      <c r="A68" s="463" t="s">
        <v>2095</v>
      </c>
      <c r="B68" s="463" t="s">
        <v>1783</v>
      </c>
      <c r="C68" s="463" t="s">
        <v>1793</v>
      </c>
      <c r="E68" s="463" t="s">
        <v>1805</v>
      </c>
      <c r="F68" s="463" t="s">
        <v>1785</v>
      </c>
      <c r="G68" s="463" t="s">
        <v>1541</v>
      </c>
      <c r="H68" s="463" t="s">
        <v>1541</v>
      </c>
      <c r="I68" s="463" t="s">
        <v>1541</v>
      </c>
      <c r="J68" s="463" t="s">
        <v>1935</v>
      </c>
      <c r="K68" s="463" t="s">
        <v>1787</v>
      </c>
      <c r="L68" s="463" t="s">
        <v>1541</v>
      </c>
      <c r="M68" s="463" t="s">
        <v>2096</v>
      </c>
      <c r="N68" s="463" t="s">
        <v>1789</v>
      </c>
      <c r="P68" s="463" t="s">
        <v>1798</v>
      </c>
      <c r="Q68" s="463" t="s">
        <v>1779</v>
      </c>
      <c r="S68" s="463" t="s">
        <v>1540</v>
      </c>
      <c r="T68" s="463" t="s">
        <v>1540</v>
      </c>
      <c r="U68" s="463" t="s">
        <v>1540</v>
      </c>
      <c r="W68" s="463" t="s">
        <v>1540</v>
      </c>
      <c r="Y68" s="463" t="s">
        <v>1540</v>
      </c>
      <c r="Z68" s="463" t="s">
        <v>1577</v>
      </c>
      <c r="AA68" s="463" t="s">
        <v>1540</v>
      </c>
      <c r="AB68" s="463" t="s">
        <v>1849</v>
      </c>
    </row>
    <row r="69" spans="1:28" ht="13.2" x14ac:dyDescent="0.25">
      <c r="A69" s="463" t="s">
        <v>2097</v>
      </c>
      <c r="B69" s="463" t="s">
        <v>1792</v>
      </c>
      <c r="C69" s="463" t="s">
        <v>1803</v>
      </c>
      <c r="D69" s="463" t="s">
        <v>1804</v>
      </c>
      <c r="E69" s="463" t="s">
        <v>1805</v>
      </c>
      <c r="F69" s="463" t="s">
        <v>1773</v>
      </c>
      <c r="G69" s="463" t="s">
        <v>1541</v>
      </c>
      <c r="H69" s="463" t="s">
        <v>1541</v>
      </c>
      <c r="I69" s="463" t="s">
        <v>1541</v>
      </c>
      <c r="J69" s="463" t="s">
        <v>2098</v>
      </c>
      <c r="K69" s="463" t="s">
        <v>1836</v>
      </c>
      <c r="L69" s="463" t="s">
        <v>1541</v>
      </c>
      <c r="M69" s="463" t="s">
        <v>2099</v>
      </c>
      <c r="N69" s="463" t="s">
        <v>1789</v>
      </c>
      <c r="P69" s="463" t="s">
        <v>1812</v>
      </c>
      <c r="Q69" s="463" t="s">
        <v>1779</v>
      </c>
      <c r="S69" s="463" t="s">
        <v>1540</v>
      </c>
      <c r="T69" s="463" t="s">
        <v>1541</v>
      </c>
      <c r="U69" s="463" t="s">
        <v>1541</v>
      </c>
      <c r="V69" s="463" t="s">
        <v>2100</v>
      </c>
      <c r="W69" s="463" t="s">
        <v>1540</v>
      </c>
      <c r="Y69" s="463" t="s">
        <v>1541</v>
      </c>
      <c r="Z69" s="463" t="s">
        <v>1808</v>
      </c>
      <c r="AA69" s="463" t="s">
        <v>1540</v>
      </c>
      <c r="AB69" s="463" t="s">
        <v>2101</v>
      </c>
    </row>
    <row r="70" spans="1:28" ht="13.2" x14ac:dyDescent="0.25">
      <c r="A70" s="463" t="s">
        <v>2102</v>
      </c>
      <c r="B70" s="463" t="s">
        <v>1770</v>
      </c>
      <c r="C70" s="463" t="s">
        <v>1771</v>
      </c>
      <c r="E70" s="463" t="s">
        <v>1772</v>
      </c>
      <c r="F70" s="463" t="s">
        <v>1773</v>
      </c>
      <c r="G70" s="463" t="s">
        <v>1541</v>
      </c>
      <c r="H70" s="463" t="s">
        <v>1541</v>
      </c>
      <c r="I70" s="463" t="s">
        <v>1541</v>
      </c>
      <c r="J70" s="463" t="s">
        <v>2103</v>
      </c>
      <c r="K70" s="463" t="s">
        <v>1787</v>
      </c>
      <c r="L70" s="463" t="s">
        <v>1541</v>
      </c>
      <c r="M70" s="463" t="s">
        <v>2104</v>
      </c>
      <c r="N70" s="463" t="s">
        <v>1789</v>
      </c>
      <c r="P70" s="463" t="s">
        <v>1812</v>
      </c>
      <c r="Q70" s="463" t="s">
        <v>1779</v>
      </c>
      <c r="S70" s="463" t="s">
        <v>1540</v>
      </c>
      <c r="T70" s="463" t="s">
        <v>1541</v>
      </c>
      <c r="U70" s="463" t="s">
        <v>1540</v>
      </c>
      <c r="W70" s="463" t="s">
        <v>1540</v>
      </c>
      <c r="Y70" s="463" t="s">
        <v>1540</v>
      </c>
      <c r="Z70" s="463" t="s">
        <v>2105</v>
      </c>
      <c r="AA70" s="463" t="s">
        <v>1540</v>
      </c>
      <c r="AB70" s="463" t="s">
        <v>2106</v>
      </c>
    </row>
    <row r="71" spans="1:28" ht="13.2" x14ac:dyDescent="0.25">
      <c r="A71" s="463" t="s">
        <v>2107</v>
      </c>
      <c r="B71" s="463" t="s">
        <v>1802</v>
      </c>
      <c r="C71" s="463" t="s">
        <v>1803</v>
      </c>
      <c r="E71" s="463" t="s">
        <v>1805</v>
      </c>
      <c r="F71" s="463" t="s">
        <v>1773</v>
      </c>
      <c r="G71" s="463" t="s">
        <v>1541</v>
      </c>
      <c r="H71" s="463" t="s">
        <v>1541</v>
      </c>
      <c r="I71" s="463" t="s">
        <v>1540</v>
      </c>
      <c r="K71" s="463" t="s">
        <v>1787</v>
      </c>
      <c r="L71" s="463" t="s">
        <v>1541</v>
      </c>
      <c r="M71" s="463" t="s">
        <v>2108</v>
      </c>
      <c r="N71" s="463" t="s">
        <v>1671</v>
      </c>
      <c r="P71" s="463" t="s">
        <v>1812</v>
      </c>
      <c r="Q71" s="463" t="s">
        <v>1779</v>
      </c>
      <c r="S71" s="463" t="s">
        <v>1540</v>
      </c>
      <c r="T71" s="463" t="s">
        <v>1540</v>
      </c>
      <c r="U71" s="463" t="s">
        <v>1540</v>
      </c>
      <c r="W71" s="463" t="s">
        <v>1540</v>
      </c>
      <c r="Y71" s="463" t="s">
        <v>1540</v>
      </c>
      <c r="Z71" s="463" t="s">
        <v>1577</v>
      </c>
      <c r="AA71" s="463" t="s">
        <v>1540</v>
      </c>
      <c r="AB71" s="463" t="s">
        <v>2109</v>
      </c>
    </row>
    <row r="72" spans="1:28" ht="13.2" x14ac:dyDescent="0.25">
      <c r="A72" s="463" t="s">
        <v>2110</v>
      </c>
      <c r="B72" s="463" t="s">
        <v>1802</v>
      </c>
      <c r="C72" s="463" t="s">
        <v>1771</v>
      </c>
      <c r="E72" s="463" t="s">
        <v>1805</v>
      </c>
      <c r="F72" s="463" t="s">
        <v>1784</v>
      </c>
      <c r="G72" s="463" t="s">
        <v>1541</v>
      </c>
      <c r="H72" s="463" t="s">
        <v>1541</v>
      </c>
      <c r="I72" s="463" t="s">
        <v>1541</v>
      </c>
      <c r="J72" s="463" t="s">
        <v>2111</v>
      </c>
      <c r="K72" s="463" t="s">
        <v>1787</v>
      </c>
      <c r="L72" s="463" t="s">
        <v>1541</v>
      </c>
      <c r="M72" s="463" t="s">
        <v>2112</v>
      </c>
      <c r="N72" s="463" t="s">
        <v>1789</v>
      </c>
      <c r="P72" s="463" t="s">
        <v>1798</v>
      </c>
      <c r="Q72" s="463" t="s">
        <v>1779</v>
      </c>
      <c r="S72" s="463" t="s">
        <v>1540</v>
      </c>
      <c r="T72" s="463" t="s">
        <v>1540</v>
      </c>
      <c r="U72" s="463" t="s">
        <v>1540</v>
      </c>
      <c r="W72" s="463" t="s">
        <v>1540</v>
      </c>
      <c r="Y72" s="463" t="s">
        <v>1541</v>
      </c>
      <c r="Z72" s="463" t="s">
        <v>2113</v>
      </c>
      <c r="AA72" s="463" t="s">
        <v>1540</v>
      </c>
      <c r="AB72" s="463" t="s">
        <v>2114</v>
      </c>
    </row>
    <row r="73" spans="1:28" ht="13.2" x14ac:dyDescent="0.25">
      <c r="A73" s="463" t="s">
        <v>2115</v>
      </c>
      <c r="B73" s="463" t="s">
        <v>1802</v>
      </c>
      <c r="C73" s="463" t="s">
        <v>1771</v>
      </c>
      <c r="E73" s="463" t="s">
        <v>1805</v>
      </c>
      <c r="F73" s="463" t="s">
        <v>1784</v>
      </c>
      <c r="G73" s="463" t="s">
        <v>1541</v>
      </c>
      <c r="H73" s="463" t="s">
        <v>1541</v>
      </c>
      <c r="I73" s="463" t="s">
        <v>1541</v>
      </c>
      <c r="J73" s="463" t="s">
        <v>2116</v>
      </c>
      <c r="K73" s="463" t="s">
        <v>1787</v>
      </c>
      <c r="L73" s="463" t="s">
        <v>1540</v>
      </c>
      <c r="M73" s="463" t="s">
        <v>2117</v>
      </c>
      <c r="N73" s="463" t="s">
        <v>1789</v>
      </c>
      <c r="P73" s="463" t="s">
        <v>1812</v>
      </c>
      <c r="Q73" s="463" t="s">
        <v>1779</v>
      </c>
      <c r="S73" s="463" t="s">
        <v>1540</v>
      </c>
      <c r="T73" s="463" t="s">
        <v>1540</v>
      </c>
      <c r="U73" s="463" t="s">
        <v>1540</v>
      </c>
      <c r="W73" s="463" t="s">
        <v>1540</v>
      </c>
      <c r="Y73" s="463" t="s">
        <v>1541</v>
      </c>
      <c r="Z73" s="463" t="s">
        <v>1541</v>
      </c>
      <c r="AA73" s="463" t="s">
        <v>1540</v>
      </c>
      <c r="AB73" s="463" t="s">
        <v>2118</v>
      </c>
    </row>
    <row r="74" spans="1:28" ht="13.2" x14ac:dyDescent="0.25">
      <c r="A74" s="463" t="s">
        <v>2119</v>
      </c>
      <c r="B74" s="463" t="s">
        <v>1783</v>
      </c>
      <c r="C74" s="463" t="s">
        <v>1803</v>
      </c>
      <c r="D74" s="463" t="s">
        <v>1804</v>
      </c>
      <c r="E74" s="463" t="s">
        <v>1805</v>
      </c>
      <c r="F74" s="463" t="s">
        <v>1773</v>
      </c>
      <c r="G74" s="463" t="s">
        <v>1541</v>
      </c>
      <c r="H74" s="463" t="s">
        <v>1541</v>
      </c>
      <c r="I74" s="463" t="s">
        <v>1541</v>
      </c>
      <c r="J74" s="463" t="s">
        <v>2120</v>
      </c>
      <c r="K74" s="463" t="s">
        <v>1787</v>
      </c>
      <c r="L74" s="463" t="s">
        <v>1541</v>
      </c>
      <c r="M74" s="463" t="s">
        <v>2121</v>
      </c>
      <c r="N74" s="463" t="s">
        <v>1789</v>
      </c>
      <c r="P74" s="463" t="s">
        <v>1812</v>
      </c>
      <c r="Q74" s="463" t="s">
        <v>1779</v>
      </c>
      <c r="S74" s="463" t="s">
        <v>1540</v>
      </c>
      <c r="T74" s="463" t="s">
        <v>1540</v>
      </c>
      <c r="U74" s="463" t="s">
        <v>1540</v>
      </c>
      <c r="W74" s="463" t="s">
        <v>1540</v>
      </c>
      <c r="Y74" s="463" t="s">
        <v>1541</v>
      </c>
      <c r="Z74" s="463" t="s">
        <v>1808</v>
      </c>
      <c r="AA74" s="463" t="s">
        <v>1540</v>
      </c>
      <c r="AB74" s="463" t="s">
        <v>2122</v>
      </c>
    </row>
    <row r="75" spans="1:28" ht="13.2" x14ac:dyDescent="0.25">
      <c r="A75" s="463" t="s">
        <v>2123</v>
      </c>
      <c r="B75" s="463" t="s">
        <v>1802</v>
      </c>
      <c r="C75" s="463" t="s">
        <v>1803</v>
      </c>
      <c r="D75" s="463" t="s">
        <v>1804</v>
      </c>
      <c r="E75" s="463" t="s">
        <v>1772</v>
      </c>
      <c r="F75" s="463" t="s">
        <v>1773</v>
      </c>
      <c r="G75" s="463" t="s">
        <v>1541</v>
      </c>
      <c r="H75" s="463" t="s">
        <v>1541</v>
      </c>
      <c r="I75" s="463" t="s">
        <v>1541</v>
      </c>
      <c r="J75" s="463" t="s">
        <v>2124</v>
      </c>
      <c r="K75" s="463" t="s">
        <v>1787</v>
      </c>
      <c r="L75" s="463" t="s">
        <v>1541</v>
      </c>
      <c r="M75" s="463" t="s">
        <v>2125</v>
      </c>
      <c r="N75" s="463" t="s">
        <v>1789</v>
      </c>
      <c r="P75" s="463" t="s">
        <v>1812</v>
      </c>
      <c r="Q75" s="463" t="s">
        <v>1779</v>
      </c>
      <c r="S75" s="463" t="s">
        <v>1540</v>
      </c>
      <c r="T75" s="463" t="s">
        <v>1540</v>
      </c>
      <c r="U75" s="463" t="s">
        <v>1540</v>
      </c>
      <c r="W75" s="463" t="s">
        <v>1540</v>
      </c>
      <c r="Y75" s="463" t="s">
        <v>1540</v>
      </c>
      <c r="Z75" s="463" t="s">
        <v>1806</v>
      </c>
      <c r="AA75" s="463" t="s">
        <v>1540</v>
      </c>
      <c r="AB75" s="463" t="s">
        <v>2126</v>
      </c>
    </row>
    <row r="76" spans="1:28" ht="13.2" x14ac:dyDescent="0.25">
      <c r="A76" s="463" t="s">
        <v>2127</v>
      </c>
      <c r="B76" s="463" t="s">
        <v>1792</v>
      </c>
      <c r="C76" s="463" t="s">
        <v>1771</v>
      </c>
      <c r="E76" s="463" t="s">
        <v>1805</v>
      </c>
      <c r="F76" s="463" t="s">
        <v>1773</v>
      </c>
      <c r="G76" s="463" t="s">
        <v>1541</v>
      </c>
      <c r="H76" s="463" t="s">
        <v>1541</v>
      </c>
      <c r="I76" s="463" t="s">
        <v>1541</v>
      </c>
      <c r="J76" s="463" t="s">
        <v>2128</v>
      </c>
      <c r="K76" s="463" t="s">
        <v>1787</v>
      </c>
      <c r="L76" s="463" t="s">
        <v>1541</v>
      </c>
      <c r="M76" s="463" t="s">
        <v>2129</v>
      </c>
      <c r="N76" s="463" t="s">
        <v>1789</v>
      </c>
      <c r="P76" s="463" t="s">
        <v>1812</v>
      </c>
      <c r="Q76" s="463" t="s">
        <v>1779</v>
      </c>
      <c r="S76" s="463" t="s">
        <v>1541</v>
      </c>
      <c r="T76" s="463" t="s">
        <v>1541</v>
      </c>
      <c r="U76" s="463" t="s">
        <v>1541</v>
      </c>
      <c r="V76" s="463" t="s">
        <v>2130</v>
      </c>
      <c r="W76" s="463" t="s">
        <v>1540</v>
      </c>
      <c r="Y76" s="463" t="s">
        <v>1541</v>
      </c>
      <c r="Z76" s="463" t="s">
        <v>2131</v>
      </c>
      <c r="AA76" s="463" t="s">
        <v>1541</v>
      </c>
      <c r="AB76" s="463" t="s">
        <v>2132</v>
      </c>
    </row>
    <row r="77" spans="1:28" ht="13.2" x14ac:dyDescent="0.25">
      <c r="A77" s="463" t="s">
        <v>2133</v>
      </c>
      <c r="B77" s="463" t="s">
        <v>1802</v>
      </c>
      <c r="C77" s="463" t="s">
        <v>1803</v>
      </c>
      <c r="D77" s="463" t="s">
        <v>1816</v>
      </c>
      <c r="E77" s="463" t="s">
        <v>1805</v>
      </c>
      <c r="F77" s="463" t="s">
        <v>1773</v>
      </c>
      <c r="G77" s="463" t="s">
        <v>1541</v>
      </c>
      <c r="H77" s="463" t="s">
        <v>1541</v>
      </c>
      <c r="I77" s="463" t="s">
        <v>1541</v>
      </c>
      <c r="J77" s="463" t="s">
        <v>2134</v>
      </c>
      <c r="K77" s="463" t="s">
        <v>1787</v>
      </c>
      <c r="L77" s="463" t="s">
        <v>1541</v>
      </c>
      <c r="M77" s="463" t="s">
        <v>2135</v>
      </c>
      <c r="N77" s="463" t="s">
        <v>1789</v>
      </c>
      <c r="P77" s="463" t="s">
        <v>1798</v>
      </c>
      <c r="Q77" s="463" t="s">
        <v>1779</v>
      </c>
      <c r="S77" s="463" t="s">
        <v>1540</v>
      </c>
      <c r="T77" s="463" t="s">
        <v>1540</v>
      </c>
      <c r="U77" s="463" t="s">
        <v>1540</v>
      </c>
      <c r="W77" s="463" t="s">
        <v>1540</v>
      </c>
      <c r="Y77" s="463" t="s">
        <v>1541</v>
      </c>
      <c r="Z77" s="463" t="s">
        <v>1541</v>
      </c>
      <c r="AA77" s="463" t="s">
        <v>1540</v>
      </c>
      <c r="AB77" s="463" t="s">
        <v>2136</v>
      </c>
    </row>
    <row r="78" spans="1:28" ht="13.2" x14ac:dyDescent="0.25">
      <c r="A78" s="463" t="s">
        <v>2137</v>
      </c>
      <c r="B78" s="463" t="s">
        <v>1802</v>
      </c>
      <c r="C78" s="463" t="s">
        <v>1803</v>
      </c>
      <c r="D78" s="463" t="s">
        <v>1804</v>
      </c>
      <c r="E78" s="463" t="s">
        <v>1805</v>
      </c>
      <c r="F78" s="463" t="s">
        <v>1773</v>
      </c>
      <c r="G78" s="463" t="s">
        <v>1541</v>
      </c>
      <c r="H78" s="463" t="s">
        <v>1541</v>
      </c>
      <c r="I78" s="463" t="s">
        <v>1541</v>
      </c>
      <c r="J78" s="463" t="s">
        <v>2138</v>
      </c>
      <c r="K78" s="463" t="s">
        <v>1836</v>
      </c>
      <c r="L78" s="463" t="s">
        <v>1541</v>
      </c>
      <c r="M78" s="463" t="s">
        <v>2139</v>
      </c>
      <c r="N78" s="463" t="s">
        <v>1789</v>
      </c>
      <c r="P78" s="463" t="s">
        <v>1838</v>
      </c>
      <c r="Q78" s="463" t="s">
        <v>1779</v>
      </c>
      <c r="S78" s="463" t="s">
        <v>1540</v>
      </c>
      <c r="T78" s="463" t="s">
        <v>1540</v>
      </c>
      <c r="U78" s="463" t="s">
        <v>1541</v>
      </c>
      <c r="V78" s="463" t="s">
        <v>2140</v>
      </c>
      <c r="W78" s="463" t="s">
        <v>1540</v>
      </c>
      <c r="Y78" s="463" t="s">
        <v>1541</v>
      </c>
      <c r="Z78" s="463" t="s">
        <v>2141</v>
      </c>
      <c r="AA78" s="463" t="s">
        <v>1540</v>
      </c>
      <c r="AB78" s="463" t="s">
        <v>2142</v>
      </c>
    </row>
    <row r="79" spans="1:28" ht="13.2" x14ac:dyDescent="0.25">
      <c r="A79" s="463" t="s">
        <v>2143</v>
      </c>
      <c r="B79" s="463" t="s">
        <v>1802</v>
      </c>
      <c r="C79" s="463" t="s">
        <v>1771</v>
      </c>
      <c r="E79" s="463" t="s">
        <v>1873</v>
      </c>
      <c r="F79" s="463" t="s">
        <v>1995</v>
      </c>
      <c r="G79" s="463" t="s">
        <v>1541</v>
      </c>
      <c r="H79" s="463" t="s">
        <v>1541</v>
      </c>
      <c r="I79" s="463" t="s">
        <v>1541</v>
      </c>
      <c r="J79" s="463" t="s">
        <v>2144</v>
      </c>
      <c r="K79" s="463" t="s">
        <v>1787</v>
      </c>
      <c r="L79" s="463" t="s">
        <v>1541</v>
      </c>
      <c r="M79" s="463" t="s">
        <v>2145</v>
      </c>
      <c r="N79" s="463" t="s">
        <v>1789</v>
      </c>
      <c r="P79" s="463" t="s">
        <v>1812</v>
      </c>
      <c r="Q79" s="463" t="s">
        <v>1779</v>
      </c>
      <c r="S79" s="463" t="s">
        <v>1541</v>
      </c>
      <c r="T79" s="463" t="s">
        <v>1541</v>
      </c>
      <c r="U79" s="463" t="s">
        <v>1540</v>
      </c>
      <c r="W79" s="463" t="s">
        <v>1540</v>
      </c>
      <c r="Y79" s="463" t="s">
        <v>1541</v>
      </c>
      <c r="Z79" s="463" t="s">
        <v>2146</v>
      </c>
      <c r="AA79" s="463" t="s">
        <v>1540</v>
      </c>
      <c r="AB79" s="463" t="s">
        <v>2025</v>
      </c>
    </row>
    <row r="80" spans="1:28" ht="13.2" x14ac:dyDescent="0.25">
      <c r="A80" s="463" t="s">
        <v>2147</v>
      </c>
      <c r="B80" s="463" t="s">
        <v>1783</v>
      </c>
      <c r="C80" s="463" t="s">
        <v>1793</v>
      </c>
      <c r="E80" s="463" t="s">
        <v>1772</v>
      </c>
      <c r="F80" s="463" t="s">
        <v>1784</v>
      </c>
      <c r="G80" s="463" t="s">
        <v>1541</v>
      </c>
      <c r="H80" s="463" t="s">
        <v>1541</v>
      </c>
      <c r="I80" s="463" t="s">
        <v>1541</v>
      </c>
      <c r="J80" s="463" t="s">
        <v>2148</v>
      </c>
      <c r="K80" s="463" t="s">
        <v>1787</v>
      </c>
      <c r="L80" s="463" t="s">
        <v>1541</v>
      </c>
      <c r="M80" s="463" t="s">
        <v>2149</v>
      </c>
      <c r="N80" s="463" t="s">
        <v>1789</v>
      </c>
      <c r="P80" s="463" t="s">
        <v>1798</v>
      </c>
      <c r="Q80" s="463" t="s">
        <v>1779</v>
      </c>
      <c r="S80" s="463" t="s">
        <v>1540</v>
      </c>
      <c r="T80" s="463" t="s">
        <v>1540</v>
      </c>
      <c r="U80" s="463" t="s">
        <v>1540</v>
      </c>
      <c r="W80" s="463" t="s">
        <v>1540</v>
      </c>
      <c r="Y80" s="463" t="s">
        <v>1541</v>
      </c>
      <c r="Z80" s="463" t="s">
        <v>2150</v>
      </c>
      <c r="AA80" s="463" t="s">
        <v>1540</v>
      </c>
      <c r="AB80" s="463" t="s">
        <v>2151</v>
      </c>
    </row>
    <row r="81" spans="1:28" ht="13.2" x14ac:dyDescent="0.25">
      <c r="A81" s="463" t="s">
        <v>2152</v>
      </c>
      <c r="B81" s="463" t="s">
        <v>1783</v>
      </c>
      <c r="C81" s="463" t="s">
        <v>1803</v>
      </c>
      <c r="D81" s="463" t="s">
        <v>1804</v>
      </c>
      <c r="E81" s="463" t="s">
        <v>1805</v>
      </c>
      <c r="F81" s="463" t="s">
        <v>1773</v>
      </c>
      <c r="G81" s="463" t="s">
        <v>1541</v>
      </c>
      <c r="H81" s="463" t="s">
        <v>1541</v>
      </c>
      <c r="I81" s="463" t="s">
        <v>1541</v>
      </c>
      <c r="J81" s="463" t="s">
        <v>2153</v>
      </c>
      <c r="K81" s="463" t="s">
        <v>1787</v>
      </c>
      <c r="L81" s="463" t="s">
        <v>1541</v>
      </c>
      <c r="M81" s="463" t="s">
        <v>2012</v>
      </c>
      <c r="N81" s="463" t="s">
        <v>1789</v>
      </c>
      <c r="P81" s="463" t="s">
        <v>1812</v>
      </c>
      <c r="Q81" s="463" t="s">
        <v>1779</v>
      </c>
      <c r="S81" s="463" t="s">
        <v>1540</v>
      </c>
      <c r="T81" s="463" t="s">
        <v>1540</v>
      </c>
      <c r="U81" s="463" t="s">
        <v>1540</v>
      </c>
      <c r="W81" s="463" t="s">
        <v>1540</v>
      </c>
      <c r="Y81" s="463" t="s">
        <v>1541</v>
      </c>
      <c r="Z81" s="463" t="s">
        <v>1839</v>
      </c>
      <c r="AA81" s="463" t="s">
        <v>1540</v>
      </c>
      <c r="AB81" s="463" t="s">
        <v>2089</v>
      </c>
    </row>
    <row r="82" spans="1:28" ht="13.2" x14ac:dyDescent="0.25">
      <c r="A82" s="463" t="s">
        <v>2152</v>
      </c>
      <c r="B82" s="463" t="s">
        <v>1783</v>
      </c>
      <c r="C82" s="463" t="s">
        <v>1803</v>
      </c>
      <c r="D82" s="463" t="s">
        <v>1804</v>
      </c>
      <c r="E82" s="463" t="s">
        <v>1805</v>
      </c>
      <c r="F82" s="463" t="s">
        <v>1773</v>
      </c>
      <c r="G82" s="463" t="s">
        <v>1541</v>
      </c>
      <c r="H82" s="463" t="s">
        <v>1541</v>
      </c>
      <c r="I82" s="463" t="s">
        <v>1541</v>
      </c>
      <c r="J82" s="463" t="s">
        <v>2153</v>
      </c>
      <c r="K82" s="463" t="s">
        <v>1787</v>
      </c>
      <c r="L82" s="463" t="s">
        <v>1541</v>
      </c>
      <c r="M82" s="463" t="s">
        <v>2012</v>
      </c>
      <c r="N82" s="463" t="s">
        <v>1789</v>
      </c>
      <c r="P82" s="463" t="s">
        <v>1812</v>
      </c>
      <c r="Q82" s="463" t="s">
        <v>1779</v>
      </c>
      <c r="S82" s="463" t="s">
        <v>1540</v>
      </c>
      <c r="T82" s="463" t="s">
        <v>1540</v>
      </c>
      <c r="U82" s="463" t="s">
        <v>1540</v>
      </c>
      <c r="W82" s="463" t="s">
        <v>1540</v>
      </c>
      <c r="Y82" s="463" t="s">
        <v>1541</v>
      </c>
      <c r="Z82" s="463" t="s">
        <v>1839</v>
      </c>
      <c r="AA82" s="463" t="s">
        <v>1540</v>
      </c>
      <c r="AB82" s="463" t="s">
        <v>2089</v>
      </c>
    </row>
    <row r="83" spans="1:28" ht="13.2" x14ac:dyDescent="0.25">
      <c r="A83" s="463" t="s">
        <v>2154</v>
      </c>
      <c r="B83" s="463" t="s">
        <v>1802</v>
      </c>
      <c r="C83" s="463" t="s">
        <v>1803</v>
      </c>
      <c r="D83" s="463" t="s">
        <v>1816</v>
      </c>
      <c r="E83" s="463" t="s">
        <v>1805</v>
      </c>
      <c r="F83" s="463" t="s">
        <v>2027</v>
      </c>
      <c r="G83" s="463" t="s">
        <v>1541</v>
      </c>
      <c r="H83" s="463" t="s">
        <v>1541</v>
      </c>
      <c r="I83" s="463" t="s">
        <v>1541</v>
      </c>
      <c r="J83" s="463" t="s">
        <v>2155</v>
      </c>
      <c r="K83" s="463" t="s">
        <v>1836</v>
      </c>
      <c r="L83" s="463" t="s">
        <v>1541</v>
      </c>
      <c r="M83" s="463" t="s">
        <v>2156</v>
      </c>
      <c r="N83" s="463" t="s">
        <v>1789</v>
      </c>
      <c r="P83" s="463" t="s">
        <v>1812</v>
      </c>
      <c r="Q83" s="463" t="s">
        <v>1779</v>
      </c>
      <c r="S83" s="463" t="s">
        <v>1540</v>
      </c>
      <c r="T83" s="463" t="s">
        <v>1540</v>
      </c>
      <c r="U83" s="463" t="s">
        <v>1540</v>
      </c>
      <c r="W83" s="463" t="s">
        <v>1540</v>
      </c>
      <c r="Y83" s="463" t="s">
        <v>1540</v>
      </c>
      <c r="Z83" s="463" t="s">
        <v>1541</v>
      </c>
      <c r="AA83" s="463" t="s">
        <v>1540</v>
      </c>
      <c r="AB83" s="463" t="s">
        <v>2157</v>
      </c>
    </row>
    <row r="84" spans="1:28" ht="13.2" x14ac:dyDescent="0.25">
      <c r="A84" s="463" t="s">
        <v>2158</v>
      </c>
      <c r="B84" s="463" t="s">
        <v>1770</v>
      </c>
      <c r="C84" s="463" t="s">
        <v>1803</v>
      </c>
      <c r="D84" s="463" t="s">
        <v>1816</v>
      </c>
      <c r="E84" s="463" t="s">
        <v>1772</v>
      </c>
      <c r="F84" s="463" t="s">
        <v>1773</v>
      </c>
      <c r="G84" s="463" t="s">
        <v>1541</v>
      </c>
      <c r="H84" s="463" t="s">
        <v>1541</v>
      </c>
      <c r="I84" s="463" t="s">
        <v>1541</v>
      </c>
      <c r="J84" s="463" t="s">
        <v>2159</v>
      </c>
      <c r="K84" s="463" t="s">
        <v>1787</v>
      </c>
      <c r="L84" s="463" t="s">
        <v>1541</v>
      </c>
      <c r="M84" s="463" t="s">
        <v>2160</v>
      </c>
      <c r="N84" s="463" t="s">
        <v>1789</v>
      </c>
      <c r="P84" s="463" t="s">
        <v>1812</v>
      </c>
      <c r="Q84" s="463" t="s">
        <v>1779</v>
      </c>
      <c r="S84" s="463" t="s">
        <v>1540</v>
      </c>
      <c r="T84" s="463" t="s">
        <v>1540</v>
      </c>
      <c r="U84" s="463" t="s">
        <v>1541</v>
      </c>
      <c r="V84" s="463" t="s">
        <v>2161</v>
      </c>
      <c r="W84" s="463" t="s">
        <v>1540</v>
      </c>
      <c r="Y84" s="463" t="s">
        <v>1541</v>
      </c>
      <c r="Z84" s="463" t="s">
        <v>1808</v>
      </c>
      <c r="AA84" s="463" t="s">
        <v>1540</v>
      </c>
      <c r="AB84" s="463" t="s">
        <v>2162</v>
      </c>
    </row>
    <row r="85" spans="1:28" ht="13.2" x14ac:dyDescent="0.25">
      <c r="A85" s="463" t="s">
        <v>2163</v>
      </c>
      <c r="B85" s="463" t="s">
        <v>1802</v>
      </c>
      <c r="C85" s="463" t="s">
        <v>1803</v>
      </c>
      <c r="D85" s="463" t="s">
        <v>1816</v>
      </c>
      <c r="E85" s="463" t="s">
        <v>1805</v>
      </c>
      <c r="F85" s="463" t="s">
        <v>1773</v>
      </c>
      <c r="G85" s="463" t="s">
        <v>1541</v>
      </c>
      <c r="H85" s="463" t="s">
        <v>1541</v>
      </c>
      <c r="I85" s="463" t="s">
        <v>1541</v>
      </c>
      <c r="J85" s="463" t="s">
        <v>2164</v>
      </c>
      <c r="K85" s="463" t="s">
        <v>1775</v>
      </c>
      <c r="L85" s="463" t="s">
        <v>1541</v>
      </c>
      <c r="M85" s="463" t="s">
        <v>2165</v>
      </c>
      <c r="N85" s="463" t="s">
        <v>1777</v>
      </c>
      <c r="P85" s="463" t="s">
        <v>1812</v>
      </c>
      <c r="Q85" s="463" t="s">
        <v>1779</v>
      </c>
      <c r="S85" s="463" t="s">
        <v>1540</v>
      </c>
      <c r="T85" s="463" t="s">
        <v>1541</v>
      </c>
      <c r="U85" s="463" t="s">
        <v>1540</v>
      </c>
      <c r="W85" s="463" t="s">
        <v>1540</v>
      </c>
      <c r="Y85" s="463" t="s">
        <v>1541</v>
      </c>
      <c r="Z85" s="463" t="s">
        <v>1577</v>
      </c>
      <c r="AA85" s="463" t="s">
        <v>1540</v>
      </c>
      <c r="AB85" s="463" t="s">
        <v>2166</v>
      </c>
    </row>
    <row r="86" spans="1:28" ht="13.2" x14ac:dyDescent="0.25">
      <c r="A86" s="463" t="s">
        <v>2143</v>
      </c>
      <c r="B86" s="463" t="s">
        <v>1802</v>
      </c>
      <c r="C86" s="463" t="s">
        <v>1771</v>
      </c>
      <c r="E86" s="463" t="s">
        <v>1873</v>
      </c>
      <c r="F86" s="463" t="s">
        <v>1995</v>
      </c>
      <c r="G86" s="463" t="s">
        <v>1541</v>
      </c>
      <c r="H86" s="463" t="s">
        <v>1541</v>
      </c>
      <c r="I86" s="463" t="s">
        <v>1541</v>
      </c>
      <c r="J86" s="463" t="s">
        <v>2167</v>
      </c>
      <c r="K86" s="463" t="s">
        <v>1787</v>
      </c>
      <c r="L86" s="463" t="s">
        <v>1540</v>
      </c>
      <c r="M86" s="465" t="s">
        <v>2168</v>
      </c>
      <c r="N86" s="463" t="s">
        <v>1789</v>
      </c>
      <c r="P86" s="463" t="s">
        <v>1812</v>
      </c>
      <c r="Q86" s="463" t="s">
        <v>1779</v>
      </c>
      <c r="S86" s="463" t="s">
        <v>1541</v>
      </c>
      <c r="T86" s="463" t="s">
        <v>1541</v>
      </c>
      <c r="U86" s="463" t="s">
        <v>1540</v>
      </c>
      <c r="W86" s="463" t="s">
        <v>1540</v>
      </c>
      <c r="Y86" s="463" t="s">
        <v>1541</v>
      </c>
      <c r="Z86" s="463" t="s">
        <v>1541</v>
      </c>
      <c r="AA86" s="463" t="s">
        <v>1540</v>
      </c>
      <c r="AB86" s="463" t="s">
        <v>1971</v>
      </c>
    </row>
    <row r="87" spans="1:28" ht="13.2" x14ac:dyDescent="0.25">
      <c r="A87" s="463" t="s">
        <v>2169</v>
      </c>
      <c r="B87" s="463" t="s">
        <v>1792</v>
      </c>
      <c r="C87" s="463" t="s">
        <v>1803</v>
      </c>
      <c r="D87" s="463" t="s">
        <v>1804</v>
      </c>
      <c r="E87" s="463" t="s">
        <v>1805</v>
      </c>
      <c r="F87" s="463" t="s">
        <v>1773</v>
      </c>
      <c r="G87" s="463" t="s">
        <v>1541</v>
      </c>
      <c r="H87" s="463" t="s">
        <v>1541</v>
      </c>
      <c r="I87" s="463" t="s">
        <v>1541</v>
      </c>
      <c r="J87" s="463" t="s">
        <v>2170</v>
      </c>
      <c r="K87" s="463" t="s">
        <v>1836</v>
      </c>
      <c r="L87" s="463" t="s">
        <v>1541</v>
      </c>
      <c r="M87" s="463" t="s">
        <v>2171</v>
      </c>
      <c r="N87" s="463" t="s">
        <v>1789</v>
      </c>
      <c r="P87" s="463" t="s">
        <v>1838</v>
      </c>
      <c r="Q87" s="463" t="s">
        <v>1841</v>
      </c>
      <c r="R87" s="463" t="s">
        <v>2172</v>
      </c>
      <c r="S87" s="463" t="s">
        <v>1540</v>
      </c>
      <c r="T87" s="463" t="s">
        <v>1540</v>
      </c>
      <c r="U87" s="463" t="s">
        <v>1540</v>
      </c>
      <c r="W87" s="463" t="s">
        <v>1540</v>
      </c>
      <c r="Y87" s="463" t="s">
        <v>1540</v>
      </c>
      <c r="Z87" s="463" t="s">
        <v>2173</v>
      </c>
      <c r="AA87" s="463" t="s">
        <v>1540</v>
      </c>
      <c r="AB87" s="463" t="s">
        <v>2074</v>
      </c>
    </row>
    <row r="88" spans="1:28" ht="13.2" x14ac:dyDescent="0.25">
      <c r="A88" s="463" t="s">
        <v>2174</v>
      </c>
      <c r="B88" s="463" t="s">
        <v>1802</v>
      </c>
      <c r="C88" s="463" t="s">
        <v>1803</v>
      </c>
      <c r="D88" s="463" t="s">
        <v>1804</v>
      </c>
      <c r="E88" s="463" t="s">
        <v>1772</v>
      </c>
      <c r="F88" s="463" t="s">
        <v>1773</v>
      </c>
      <c r="G88" s="463" t="s">
        <v>1541</v>
      </c>
      <c r="H88" s="463" t="s">
        <v>1541</v>
      </c>
      <c r="I88" s="463" t="s">
        <v>1541</v>
      </c>
      <c r="J88" s="463" t="s">
        <v>2175</v>
      </c>
      <c r="K88" s="463" t="s">
        <v>1787</v>
      </c>
      <c r="L88" s="463" t="s">
        <v>1541</v>
      </c>
      <c r="M88" s="463" t="s">
        <v>2176</v>
      </c>
      <c r="N88" s="463" t="s">
        <v>1789</v>
      </c>
      <c r="P88" s="463" t="s">
        <v>1812</v>
      </c>
      <c r="Q88" s="463" t="s">
        <v>1779</v>
      </c>
      <c r="S88" s="463" t="s">
        <v>1540</v>
      </c>
      <c r="T88" s="463" t="s">
        <v>1541</v>
      </c>
      <c r="U88" s="463" t="s">
        <v>1541</v>
      </c>
      <c r="V88" s="463" t="s">
        <v>2177</v>
      </c>
      <c r="W88" s="463" t="s">
        <v>1540</v>
      </c>
      <c r="Y88" s="463" t="s">
        <v>1540</v>
      </c>
      <c r="Z88" s="463" t="s">
        <v>2178</v>
      </c>
      <c r="AA88" s="463" t="s">
        <v>1540</v>
      </c>
      <c r="AB88" s="463" t="s">
        <v>2179</v>
      </c>
    </row>
    <row r="89" spans="1:28" ht="13.2" x14ac:dyDescent="0.25">
      <c r="A89" s="463" t="s">
        <v>2180</v>
      </c>
      <c r="B89" s="463" t="s">
        <v>1783</v>
      </c>
      <c r="C89" s="463" t="s">
        <v>1803</v>
      </c>
      <c r="D89" s="463" t="s">
        <v>1804</v>
      </c>
      <c r="E89" s="463" t="s">
        <v>1772</v>
      </c>
      <c r="F89" s="463" t="s">
        <v>1773</v>
      </c>
      <c r="G89" s="463" t="s">
        <v>1541</v>
      </c>
      <c r="H89" s="463" t="s">
        <v>1541</v>
      </c>
      <c r="I89" s="463" t="s">
        <v>1541</v>
      </c>
      <c r="J89" s="463" t="s">
        <v>2181</v>
      </c>
      <c r="K89" s="463" t="s">
        <v>1787</v>
      </c>
      <c r="L89" s="463" t="s">
        <v>1541</v>
      </c>
      <c r="M89" s="463" t="s">
        <v>2182</v>
      </c>
      <c r="N89" s="463" t="s">
        <v>1789</v>
      </c>
      <c r="P89" s="463" t="s">
        <v>1812</v>
      </c>
      <c r="Q89" s="463" t="s">
        <v>1779</v>
      </c>
      <c r="S89" s="463" t="s">
        <v>1540</v>
      </c>
      <c r="T89" s="463" t="s">
        <v>1540</v>
      </c>
      <c r="U89" s="463" t="s">
        <v>1540</v>
      </c>
      <c r="W89" s="463" t="s">
        <v>1540</v>
      </c>
      <c r="Y89" s="463" t="s">
        <v>1540</v>
      </c>
      <c r="Z89" s="463" t="s">
        <v>2183</v>
      </c>
      <c r="AA89" s="463" t="s">
        <v>1540</v>
      </c>
      <c r="AB89" s="463" t="s">
        <v>2184</v>
      </c>
    </row>
    <row r="90" spans="1:28" ht="13.2" x14ac:dyDescent="0.25">
      <c r="A90" s="463" t="s">
        <v>2185</v>
      </c>
      <c r="B90" s="463" t="s">
        <v>1770</v>
      </c>
      <c r="C90" s="463" t="s">
        <v>1771</v>
      </c>
      <c r="E90" s="463" t="s">
        <v>1794</v>
      </c>
      <c r="F90" s="463" t="s">
        <v>1784</v>
      </c>
      <c r="G90" s="463" t="s">
        <v>1541</v>
      </c>
      <c r="H90" s="463" t="s">
        <v>1541</v>
      </c>
      <c r="I90" s="463" t="s">
        <v>1541</v>
      </c>
      <c r="J90" s="463" t="s">
        <v>119</v>
      </c>
      <c r="K90" s="463" t="s">
        <v>1775</v>
      </c>
      <c r="L90" s="463" t="s">
        <v>1541</v>
      </c>
      <c r="M90" s="463" t="s">
        <v>2186</v>
      </c>
      <c r="N90" s="463" t="s">
        <v>1789</v>
      </c>
      <c r="P90" s="463" t="s">
        <v>1778</v>
      </c>
      <c r="Q90" s="463" t="s">
        <v>1779</v>
      </c>
      <c r="S90" s="463" t="s">
        <v>1540</v>
      </c>
      <c r="T90" s="463" t="s">
        <v>1540</v>
      </c>
      <c r="U90" s="463" t="s">
        <v>1540</v>
      </c>
      <c r="W90" s="463" t="s">
        <v>1540</v>
      </c>
      <c r="Y90" s="463" t="s">
        <v>1541</v>
      </c>
      <c r="Z90" s="463" t="s">
        <v>2187</v>
      </c>
      <c r="AA90" s="463" t="s">
        <v>1540</v>
      </c>
      <c r="AB90" s="463" t="s">
        <v>2188</v>
      </c>
    </row>
    <row r="91" spans="1:28" ht="13.2" x14ac:dyDescent="0.25">
      <c r="A91" s="463" t="s">
        <v>2189</v>
      </c>
      <c r="B91" s="463" t="s">
        <v>1783</v>
      </c>
      <c r="C91" s="463" t="s">
        <v>1803</v>
      </c>
      <c r="D91" s="463" t="s">
        <v>1804</v>
      </c>
      <c r="E91" s="463" t="s">
        <v>1805</v>
      </c>
      <c r="F91" s="463" t="s">
        <v>1773</v>
      </c>
      <c r="G91" s="463" t="s">
        <v>1541</v>
      </c>
      <c r="H91" s="463" t="s">
        <v>1541</v>
      </c>
      <c r="I91" s="463" t="s">
        <v>1541</v>
      </c>
      <c r="J91" s="463" t="s">
        <v>2190</v>
      </c>
      <c r="K91" s="463" t="s">
        <v>1787</v>
      </c>
      <c r="L91" s="463" t="s">
        <v>1541</v>
      </c>
      <c r="M91" s="463" t="s">
        <v>2191</v>
      </c>
      <c r="N91" s="463" t="s">
        <v>1671</v>
      </c>
      <c r="P91" s="463" t="s">
        <v>1798</v>
      </c>
      <c r="Q91" s="463" t="s">
        <v>1779</v>
      </c>
      <c r="S91" s="463" t="s">
        <v>1540</v>
      </c>
      <c r="T91" s="463" t="s">
        <v>1540</v>
      </c>
      <c r="U91" s="463" t="s">
        <v>1540</v>
      </c>
      <c r="W91" s="463" t="s">
        <v>1540</v>
      </c>
      <c r="Y91" s="463" t="s">
        <v>1540</v>
      </c>
      <c r="Z91" s="463" t="s">
        <v>1808</v>
      </c>
      <c r="AA91" s="463" t="s">
        <v>1540</v>
      </c>
      <c r="AB91" s="463" t="s">
        <v>2192</v>
      </c>
    </row>
    <row r="92" spans="1:28" ht="13.2" x14ac:dyDescent="0.25">
      <c r="A92" s="463" t="s">
        <v>2193</v>
      </c>
      <c r="B92" s="463" t="s">
        <v>1783</v>
      </c>
      <c r="C92" s="463" t="s">
        <v>1803</v>
      </c>
      <c r="D92" s="463" t="s">
        <v>1804</v>
      </c>
      <c r="E92" s="463" t="s">
        <v>1805</v>
      </c>
      <c r="F92" s="463" t="s">
        <v>1773</v>
      </c>
      <c r="G92" s="463" t="s">
        <v>1541</v>
      </c>
      <c r="H92" s="463" t="s">
        <v>1541</v>
      </c>
      <c r="I92" s="463" t="s">
        <v>1541</v>
      </c>
      <c r="J92" s="463" t="s">
        <v>2194</v>
      </c>
      <c r="K92" s="463" t="s">
        <v>1787</v>
      </c>
      <c r="L92" s="463" t="s">
        <v>1541</v>
      </c>
      <c r="M92" s="463" t="s">
        <v>2195</v>
      </c>
      <c r="N92" s="463" t="s">
        <v>1789</v>
      </c>
      <c r="P92" s="463" t="s">
        <v>1812</v>
      </c>
      <c r="Q92" s="463" t="s">
        <v>1779</v>
      </c>
      <c r="S92" s="463" t="s">
        <v>1540</v>
      </c>
      <c r="T92" s="463" t="s">
        <v>1540</v>
      </c>
      <c r="U92" s="463" t="s">
        <v>1540</v>
      </c>
      <c r="W92" s="463" t="s">
        <v>1540</v>
      </c>
      <c r="Y92" s="463" t="s">
        <v>1540</v>
      </c>
      <c r="Z92" s="463" t="s">
        <v>1806</v>
      </c>
      <c r="AA92" s="463" t="s">
        <v>1540</v>
      </c>
      <c r="AB92" s="463" t="s">
        <v>1916</v>
      </c>
    </row>
    <row r="93" spans="1:28" ht="13.2" x14ac:dyDescent="0.25">
      <c r="A93" s="463" t="s">
        <v>2196</v>
      </c>
      <c r="B93" s="463" t="s">
        <v>1783</v>
      </c>
      <c r="C93" s="463" t="s">
        <v>1803</v>
      </c>
      <c r="D93" s="463" t="s">
        <v>1816</v>
      </c>
      <c r="E93" s="463" t="s">
        <v>1805</v>
      </c>
      <c r="F93" s="463" t="s">
        <v>1773</v>
      </c>
      <c r="G93" s="463" t="s">
        <v>1541</v>
      </c>
      <c r="H93" s="463" t="s">
        <v>1541</v>
      </c>
      <c r="I93" s="463" t="s">
        <v>1540</v>
      </c>
      <c r="K93" s="463" t="s">
        <v>1787</v>
      </c>
      <c r="L93" s="463" t="s">
        <v>1540</v>
      </c>
      <c r="M93" s="463" t="s">
        <v>2197</v>
      </c>
      <c r="N93" s="463" t="s">
        <v>1789</v>
      </c>
      <c r="P93" s="463" t="s">
        <v>1798</v>
      </c>
      <c r="Q93" s="463" t="s">
        <v>1779</v>
      </c>
      <c r="S93" s="463" t="s">
        <v>1540</v>
      </c>
      <c r="T93" s="463" t="s">
        <v>1540</v>
      </c>
      <c r="U93" s="463" t="s">
        <v>1540</v>
      </c>
      <c r="W93" s="463" t="s">
        <v>1540</v>
      </c>
      <c r="Y93" s="463" t="s">
        <v>1541</v>
      </c>
      <c r="Z93" s="463" t="s">
        <v>2198</v>
      </c>
      <c r="AA93" s="463" t="s">
        <v>1540</v>
      </c>
      <c r="AB93" s="463" t="s">
        <v>2199</v>
      </c>
    </row>
    <row r="94" spans="1:28" ht="13.2" x14ac:dyDescent="0.25">
      <c r="A94" s="463" t="s">
        <v>2200</v>
      </c>
      <c r="B94" s="463" t="s">
        <v>1783</v>
      </c>
      <c r="C94" s="463" t="s">
        <v>1803</v>
      </c>
      <c r="D94" s="463" t="s">
        <v>1804</v>
      </c>
      <c r="E94" s="463" t="s">
        <v>1805</v>
      </c>
      <c r="F94" s="463" t="s">
        <v>1773</v>
      </c>
      <c r="G94" s="463" t="s">
        <v>1541</v>
      </c>
      <c r="H94" s="463" t="s">
        <v>1541</v>
      </c>
      <c r="I94" s="463" t="s">
        <v>1541</v>
      </c>
      <c r="J94" s="463" t="s">
        <v>2201</v>
      </c>
      <c r="K94" s="463" t="s">
        <v>1787</v>
      </c>
      <c r="L94" s="463" t="s">
        <v>1540</v>
      </c>
      <c r="M94" s="463" t="s">
        <v>1806</v>
      </c>
      <c r="N94" s="463" t="s">
        <v>1807</v>
      </c>
      <c r="O94" s="463" t="s">
        <v>2202</v>
      </c>
      <c r="P94" s="463" t="s">
        <v>1838</v>
      </c>
      <c r="Q94" s="463" t="s">
        <v>1841</v>
      </c>
      <c r="R94" s="463" t="s">
        <v>2203</v>
      </c>
      <c r="S94" s="463" t="s">
        <v>1540</v>
      </c>
      <c r="T94" s="463" t="s">
        <v>1541</v>
      </c>
      <c r="U94" s="463" t="s">
        <v>1541</v>
      </c>
      <c r="V94" s="463" t="s">
        <v>2204</v>
      </c>
      <c r="W94" s="463" t="s">
        <v>1540</v>
      </c>
      <c r="Y94" s="463" t="s">
        <v>1540</v>
      </c>
      <c r="Z94" s="463" t="s">
        <v>2205</v>
      </c>
      <c r="AA94" s="463" t="s">
        <v>1540</v>
      </c>
      <c r="AB94" s="463" t="s">
        <v>2206</v>
      </c>
    </row>
    <row r="95" spans="1:28" ht="13.2" x14ac:dyDescent="0.25">
      <c r="A95" s="463" t="s">
        <v>2207</v>
      </c>
      <c r="B95" s="463" t="s">
        <v>1792</v>
      </c>
      <c r="C95" s="463" t="s">
        <v>1793</v>
      </c>
      <c r="E95" s="463" t="s">
        <v>1805</v>
      </c>
      <c r="F95" s="463" t="s">
        <v>1784</v>
      </c>
      <c r="G95" s="463" t="s">
        <v>1541</v>
      </c>
      <c r="H95" s="463" t="s">
        <v>1541</v>
      </c>
      <c r="I95" s="463" t="s">
        <v>1541</v>
      </c>
      <c r="J95" s="463" t="s">
        <v>2208</v>
      </c>
      <c r="K95" s="463" t="s">
        <v>1775</v>
      </c>
      <c r="L95" s="463" t="s">
        <v>1541</v>
      </c>
      <c r="M95" s="463" t="s">
        <v>2209</v>
      </c>
      <c r="N95" s="463" t="s">
        <v>1789</v>
      </c>
      <c r="P95" s="463" t="s">
        <v>1812</v>
      </c>
      <c r="Q95" s="463" t="s">
        <v>1779</v>
      </c>
      <c r="S95" s="463" t="s">
        <v>1540</v>
      </c>
      <c r="T95" s="463" t="s">
        <v>1541</v>
      </c>
      <c r="U95" s="463" t="s">
        <v>1540</v>
      </c>
      <c r="W95" s="463" t="s">
        <v>1540</v>
      </c>
      <c r="Y95" s="463" t="s">
        <v>1541</v>
      </c>
      <c r="Z95" s="463" t="s">
        <v>2210</v>
      </c>
      <c r="AA95" s="463" t="s">
        <v>1540</v>
      </c>
      <c r="AB95" s="463" t="s">
        <v>2211</v>
      </c>
    </row>
    <row r="96" spans="1:28" ht="13.2" x14ac:dyDescent="0.25">
      <c r="A96" s="463" t="s">
        <v>2212</v>
      </c>
      <c r="B96" s="463" t="s">
        <v>1783</v>
      </c>
      <c r="C96" s="463" t="s">
        <v>1803</v>
      </c>
      <c r="D96" s="463" t="s">
        <v>1804</v>
      </c>
      <c r="E96" s="463" t="s">
        <v>1772</v>
      </c>
      <c r="F96" s="463" t="s">
        <v>1773</v>
      </c>
      <c r="G96" s="463" t="s">
        <v>1541</v>
      </c>
      <c r="H96" s="463" t="s">
        <v>1541</v>
      </c>
      <c r="I96" s="463" t="s">
        <v>1541</v>
      </c>
      <c r="J96" s="463" t="s">
        <v>2213</v>
      </c>
      <c r="K96" s="463" t="s">
        <v>1775</v>
      </c>
      <c r="L96" s="463" t="s">
        <v>1541</v>
      </c>
      <c r="M96" s="463" t="s">
        <v>2214</v>
      </c>
      <c r="N96" s="463" t="s">
        <v>1671</v>
      </c>
      <c r="P96" s="463" t="s">
        <v>1798</v>
      </c>
      <c r="Q96" s="463" t="s">
        <v>1779</v>
      </c>
      <c r="S96" s="463" t="s">
        <v>1540</v>
      </c>
      <c r="T96" s="463" t="s">
        <v>1540</v>
      </c>
      <c r="U96" s="463" t="s">
        <v>1540</v>
      </c>
      <c r="W96" s="463" t="s">
        <v>1540</v>
      </c>
      <c r="Y96" s="463" t="s">
        <v>1540</v>
      </c>
      <c r="Z96" s="463" t="s">
        <v>2215</v>
      </c>
      <c r="AA96" s="463" t="s">
        <v>1540</v>
      </c>
      <c r="AB96" s="463" t="s">
        <v>2216</v>
      </c>
    </row>
    <row r="97" spans="1:28" ht="13.2" x14ac:dyDescent="0.25">
      <c r="A97" s="463" t="s">
        <v>2217</v>
      </c>
      <c r="B97" s="463" t="s">
        <v>1802</v>
      </c>
      <c r="C97" s="463" t="s">
        <v>1803</v>
      </c>
      <c r="D97" s="463" t="s">
        <v>1804</v>
      </c>
      <c r="E97" s="463" t="s">
        <v>1805</v>
      </c>
      <c r="F97" s="463" t="s">
        <v>2027</v>
      </c>
      <c r="G97" s="463" t="s">
        <v>1541</v>
      </c>
      <c r="H97" s="463" t="s">
        <v>1541</v>
      </c>
      <c r="I97" s="463" t="s">
        <v>1541</v>
      </c>
      <c r="J97" s="463" t="s">
        <v>2218</v>
      </c>
      <c r="K97" s="463" t="s">
        <v>1836</v>
      </c>
      <c r="L97" s="463" t="s">
        <v>1541</v>
      </c>
      <c r="M97" s="463" t="s">
        <v>2219</v>
      </c>
      <c r="N97" s="463" t="s">
        <v>1789</v>
      </c>
      <c r="P97" s="463" t="s">
        <v>1812</v>
      </c>
      <c r="Q97" s="463" t="s">
        <v>1779</v>
      </c>
      <c r="S97" s="463" t="s">
        <v>1540</v>
      </c>
      <c r="T97" s="463" t="s">
        <v>1541</v>
      </c>
      <c r="U97" s="463" t="s">
        <v>1540</v>
      </c>
      <c r="W97" s="463" t="s">
        <v>1540</v>
      </c>
      <c r="Y97" s="463" t="s">
        <v>1541</v>
      </c>
      <c r="Z97" s="463" t="s">
        <v>2220</v>
      </c>
      <c r="AA97" s="463" t="s">
        <v>1540</v>
      </c>
      <c r="AB97" s="463" t="s">
        <v>1849</v>
      </c>
    </row>
    <row r="98" spans="1:28" ht="13.2" x14ac:dyDescent="0.25">
      <c r="A98" s="463" t="s">
        <v>2221</v>
      </c>
      <c r="B98" s="463" t="s">
        <v>1792</v>
      </c>
      <c r="C98" s="463" t="s">
        <v>1771</v>
      </c>
      <c r="E98" s="463" t="s">
        <v>1805</v>
      </c>
      <c r="F98" s="463" t="s">
        <v>1773</v>
      </c>
      <c r="G98" s="463" t="s">
        <v>1541</v>
      </c>
      <c r="H98" s="463" t="s">
        <v>1541</v>
      </c>
      <c r="I98" s="463" t="s">
        <v>1541</v>
      </c>
      <c r="J98" s="463" t="s">
        <v>2222</v>
      </c>
      <c r="K98" s="463" t="s">
        <v>1836</v>
      </c>
      <c r="L98" s="463" t="s">
        <v>1541</v>
      </c>
      <c r="M98" s="463" t="s">
        <v>2222</v>
      </c>
      <c r="N98" s="463" t="s">
        <v>1789</v>
      </c>
      <c r="P98" s="463" t="s">
        <v>1798</v>
      </c>
      <c r="Q98" s="463" t="s">
        <v>1779</v>
      </c>
      <c r="R98" s="463" t="s">
        <v>2223</v>
      </c>
      <c r="S98" s="463" t="s">
        <v>1541</v>
      </c>
      <c r="T98" s="463" t="s">
        <v>1540</v>
      </c>
      <c r="U98" s="463" t="s">
        <v>1540</v>
      </c>
      <c r="W98" s="463" t="s">
        <v>1540</v>
      </c>
      <c r="Y98" s="463" t="s">
        <v>1540</v>
      </c>
      <c r="Z98" s="463" t="s">
        <v>2224</v>
      </c>
      <c r="AA98" s="463" t="s">
        <v>1541</v>
      </c>
      <c r="AB98" s="463" t="s">
        <v>2225</v>
      </c>
    </row>
    <row r="99" spans="1:28" ht="13.2" x14ac:dyDescent="0.25">
      <c r="A99" s="463" t="s">
        <v>2226</v>
      </c>
      <c r="B99" s="463" t="s">
        <v>1802</v>
      </c>
      <c r="C99" s="463" t="s">
        <v>1771</v>
      </c>
      <c r="E99" s="463" t="s">
        <v>1805</v>
      </c>
      <c r="F99" s="463" t="s">
        <v>1773</v>
      </c>
      <c r="G99" s="463" t="s">
        <v>1541</v>
      </c>
      <c r="H99" s="463" t="s">
        <v>1541</v>
      </c>
      <c r="I99" s="463" t="s">
        <v>1541</v>
      </c>
      <c r="J99" s="463" t="s">
        <v>2227</v>
      </c>
      <c r="K99" s="463" t="s">
        <v>1775</v>
      </c>
      <c r="L99" s="463" t="s">
        <v>1541</v>
      </c>
      <c r="M99" s="463" t="s">
        <v>2228</v>
      </c>
      <c r="N99" s="463" t="s">
        <v>1789</v>
      </c>
      <c r="P99" s="463" t="s">
        <v>1798</v>
      </c>
      <c r="Q99" s="463" t="s">
        <v>1779</v>
      </c>
      <c r="S99" s="463" t="s">
        <v>1541</v>
      </c>
      <c r="T99" s="463" t="s">
        <v>1540</v>
      </c>
      <c r="U99" s="463" t="s">
        <v>1540</v>
      </c>
      <c r="W99" s="463" t="s">
        <v>1540</v>
      </c>
      <c r="Y99" s="463" t="s">
        <v>1541</v>
      </c>
      <c r="Z99" s="463" t="s">
        <v>2229</v>
      </c>
      <c r="AA99" s="463" t="s">
        <v>1541</v>
      </c>
      <c r="AB99" s="463" t="s">
        <v>2230</v>
      </c>
    </row>
    <row r="100" spans="1:28" ht="13.2" x14ac:dyDescent="0.25">
      <c r="A100" s="463" t="s">
        <v>2231</v>
      </c>
      <c r="B100" s="463" t="s">
        <v>1770</v>
      </c>
      <c r="C100" s="463" t="s">
        <v>1861</v>
      </c>
      <c r="E100" s="463" t="s">
        <v>1772</v>
      </c>
      <c r="F100" s="463" t="s">
        <v>1785</v>
      </c>
      <c r="G100" s="463" t="s">
        <v>1541</v>
      </c>
      <c r="H100" s="463" t="s">
        <v>1541</v>
      </c>
      <c r="I100" s="463" t="s">
        <v>1541</v>
      </c>
      <c r="J100" s="463" t="s">
        <v>2232</v>
      </c>
      <c r="K100" s="463" t="s">
        <v>1836</v>
      </c>
      <c r="L100" s="463" t="s">
        <v>1541</v>
      </c>
      <c r="M100" s="463" t="s">
        <v>2233</v>
      </c>
      <c r="N100" s="463" t="s">
        <v>1789</v>
      </c>
      <c r="O100" s="463" t="s">
        <v>2233</v>
      </c>
      <c r="P100" s="463" t="s">
        <v>1812</v>
      </c>
      <c r="Q100" s="463" t="s">
        <v>1779</v>
      </c>
      <c r="S100" s="463" t="s">
        <v>1541</v>
      </c>
      <c r="T100" s="463" t="s">
        <v>1541</v>
      </c>
      <c r="U100" s="463" t="s">
        <v>1540</v>
      </c>
      <c r="W100" s="463" t="s">
        <v>1540</v>
      </c>
      <c r="Y100" s="463" t="s">
        <v>1541</v>
      </c>
      <c r="Z100" s="463" t="s">
        <v>2234</v>
      </c>
      <c r="AA100" s="463" t="s">
        <v>1540</v>
      </c>
      <c r="AB100" s="463" t="s">
        <v>2235</v>
      </c>
    </row>
    <row r="101" spans="1:28" ht="13.2" x14ac:dyDescent="0.25">
      <c r="A101" s="463" t="s">
        <v>2236</v>
      </c>
      <c r="B101" s="463" t="s">
        <v>1792</v>
      </c>
      <c r="C101" s="463" t="s">
        <v>1771</v>
      </c>
      <c r="E101" s="463" t="s">
        <v>1805</v>
      </c>
      <c r="F101" s="463" t="s">
        <v>1784</v>
      </c>
      <c r="G101" s="463" t="s">
        <v>1541</v>
      </c>
      <c r="H101" s="463" t="s">
        <v>1541</v>
      </c>
      <c r="I101" s="463" t="s">
        <v>1541</v>
      </c>
      <c r="J101" s="463" t="s">
        <v>2237</v>
      </c>
      <c r="K101" s="463" t="s">
        <v>1787</v>
      </c>
      <c r="L101" s="463" t="s">
        <v>1541</v>
      </c>
      <c r="M101" s="463" t="s">
        <v>2238</v>
      </c>
      <c r="N101" s="463" t="s">
        <v>1777</v>
      </c>
      <c r="P101" s="463" t="s">
        <v>1812</v>
      </c>
      <c r="Q101" s="463" t="s">
        <v>1779</v>
      </c>
      <c r="S101" s="463" t="s">
        <v>1540</v>
      </c>
      <c r="T101" s="463" t="s">
        <v>1540</v>
      </c>
      <c r="U101" s="463" t="s">
        <v>1540</v>
      </c>
      <c r="W101" s="463" t="s">
        <v>1540</v>
      </c>
      <c r="Y101" s="463" t="s">
        <v>1540</v>
      </c>
      <c r="Z101" s="463" t="s">
        <v>2239</v>
      </c>
      <c r="AA101" s="463" t="s">
        <v>1540</v>
      </c>
      <c r="AB101" s="463" t="s">
        <v>2240</v>
      </c>
    </row>
    <row r="102" spans="1:28" ht="13.2" x14ac:dyDescent="0.25">
      <c r="A102" s="463" t="s">
        <v>2241</v>
      </c>
      <c r="B102" s="463" t="s">
        <v>1783</v>
      </c>
      <c r="C102" s="463" t="s">
        <v>1771</v>
      </c>
      <c r="E102" s="463" t="s">
        <v>1873</v>
      </c>
      <c r="F102" s="463" t="s">
        <v>1874</v>
      </c>
      <c r="G102" s="463" t="s">
        <v>1541</v>
      </c>
      <c r="H102" s="463" t="s">
        <v>1541</v>
      </c>
      <c r="I102" s="463" t="s">
        <v>1540</v>
      </c>
      <c r="K102" s="463" t="s">
        <v>1787</v>
      </c>
      <c r="L102" s="463" t="s">
        <v>1541</v>
      </c>
      <c r="M102" s="463" t="s">
        <v>2242</v>
      </c>
      <c r="N102" s="463" t="s">
        <v>1789</v>
      </c>
      <c r="P102" s="463" t="s">
        <v>1812</v>
      </c>
      <c r="Q102" s="463" t="s">
        <v>1779</v>
      </c>
      <c r="S102" s="463" t="s">
        <v>1541</v>
      </c>
      <c r="T102" s="463" t="s">
        <v>1540</v>
      </c>
      <c r="U102" s="463" t="s">
        <v>1540</v>
      </c>
      <c r="W102" s="463" t="s">
        <v>1540</v>
      </c>
      <c r="Y102" s="463" t="s">
        <v>1540</v>
      </c>
      <c r="Z102" s="463" t="s">
        <v>1540</v>
      </c>
      <c r="AA102" s="463" t="s">
        <v>1540</v>
      </c>
      <c r="AB102" s="463" t="s">
        <v>1540</v>
      </c>
    </row>
    <row r="103" spans="1:28" ht="13.2" x14ac:dyDescent="0.25">
      <c r="A103" s="463" t="s">
        <v>2243</v>
      </c>
      <c r="B103" s="463" t="s">
        <v>1792</v>
      </c>
      <c r="C103" s="463" t="s">
        <v>1803</v>
      </c>
      <c r="D103" s="463" t="s">
        <v>1804</v>
      </c>
      <c r="E103" s="463" t="s">
        <v>1805</v>
      </c>
      <c r="F103" s="463" t="s">
        <v>1784</v>
      </c>
      <c r="G103" s="463" t="s">
        <v>1541</v>
      </c>
      <c r="H103" s="463" t="s">
        <v>1541</v>
      </c>
      <c r="I103" s="463" t="s">
        <v>1541</v>
      </c>
      <c r="J103" s="463" t="s">
        <v>2244</v>
      </c>
      <c r="K103" s="463" t="s">
        <v>1787</v>
      </c>
      <c r="L103" s="463" t="s">
        <v>1541</v>
      </c>
      <c r="M103" s="463" t="s">
        <v>2245</v>
      </c>
      <c r="N103" s="463" t="s">
        <v>1789</v>
      </c>
      <c r="P103" s="463" t="s">
        <v>1812</v>
      </c>
      <c r="Q103" s="463" t="s">
        <v>1779</v>
      </c>
      <c r="S103" s="463" t="s">
        <v>1540</v>
      </c>
      <c r="T103" s="463" t="s">
        <v>1540</v>
      </c>
      <c r="U103" s="463" t="s">
        <v>1540</v>
      </c>
      <c r="W103" s="463" t="s">
        <v>1540</v>
      </c>
      <c r="Y103" s="463" t="s">
        <v>1541</v>
      </c>
      <c r="Z103" s="463" t="s">
        <v>1806</v>
      </c>
      <c r="AA103" s="463" t="s">
        <v>1540</v>
      </c>
      <c r="AB103" s="463" t="s">
        <v>2246</v>
      </c>
    </row>
    <row r="104" spans="1:28" ht="13.2" x14ac:dyDescent="0.25">
      <c r="A104" s="463" t="s">
        <v>2247</v>
      </c>
      <c r="B104" s="463" t="s">
        <v>1792</v>
      </c>
      <c r="C104" s="463" t="s">
        <v>1861</v>
      </c>
      <c r="E104" s="463" t="s">
        <v>1805</v>
      </c>
      <c r="F104" s="463" t="s">
        <v>1784</v>
      </c>
      <c r="G104" s="463" t="s">
        <v>1541</v>
      </c>
      <c r="H104" s="463" t="s">
        <v>1541</v>
      </c>
      <c r="I104" s="463" t="s">
        <v>1540</v>
      </c>
      <c r="K104" s="463" t="s">
        <v>1775</v>
      </c>
      <c r="L104" s="463" t="s">
        <v>1540</v>
      </c>
      <c r="M104" s="463" t="s">
        <v>1806</v>
      </c>
      <c r="N104" s="463" t="s">
        <v>1671</v>
      </c>
      <c r="P104" s="463" t="s">
        <v>1812</v>
      </c>
      <c r="Q104" s="463" t="s">
        <v>1779</v>
      </c>
      <c r="S104" s="463" t="s">
        <v>1540</v>
      </c>
      <c r="T104" s="463" t="s">
        <v>1540</v>
      </c>
      <c r="U104" s="463" t="s">
        <v>1540</v>
      </c>
      <c r="W104" s="463" t="s">
        <v>1540</v>
      </c>
      <c r="Y104" s="463" t="s">
        <v>1540</v>
      </c>
      <c r="Z104" s="463" t="s">
        <v>2248</v>
      </c>
      <c r="AA104" s="463" t="s">
        <v>1540</v>
      </c>
      <c r="AB104" s="463" t="s">
        <v>2249</v>
      </c>
    </row>
    <row r="105" spans="1:28" ht="13.2" x14ac:dyDescent="0.25">
      <c r="A105" s="463" t="s">
        <v>2250</v>
      </c>
      <c r="B105" s="463" t="s">
        <v>1802</v>
      </c>
      <c r="C105" s="463" t="s">
        <v>1771</v>
      </c>
      <c r="E105" s="463" t="s">
        <v>1805</v>
      </c>
      <c r="F105" s="463" t="s">
        <v>1773</v>
      </c>
      <c r="G105" s="463" t="s">
        <v>1541</v>
      </c>
      <c r="H105" s="463" t="s">
        <v>1541</v>
      </c>
      <c r="I105" s="463" t="s">
        <v>1541</v>
      </c>
      <c r="J105" s="463" t="s">
        <v>2251</v>
      </c>
      <c r="K105" s="463" t="s">
        <v>1787</v>
      </c>
      <c r="L105" s="463" t="s">
        <v>1541</v>
      </c>
      <c r="M105" s="463" t="s">
        <v>2252</v>
      </c>
      <c r="N105" s="463" t="s">
        <v>1789</v>
      </c>
      <c r="P105" s="463" t="s">
        <v>1812</v>
      </c>
      <c r="Q105" s="463" t="s">
        <v>1779</v>
      </c>
      <c r="S105" s="463" t="s">
        <v>1540</v>
      </c>
      <c r="T105" s="463" t="s">
        <v>1540</v>
      </c>
      <c r="U105" s="463" t="s">
        <v>1540</v>
      </c>
      <c r="W105" s="463" t="s">
        <v>1540</v>
      </c>
      <c r="Y105" s="463" t="s">
        <v>1540</v>
      </c>
      <c r="Z105" s="463" t="s">
        <v>1541</v>
      </c>
      <c r="AA105" s="463" t="s">
        <v>1540</v>
      </c>
      <c r="AB105" s="463" t="s">
        <v>2253</v>
      </c>
    </row>
    <row r="106" spans="1:28" ht="13.2" x14ac:dyDescent="0.25">
      <c r="A106" s="463" t="s">
        <v>2254</v>
      </c>
      <c r="B106" s="463" t="s">
        <v>1792</v>
      </c>
      <c r="C106" s="463" t="s">
        <v>1803</v>
      </c>
      <c r="D106" s="463" t="s">
        <v>1804</v>
      </c>
      <c r="E106" s="463" t="s">
        <v>1794</v>
      </c>
      <c r="F106" s="463" t="s">
        <v>1785</v>
      </c>
      <c r="G106" s="463" t="s">
        <v>1541</v>
      </c>
      <c r="H106" s="463" t="s">
        <v>1541</v>
      </c>
      <c r="I106" s="463" t="s">
        <v>1541</v>
      </c>
      <c r="J106" s="463" t="s">
        <v>2255</v>
      </c>
      <c r="K106" s="463" t="s">
        <v>1787</v>
      </c>
      <c r="L106" s="463" t="s">
        <v>1541</v>
      </c>
      <c r="M106" s="463" t="s">
        <v>2256</v>
      </c>
      <c r="N106" s="463" t="s">
        <v>1671</v>
      </c>
      <c r="P106" s="463" t="s">
        <v>1798</v>
      </c>
      <c r="Q106" s="463" t="s">
        <v>1779</v>
      </c>
      <c r="S106" s="463" t="s">
        <v>1540</v>
      </c>
      <c r="T106" s="463" t="s">
        <v>1540</v>
      </c>
      <c r="U106" s="463" t="s">
        <v>1540</v>
      </c>
      <c r="W106" s="463" t="s">
        <v>1540</v>
      </c>
      <c r="Y106" s="463" t="s">
        <v>1540</v>
      </c>
      <c r="Z106" s="463" t="s">
        <v>2257</v>
      </c>
      <c r="AA106" s="463" t="s">
        <v>1540</v>
      </c>
      <c r="AB106" s="463" t="s">
        <v>2258</v>
      </c>
    </row>
    <row r="107" spans="1:28" ht="13.2" x14ac:dyDescent="0.25">
      <c r="A107" s="463" t="s">
        <v>2259</v>
      </c>
      <c r="B107" s="463" t="s">
        <v>1792</v>
      </c>
      <c r="C107" s="463" t="s">
        <v>1803</v>
      </c>
      <c r="D107" s="463" t="s">
        <v>1804</v>
      </c>
      <c r="E107" s="463" t="s">
        <v>1805</v>
      </c>
      <c r="F107" s="463" t="s">
        <v>1773</v>
      </c>
      <c r="G107" s="463" t="s">
        <v>1541</v>
      </c>
      <c r="H107" s="463" t="s">
        <v>1541</v>
      </c>
      <c r="I107" s="463" t="s">
        <v>1541</v>
      </c>
      <c r="J107" s="463" t="s">
        <v>2260</v>
      </c>
      <c r="K107" s="463" t="s">
        <v>1787</v>
      </c>
      <c r="L107" s="463" t="s">
        <v>1540</v>
      </c>
      <c r="M107" s="463" t="s">
        <v>37</v>
      </c>
      <c r="N107" s="463" t="s">
        <v>1671</v>
      </c>
      <c r="P107" s="463" t="s">
        <v>1798</v>
      </c>
      <c r="Q107" s="463" t="s">
        <v>1779</v>
      </c>
      <c r="S107" s="463" t="s">
        <v>1540</v>
      </c>
      <c r="T107" s="463" t="s">
        <v>1540</v>
      </c>
      <c r="U107" s="463" t="s">
        <v>1540</v>
      </c>
      <c r="W107" s="463" t="s">
        <v>1540</v>
      </c>
      <c r="Y107" s="463" t="s">
        <v>1541</v>
      </c>
      <c r="Z107" s="463" t="s">
        <v>2261</v>
      </c>
      <c r="AA107" s="463" t="s">
        <v>1540</v>
      </c>
      <c r="AB107" s="463" t="s">
        <v>1916</v>
      </c>
    </row>
    <row r="108" spans="1:28" ht="13.2" x14ac:dyDescent="0.25">
      <c r="A108" s="463" t="s">
        <v>2262</v>
      </c>
      <c r="B108" s="463" t="s">
        <v>1770</v>
      </c>
      <c r="C108" s="463" t="s">
        <v>1803</v>
      </c>
      <c r="D108" s="463" t="s">
        <v>1816</v>
      </c>
      <c r="E108" s="463" t="s">
        <v>1772</v>
      </c>
      <c r="F108" s="463" t="s">
        <v>1773</v>
      </c>
      <c r="G108" s="463" t="s">
        <v>1541</v>
      </c>
      <c r="H108" s="463" t="s">
        <v>1541</v>
      </c>
      <c r="I108" s="463" t="s">
        <v>1541</v>
      </c>
      <c r="J108" s="463" t="s">
        <v>2263</v>
      </c>
      <c r="K108" s="463" t="s">
        <v>1787</v>
      </c>
      <c r="L108" s="463" t="s">
        <v>1541</v>
      </c>
      <c r="M108" s="463" t="s">
        <v>2264</v>
      </c>
      <c r="N108" s="463" t="s">
        <v>1789</v>
      </c>
      <c r="P108" s="463" t="s">
        <v>1812</v>
      </c>
      <c r="Q108" s="463" t="s">
        <v>1779</v>
      </c>
      <c r="S108" s="463" t="s">
        <v>1540</v>
      </c>
      <c r="T108" s="463" t="s">
        <v>1541</v>
      </c>
      <c r="U108" s="463" t="s">
        <v>1541</v>
      </c>
      <c r="V108" s="463" t="s">
        <v>1849</v>
      </c>
      <c r="W108" s="463" t="s">
        <v>1541</v>
      </c>
      <c r="X108" s="463" t="s">
        <v>2265</v>
      </c>
      <c r="Y108" s="463" t="s">
        <v>1541</v>
      </c>
      <c r="Z108" s="463" t="s">
        <v>1541</v>
      </c>
      <c r="AA108" s="463" t="s">
        <v>1541</v>
      </c>
      <c r="AB108" s="463" t="s">
        <v>1849</v>
      </c>
    </row>
    <row r="109" spans="1:28" ht="13.2" x14ac:dyDescent="0.25">
      <c r="A109" s="463" t="s">
        <v>2266</v>
      </c>
      <c r="B109" s="463" t="s">
        <v>1792</v>
      </c>
      <c r="C109" s="463" t="s">
        <v>1803</v>
      </c>
      <c r="D109" s="463" t="s">
        <v>1816</v>
      </c>
      <c r="E109" s="463" t="s">
        <v>1805</v>
      </c>
      <c r="F109" s="463" t="s">
        <v>1773</v>
      </c>
      <c r="G109" s="463" t="s">
        <v>1540</v>
      </c>
      <c r="H109" s="463" t="s">
        <v>1541</v>
      </c>
      <c r="I109" s="463" t="s">
        <v>1540</v>
      </c>
      <c r="J109" s="463" t="s">
        <v>37</v>
      </c>
      <c r="K109" s="463" t="s">
        <v>1836</v>
      </c>
      <c r="L109" s="463" t="s">
        <v>1541</v>
      </c>
      <c r="M109" s="463" t="s">
        <v>2267</v>
      </c>
      <c r="N109" s="463" t="s">
        <v>1789</v>
      </c>
      <c r="O109" s="463" t="s">
        <v>37</v>
      </c>
      <c r="P109" s="463" t="s">
        <v>1798</v>
      </c>
      <c r="Q109" s="463" t="s">
        <v>1779</v>
      </c>
      <c r="R109" s="463" t="s">
        <v>37</v>
      </c>
      <c r="S109" s="463" t="s">
        <v>1540</v>
      </c>
      <c r="T109" s="463" t="s">
        <v>1540</v>
      </c>
      <c r="U109" s="463" t="s">
        <v>1540</v>
      </c>
      <c r="V109" s="463" t="s">
        <v>37</v>
      </c>
      <c r="W109" s="463" t="s">
        <v>1540</v>
      </c>
      <c r="X109" s="463" t="s">
        <v>37</v>
      </c>
      <c r="Y109" s="463" t="s">
        <v>1541</v>
      </c>
      <c r="Z109" s="463" t="s">
        <v>37</v>
      </c>
      <c r="AA109" s="463" t="s">
        <v>1540</v>
      </c>
      <c r="AB109" s="463" t="s">
        <v>2268</v>
      </c>
    </row>
    <row r="110" spans="1:28" ht="13.2" x14ac:dyDescent="0.25">
      <c r="A110" s="463" t="s">
        <v>2269</v>
      </c>
      <c r="B110" s="463" t="s">
        <v>1802</v>
      </c>
      <c r="C110" s="463" t="s">
        <v>1793</v>
      </c>
      <c r="E110" s="463" t="s">
        <v>1805</v>
      </c>
      <c r="F110" s="463" t="s">
        <v>1784</v>
      </c>
      <c r="G110" s="463" t="s">
        <v>1541</v>
      </c>
      <c r="H110" s="463" t="s">
        <v>1541</v>
      </c>
      <c r="I110" s="463" t="s">
        <v>1541</v>
      </c>
      <c r="J110" s="463" t="s">
        <v>2270</v>
      </c>
      <c r="K110" s="463" t="s">
        <v>1787</v>
      </c>
      <c r="L110" s="463" t="s">
        <v>1541</v>
      </c>
      <c r="M110" s="463" t="s">
        <v>2271</v>
      </c>
      <c r="N110" s="463" t="s">
        <v>1807</v>
      </c>
      <c r="O110" s="463" t="s">
        <v>2272</v>
      </c>
      <c r="P110" s="463" t="s">
        <v>1812</v>
      </c>
      <c r="Q110" s="463" t="s">
        <v>1779</v>
      </c>
      <c r="S110" s="463" t="s">
        <v>1540</v>
      </c>
      <c r="T110" s="463" t="s">
        <v>1541</v>
      </c>
      <c r="U110" s="463" t="s">
        <v>1540</v>
      </c>
      <c r="W110" s="463" t="s">
        <v>1541</v>
      </c>
      <c r="X110" s="463" t="s">
        <v>2273</v>
      </c>
      <c r="Y110" s="463" t="s">
        <v>1541</v>
      </c>
      <c r="Z110" s="463" t="s">
        <v>2274</v>
      </c>
      <c r="AA110" s="463" t="s">
        <v>1540</v>
      </c>
      <c r="AB110" s="463" t="s">
        <v>2275</v>
      </c>
    </row>
    <row r="111" spans="1:28" ht="13.2" x14ac:dyDescent="0.25">
      <c r="A111" s="463" t="s">
        <v>2276</v>
      </c>
      <c r="B111" s="463" t="s">
        <v>1802</v>
      </c>
      <c r="C111" s="463" t="s">
        <v>1803</v>
      </c>
      <c r="D111" s="463" t="s">
        <v>1816</v>
      </c>
      <c r="E111" s="463" t="s">
        <v>1805</v>
      </c>
      <c r="F111" s="463" t="s">
        <v>1773</v>
      </c>
      <c r="G111" s="463" t="s">
        <v>1541</v>
      </c>
      <c r="H111" s="463" t="s">
        <v>1541</v>
      </c>
      <c r="I111" s="463" t="s">
        <v>1540</v>
      </c>
      <c r="K111" s="463" t="s">
        <v>1836</v>
      </c>
      <c r="L111" s="463" t="s">
        <v>1541</v>
      </c>
      <c r="M111" s="463" t="s">
        <v>26</v>
      </c>
      <c r="N111" s="463" t="s">
        <v>1789</v>
      </c>
      <c r="P111" s="463" t="s">
        <v>1798</v>
      </c>
      <c r="Q111" s="463" t="s">
        <v>1779</v>
      </c>
      <c r="S111" s="463" t="s">
        <v>1540</v>
      </c>
      <c r="T111" s="463" t="s">
        <v>1540</v>
      </c>
      <c r="U111" s="463" t="s">
        <v>1540</v>
      </c>
      <c r="W111" s="463" t="s">
        <v>1540</v>
      </c>
      <c r="Y111" s="463" t="s">
        <v>1540</v>
      </c>
      <c r="Z111" s="463" t="s">
        <v>1577</v>
      </c>
      <c r="AA111" s="463" t="s">
        <v>1540</v>
      </c>
      <c r="AB111" s="463" t="s">
        <v>1849</v>
      </c>
    </row>
    <row r="112" spans="1:28" ht="13.2" x14ac:dyDescent="0.25">
      <c r="A112" s="463" t="s">
        <v>2277</v>
      </c>
      <c r="B112" s="463" t="s">
        <v>1792</v>
      </c>
      <c r="C112" s="463" t="s">
        <v>1803</v>
      </c>
      <c r="D112" s="463" t="s">
        <v>1816</v>
      </c>
      <c r="E112" s="463" t="s">
        <v>1805</v>
      </c>
      <c r="F112" s="463" t="s">
        <v>1773</v>
      </c>
      <c r="G112" s="463" t="s">
        <v>1541</v>
      </c>
      <c r="H112" s="463" t="s">
        <v>1541</v>
      </c>
      <c r="I112" s="463" t="s">
        <v>1541</v>
      </c>
      <c r="K112" s="463" t="s">
        <v>1775</v>
      </c>
      <c r="L112" s="463" t="s">
        <v>1541</v>
      </c>
      <c r="M112" s="463" t="s">
        <v>26</v>
      </c>
      <c r="N112" s="463" t="s">
        <v>1777</v>
      </c>
      <c r="P112" s="463" t="s">
        <v>1798</v>
      </c>
      <c r="Q112" s="463" t="s">
        <v>1779</v>
      </c>
      <c r="S112" s="463" t="s">
        <v>1540</v>
      </c>
      <c r="T112" s="463" t="s">
        <v>1540</v>
      </c>
      <c r="U112" s="463" t="s">
        <v>1540</v>
      </c>
      <c r="W112" s="463" t="s">
        <v>1540</v>
      </c>
      <c r="Y112" s="463" t="s">
        <v>1540</v>
      </c>
      <c r="Z112" s="463" t="s">
        <v>1577</v>
      </c>
      <c r="AA112" s="463" t="s">
        <v>1540</v>
      </c>
      <c r="AB112" s="463" t="s">
        <v>2278</v>
      </c>
    </row>
    <row r="113" spans="1:28" ht="13.2" x14ac:dyDescent="0.25">
      <c r="A113" s="463" t="s">
        <v>2279</v>
      </c>
      <c r="B113" s="463" t="s">
        <v>1802</v>
      </c>
      <c r="C113" s="463" t="s">
        <v>1784</v>
      </c>
      <c r="E113" s="463" t="s">
        <v>1805</v>
      </c>
      <c r="F113" s="463" t="s">
        <v>1784</v>
      </c>
      <c r="G113" s="463" t="s">
        <v>1541</v>
      </c>
      <c r="H113" s="463" t="s">
        <v>1541</v>
      </c>
      <c r="I113" s="463" t="s">
        <v>1540</v>
      </c>
      <c r="K113" s="463" t="s">
        <v>1775</v>
      </c>
      <c r="L113" s="463" t="s">
        <v>1540</v>
      </c>
      <c r="M113" s="463" t="s">
        <v>1577</v>
      </c>
      <c r="N113" s="463" t="s">
        <v>1671</v>
      </c>
      <c r="P113" s="463" t="s">
        <v>1778</v>
      </c>
      <c r="Q113" s="463" t="s">
        <v>1779</v>
      </c>
      <c r="S113" s="463" t="s">
        <v>1541</v>
      </c>
      <c r="T113" s="463" t="s">
        <v>1540</v>
      </c>
      <c r="U113" s="463" t="s">
        <v>1540</v>
      </c>
      <c r="W113" s="463" t="s">
        <v>1540</v>
      </c>
      <c r="Y113" s="463" t="s">
        <v>1540</v>
      </c>
      <c r="Z113" s="463" t="s">
        <v>1577</v>
      </c>
      <c r="AA113" s="463" t="s">
        <v>1540</v>
      </c>
      <c r="AB113" s="463" t="s">
        <v>2280</v>
      </c>
    </row>
    <row r="114" spans="1:28" ht="13.2" x14ac:dyDescent="0.25">
      <c r="A114" s="463" t="s">
        <v>2281</v>
      </c>
      <c r="B114" s="463" t="s">
        <v>1792</v>
      </c>
      <c r="C114" s="463" t="s">
        <v>1803</v>
      </c>
      <c r="D114" s="463" t="s">
        <v>1804</v>
      </c>
      <c r="E114" s="463" t="s">
        <v>1805</v>
      </c>
      <c r="F114" s="463" t="s">
        <v>1773</v>
      </c>
      <c r="G114" s="463" t="s">
        <v>1541</v>
      </c>
      <c r="H114" s="463" t="s">
        <v>1541</v>
      </c>
      <c r="I114" s="463" t="s">
        <v>1541</v>
      </c>
      <c r="J114" s="463" t="s">
        <v>2282</v>
      </c>
      <c r="K114" s="463" t="s">
        <v>1787</v>
      </c>
      <c r="L114" s="463" t="s">
        <v>1541</v>
      </c>
      <c r="M114" s="463" t="s">
        <v>2283</v>
      </c>
      <c r="N114" s="463" t="s">
        <v>1789</v>
      </c>
      <c r="P114" s="463" t="s">
        <v>1812</v>
      </c>
      <c r="Q114" s="463" t="s">
        <v>1779</v>
      </c>
      <c r="S114" s="463" t="s">
        <v>1540</v>
      </c>
      <c r="T114" s="463" t="s">
        <v>1540</v>
      </c>
      <c r="U114" s="463" t="s">
        <v>1541</v>
      </c>
      <c r="V114" s="463" t="s">
        <v>2284</v>
      </c>
      <c r="W114" s="463" t="s">
        <v>1540</v>
      </c>
      <c r="Y114" s="463" t="s">
        <v>1541</v>
      </c>
      <c r="Z114" s="463" t="s">
        <v>1839</v>
      </c>
      <c r="AA114" s="463" t="s">
        <v>1540</v>
      </c>
      <c r="AB114" s="463" t="s">
        <v>2285</v>
      </c>
    </row>
    <row r="115" spans="1:28" ht="13.2" x14ac:dyDescent="0.25">
      <c r="A115" s="463" t="s">
        <v>2286</v>
      </c>
      <c r="B115" s="463" t="s">
        <v>1792</v>
      </c>
      <c r="C115" s="463" t="s">
        <v>1771</v>
      </c>
      <c r="E115" s="463" t="s">
        <v>1805</v>
      </c>
      <c r="F115" s="463" t="s">
        <v>1773</v>
      </c>
      <c r="G115" s="463" t="s">
        <v>1541</v>
      </c>
      <c r="H115" s="463" t="s">
        <v>1541</v>
      </c>
      <c r="I115" s="463" t="s">
        <v>1541</v>
      </c>
      <c r="J115" s="463" t="s">
        <v>2287</v>
      </c>
      <c r="K115" s="463" t="s">
        <v>1787</v>
      </c>
      <c r="L115" s="463" t="s">
        <v>1540</v>
      </c>
      <c r="M115" s="463" t="s">
        <v>2288</v>
      </c>
      <c r="N115" s="463" t="s">
        <v>1789</v>
      </c>
      <c r="P115" s="463" t="s">
        <v>1798</v>
      </c>
      <c r="Q115" s="463" t="s">
        <v>1841</v>
      </c>
      <c r="R115" s="463" t="s">
        <v>2289</v>
      </c>
      <c r="S115" s="463" t="s">
        <v>1540</v>
      </c>
      <c r="T115" s="463" t="s">
        <v>1540</v>
      </c>
      <c r="U115" s="463" t="s">
        <v>1540</v>
      </c>
      <c r="W115" s="463" t="s">
        <v>1540</v>
      </c>
      <c r="Y115" s="463" t="s">
        <v>1540</v>
      </c>
      <c r="Z115" s="463" t="s">
        <v>1839</v>
      </c>
      <c r="AA115" s="463" t="s">
        <v>1540</v>
      </c>
      <c r="AB115" s="463" t="s">
        <v>2290</v>
      </c>
    </row>
    <row r="116" spans="1:28" ht="13.2" x14ac:dyDescent="0.25">
      <c r="A116" s="463" t="s">
        <v>2291</v>
      </c>
      <c r="B116" s="463" t="s">
        <v>1783</v>
      </c>
      <c r="C116" s="463" t="s">
        <v>1803</v>
      </c>
      <c r="D116" s="463" t="s">
        <v>1816</v>
      </c>
      <c r="E116" s="463" t="s">
        <v>1873</v>
      </c>
      <c r="F116" s="463" t="s">
        <v>1874</v>
      </c>
      <c r="G116" s="463" t="s">
        <v>1541</v>
      </c>
      <c r="H116" s="463" t="s">
        <v>1541</v>
      </c>
      <c r="I116" s="463" t="s">
        <v>1540</v>
      </c>
      <c r="J116" s="463" t="s">
        <v>1837</v>
      </c>
      <c r="K116" s="463" t="s">
        <v>1787</v>
      </c>
      <c r="L116" s="463" t="s">
        <v>1540</v>
      </c>
      <c r="M116" s="463" t="s">
        <v>1837</v>
      </c>
      <c r="N116" s="463" t="s">
        <v>1807</v>
      </c>
      <c r="O116" s="463" t="s">
        <v>2292</v>
      </c>
      <c r="P116" s="463" t="s">
        <v>1838</v>
      </c>
      <c r="Q116" s="463" t="s">
        <v>1807</v>
      </c>
      <c r="S116" s="463" t="s">
        <v>1540</v>
      </c>
      <c r="T116" s="463" t="s">
        <v>1541</v>
      </c>
      <c r="U116" s="463" t="s">
        <v>1540</v>
      </c>
      <c r="W116" s="463" t="s">
        <v>1540</v>
      </c>
      <c r="Y116" s="463" t="s">
        <v>1541</v>
      </c>
      <c r="Z116" s="463" t="s">
        <v>2293</v>
      </c>
      <c r="AA116" s="463" t="s">
        <v>1540</v>
      </c>
      <c r="AB116" s="463" t="s">
        <v>2294</v>
      </c>
    </row>
    <row r="117" spans="1:28" ht="13.2" x14ac:dyDescent="0.25">
      <c r="A117" s="463" t="s">
        <v>2295</v>
      </c>
      <c r="B117" s="463" t="s">
        <v>1792</v>
      </c>
      <c r="C117" s="463" t="s">
        <v>1803</v>
      </c>
      <c r="D117" s="463" t="s">
        <v>1804</v>
      </c>
      <c r="E117" s="463" t="s">
        <v>1805</v>
      </c>
      <c r="F117" s="463" t="s">
        <v>1773</v>
      </c>
      <c r="G117" s="463" t="s">
        <v>1541</v>
      </c>
      <c r="H117" s="463" t="s">
        <v>1541</v>
      </c>
      <c r="I117" s="463" t="s">
        <v>1540</v>
      </c>
      <c r="K117" s="463" t="s">
        <v>1775</v>
      </c>
      <c r="L117" s="463" t="s">
        <v>1541</v>
      </c>
      <c r="M117" s="463" t="s">
        <v>2296</v>
      </c>
      <c r="N117" s="463" t="s">
        <v>1789</v>
      </c>
      <c r="P117" s="463" t="s">
        <v>1798</v>
      </c>
      <c r="Q117" s="463" t="s">
        <v>1779</v>
      </c>
      <c r="S117" s="463" t="s">
        <v>1541</v>
      </c>
      <c r="T117" s="463" t="s">
        <v>1541</v>
      </c>
      <c r="U117" s="463" t="s">
        <v>1540</v>
      </c>
      <c r="W117" s="463" t="s">
        <v>1540</v>
      </c>
      <c r="Y117" s="463" t="s">
        <v>1541</v>
      </c>
      <c r="Z117" s="463" t="s">
        <v>2297</v>
      </c>
      <c r="AA117" s="463" t="s">
        <v>1541</v>
      </c>
      <c r="AB117" s="463" t="s">
        <v>2298</v>
      </c>
    </row>
    <row r="118" spans="1:28" ht="13.2" x14ac:dyDescent="0.25">
      <c r="A118" s="463" t="s">
        <v>2299</v>
      </c>
      <c r="B118" s="463" t="s">
        <v>1792</v>
      </c>
      <c r="C118" s="463" t="s">
        <v>1793</v>
      </c>
      <c r="E118" s="463" t="s">
        <v>1805</v>
      </c>
      <c r="F118" s="463" t="s">
        <v>1784</v>
      </c>
      <c r="G118" s="463" t="s">
        <v>1541</v>
      </c>
      <c r="H118" s="463" t="s">
        <v>1541</v>
      </c>
      <c r="I118" s="463" t="s">
        <v>1541</v>
      </c>
      <c r="J118" s="463" t="s">
        <v>2300</v>
      </c>
      <c r="K118" s="463" t="s">
        <v>1787</v>
      </c>
      <c r="L118" s="463" t="s">
        <v>1541</v>
      </c>
      <c r="M118" s="463" t="s">
        <v>2301</v>
      </c>
      <c r="N118" s="463" t="s">
        <v>1671</v>
      </c>
      <c r="P118" s="463" t="s">
        <v>1812</v>
      </c>
      <c r="Q118" s="463" t="s">
        <v>1779</v>
      </c>
      <c r="S118" s="463" t="s">
        <v>1540</v>
      </c>
      <c r="T118" s="463" t="s">
        <v>1541</v>
      </c>
      <c r="U118" s="463" t="s">
        <v>1541</v>
      </c>
      <c r="V118" s="463" t="s">
        <v>2302</v>
      </c>
      <c r="W118" s="463" t="s">
        <v>1540</v>
      </c>
      <c r="Y118" s="463" t="s">
        <v>1541</v>
      </c>
      <c r="Z118" s="463" t="s">
        <v>1808</v>
      </c>
      <c r="AA118" s="463" t="s">
        <v>1540</v>
      </c>
      <c r="AB118" s="463" t="s">
        <v>2303</v>
      </c>
    </row>
    <row r="119" spans="1:28" ht="13.2" x14ac:dyDescent="0.25">
      <c r="A119" s="463" t="s">
        <v>2304</v>
      </c>
      <c r="B119" s="463" t="s">
        <v>1802</v>
      </c>
      <c r="C119" s="463" t="s">
        <v>1803</v>
      </c>
      <c r="D119" s="463" t="s">
        <v>1804</v>
      </c>
      <c r="E119" s="463" t="s">
        <v>1805</v>
      </c>
      <c r="F119" s="463" t="s">
        <v>2027</v>
      </c>
      <c r="G119" s="463" t="s">
        <v>1541</v>
      </c>
      <c r="H119" s="463" t="s">
        <v>1541</v>
      </c>
      <c r="I119" s="463" t="s">
        <v>1541</v>
      </c>
      <c r="J119" s="463" t="s">
        <v>2305</v>
      </c>
      <c r="K119" s="463" t="s">
        <v>1787</v>
      </c>
      <c r="L119" s="463" t="s">
        <v>1541</v>
      </c>
      <c r="M119" s="463" t="s">
        <v>2306</v>
      </c>
      <c r="N119" s="463" t="s">
        <v>1789</v>
      </c>
      <c r="P119" s="463" t="s">
        <v>1798</v>
      </c>
      <c r="Q119" s="463" t="s">
        <v>1779</v>
      </c>
      <c r="S119" s="463" t="s">
        <v>1540</v>
      </c>
      <c r="T119" s="463" t="s">
        <v>1540</v>
      </c>
      <c r="U119" s="463" t="s">
        <v>1540</v>
      </c>
      <c r="W119" s="463" t="s">
        <v>1540</v>
      </c>
      <c r="Y119" s="463" t="s">
        <v>1540</v>
      </c>
      <c r="Z119" s="463" t="s">
        <v>2307</v>
      </c>
      <c r="AA119" s="463" t="s">
        <v>1540</v>
      </c>
      <c r="AB119" s="463" t="s">
        <v>2308</v>
      </c>
    </row>
    <row r="120" spans="1:28" ht="13.2" x14ac:dyDescent="0.25">
      <c r="A120" s="463" t="s">
        <v>2309</v>
      </c>
      <c r="B120" s="463" t="s">
        <v>1792</v>
      </c>
      <c r="C120" s="463" t="s">
        <v>1803</v>
      </c>
      <c r="D120" s="463" t="s">
        <v>1804</v>
      </c>
      <c r="E120" s="463" t="s">
        <v>1805</v>
      </c>
      <c r="F120" s="463" t="s">
        <v>1773</v>
      </c>
      <c r="G120" s="463" t="s">
        <v>1540</v>
      </c>
      <c r="H120" s="463" t="s">
        <v>1541</v>
      </c>
      <c r="I120" s="463" t="s">
        <v>1541</v>
      </c>
      <c r="J120" s="463" t="s">
        <v>2310</v>
      </c>
      <c r="K120" s="463" t="s">
        <v>1836</v>
      </c>
      <c r="L120" s="463" t="s">
        <v>1541</v>
      </c>
      <c r="M120" s="463" t="s">
        <v>2311</v>
      </c>
      <c r="N120" s="463" t="s">
        <v>1789</v>
      </c>
      <c r="P120" s="463" t="s">
        <v>1798</v>
      </c>
      <c r="Q120" s="463" t="s">
        <v>1779</v>
      </c>
      <c r="S120" s="463" t="s">
        <v>1541</v>
      </c>
      <c r="T120" s="463" t="s">
        <v>1540</v>
      </c>
      <c r="U120" s="463" t="s">
        <v>1541</v>
      </c>
      <c r="V120" s="463" t="s">
        <v>2312</v>
      </c>
      <c r="W120" s="463" t="s">
        <v>1540</v>
      </c>
      <c r="Y120" s="463" t="s">
        <v>1541</v>
      </c>
      <c r="Z120" s="463" t="s">
        <v>2313</v>
      </c>
      <c r="AA120" s="463" t="s">
        <v>1540</v>
      </c>
      <c r="AB120" s="463" t="s">
        <v>2314</v>
      </c>
    </row>
    <row r="121" spans="1:28" ht="13.2" x14ac:dyDescent="0.25">
      <c r="A121" s="463" t="s">
        <v>2315</v>
      </c>
      <c r="B121" s="463" t="s">
        <v>1802</v>
      </c>
      <c r="C121" s="463" t="s">
        <v>1803</v>
      </c>
      <c r="D121" s="463" t="s">
        <v>1804</v>
      </c>
      <c r="E121" s="463" t="s">
        <v>1805</v>
      </c>
      <c r="F121" s="463" t="s">
        <v>2027</v>
      </c>
      <c r="G121" s="463" t="s">
        <v>1541</v>
      </c>
      <c r="H121" s="463" t="s">
        <v>1541</v>
      </c>
      <c r="I121" s="463" t="s">
        <v>1541</v>
      </c>
      <c r="J121" s="463" t="s">
        <v>2298</v>
      </c>
      <c r="K121" s="463" t="s">
        <v>1787</v>
      </c>
      <c r="L121" s="463" t="s">
        <v>1540</v>
      </c>
      <c r="M121" s="463" t="s">
        <v>2316</v>
      </c>
      <c r="N121" s="463" t="s">
        <v>1789</v>
      </c>
      <c r="P121" s="463" t="s">
        <v>1798</v>
      </c>
      <c r="Q121" s="463" t="s">
        <v>1779</v>
      </c>
      <c r="S121" s="463" t="s">
        <v>1540</v>
      </c>
      <c r="T121" s="463" t="s">
        <v>1540</v>
      </c>
      <c r="U121" s="463" t="s">
        <v>1540</v>
      </c>
      <c r="W121" s="463" t="s">
        <v>1540</v>
      </c>
      <c r="Y121" s="463" t="s">
        <v>1541</v>
      </c>
      <c r="Z121" s="463" t="s">
        <v>2317</v>
      </c>
      <c r="AA121" s="463" t="s">
        <v>1540</v>
      </c>
      <c r="AB121" s="463" t="s">
        <v>2318</v>
      </c>
    </row>
    <row r="122" spans="1:28" ht="13.2" x14ac:dyDescent="0.25">
      <c r="A122" s="463" t="s">
        <v>2319</v>
      </c>
      <c r="B122" s="463" t="s">
        <v>1802</v>
      </c>
      <c r="C122" s="463" t="s">
        <v>1803</v>
      </c>
      <c r="D122" s="463" t="s">
        <v>1804</v>
      </c>
      <c r="E122" s="463" t="s">
        <v>1805</v>
      </c>
      <c r="F122" s="463" t="s">
        <v>1773</v>
      </c>
      <c r="G122" s="463" t="s">
        <v>1541</v>
      </c>
      <c r="H122" s="463" t="s">
        <v>1541</v>
      </c>
      <c r="I122" s="463" t="s">
        <v>1541</v>
      </c>
      <c r="J122" s="463" t="s">
        <v>2320</v>
      </c>
      <c r="K122" s="463" t="s">
        <v>1836</v>
      </c>
      <c r="L122" s="463" t="s">
        <v>1540</v>
      </c>
      <c r="M122" s="463" t="s">
        <v>2321</v>
      </c>
      <c r="N122" s="463" t="s">
        <v>1789</v>
      </c>
      <c r="P122" s="463" t="s">
        <v>1778</v>
      </c>
      <c r="Q122" s="463" t="s">
        <v>1779</v>
      </c>
      <c r="S122" s="463" t="s">
        <v>1540</v>
      </c>
      <c r="T122" s="463" t="s">
        <v>1540</v>
      </c>
      <c r="U122" s="463" t="s">
        <v>1540</v>
      </c>
      <c r="W122" s="463" t="s">
        <v>1540</v>
      </c>
      <c r="Y122" s="463" t="s">
        <v>1540</v>
      </c>
      <c r="Z122" s="463" t="s">
        <v>1839</v>
      </c>
      <c r="AA122" s="463" t="s">
        <v>1540</v>
      </c>
      <c r="AB122" s="463" t="s">
        <v>1849</v>
      </c>
    </row>
    <row r="123" spans="1:28" ht="13.2" x14ac:dyDescent="0.25">
      <c r="A123" s="463" t="s">
        <v>2322</v>
      </c>
      <c r="B123" s="463" t="s">
        <v>1783</v>
      </c>
      <c r="C123" s="463" t="s">
        <v>1771</v>
      </c>
      <c r="E123" s="463" t="s">
        <v>1805</v>
      </c>
      <c r="F123" s="463" t="s">
        <v>1773</v>
      </c>
      <c r="G123" s="463" t="s">
        <v>1541</v>
      </c>
      <c r="H123" s="463" t="s">
        <v>1541</v>
      </c>
      <c r="I123" s="463" t="s">
        <v>1540</v>
      </c>
      <c r="K123" s="463" t="s">
        <v>1775</v>
      </c>
      <c r="L123" s="463" t="s">
        <v>1540</v>
      </c>
      <c r="M123" s="463" t="s">
        <v>2323</v>
      </c>
      <c r="N123" s="463" t="s">
        <v>1789</v>
      </c>
      <c r="P123" s="463" t="s">
        <v>1798</v>
      </c>
      <c r="Q123" s="463" t="s">
        <v>1779</v>
      </c>
      <c r="S123" s="463" t="s">
        <v>1540</v>
      </c>
      <c r="T123" s="463" t="s">
        <v>1540</v>
      </c>
      <c r="U123" s="463" t="s">
        <v>1541</v>
      </c>
      <c r="W123" s="463" t="s">
        <v>1540</v>
      </c>
      <c r="Y123" s="463" t="s">
        <v>1541</v>
      </c>
      <c r="Z123" s="463" t="s">
        <v>1839</v>
      </c>
      <c r="AA123" s="463" t="s">
        <v>1540</v>
      </c>
      <c r="AB123" s="463" t="s">
        <v>2324</v>
      </c>
    </row>
    <row r="124" spans="1:28" ht="13.2" x14ac:dyDescent="0.25">
      <c r="A124" s="463" t="s">
        <v>2309</v>
      </c>
      <c r="B124" s="463" t="s">
        <v>1792</v>
      </c>
      <c r="C124" s="463" t="s">
        <v>1803</v>
      </c>
      <c r="D124" s="463" t="s">
        <v>1804</v>
      </c>
      <c r="E124" s="463" t="s">
        <v>1805</v>
      </c>
      <c r="F124" s="463" t="s">
        <v>1773</v>
      </c>
      <c r="G124" s="463" t="s">
        <v>1540</v>
      </c>
      <c r="H124" s="463" t="s">
        <v>1540</v>
      </c>
      <c r="I124" s="463" t="s">
        <v>1541</v>
      </c>
      <c r="J124" s="463" t="s">
        <v>2325</v>
      </c>
      <c r="K124" s="463" t="s">
        <v>1836</v>
      </c>
      <c r="L124" s="463" t="s">
        <v>1541</v>
      </c>
      <c r="M124" s="463" t="s">
        <v>2326</v>
      </c>
      <c r="N124" s="463" t="s">
        <v>1671</v>
      </c>
      <c r="P124" s="463" t="s">
        <v>1778</v>
      </c>
      <c r="Q124" s="463" t="s">
        <v>1779</v>
      </c>
      <c r="S124" s="463" t="s">
        <v>1541</v>
      </c>
      <c r="T124" s="463" t="s">
        <v>1541</v>
      </c>
      <c r="U124" s="463" t="s">
        <v>1541</v>
      </c>
      <c r="V124" s="463" t="s">
        <v>2327</v>
      </c>
      <c r="W124" s="463" t="s">
        <v>1540</v>
      </c>
      <c r="Y124" s="463" t="s">
        <v>1541</v>
      </c>
      <c r="Z124" s="463" t="s">
        <v>2328</v>
      </c>
      <c r="AA124" s="463" t="s">
        <v>1540</v>
      </c>
      <c r="AB124" s="463" t="s">
        <v>2329</v>
      </c>
    </row>
    <row r="125" spans="1:28" ht="13.2" x14ac:dyDescent="0.25">
      <c r="A125" s="463" t="s">
        <v>2330</v>
      </c>
      <c r="B125" s="463" t="s">
        <v>1783</v>
      </c>
      <c r="C125" s="463" t="s">
        <v>1803</v>
      </c>
      <c r="D125" s="463" t="s">
        <v>1804</v>
      </c>
      <c r="E125" s="463" t="s">
        <v>1805</v>
      </c>
      <c r="F125" s="463" t="s">
        <v>1773</v>
      </c>
      <c r="G125" s="463" t="s">
        <v>1541</v>
      </c>
      <c r="H125" s="463" t="s">
        <v>1541</v>
      </c>
      <c r="I125" s="463" t="s">
        <v>1540</v>
      </c>
      <c r="K125" s="463" t="s">
        <v>1787</v>
      </c>
      <c r="L125" s="463" t="s">
        <v>1540</v>
      </c>
      <c r="M125" s="463" t="s">
        <v>1806</v>
      </c>
      <c r="N125" s="463" t="s">
        <v>1671</v>
      </c>
      <c r="P125" s="463" t="s">
        <v>1798</v>
      </c>
      <c r="Q125" s="463" t="s">
        <v>1807</v>
      </c>
      <c r="S125" s="463" t="s">
        <v>1540</v>
      </c>
      <c r="T125" s="463" t="s">
        <v>1540</v>
      </c>
      <c r="U125" s="463" t="s">
        <v>1540</v>
      </c>
      <c r="W125" s="463" t="s">
        <v>1540</v>
      </c>
      <c r="Y125" s="463" t="s">
        <v>1540</v>
      </c>
      <c r="Z125" s="463" t="s">
        <v>1806</v>
      </c>
      <c r="AA125" s="463" t="s">
        <v>1540</v>
      </c>
      <c r="AB125" s="463" t="s">
        <v>1806</v>
      </c>
    </row>
    <row r="126" spans="1:28" ht="13.2" x14ac:dyDescent="0.25">
      <c r="A126" s="463" t="s">
        <v>2331</v>
      </c>
      <c r="B126" s="463" t="s">
        <v>1770</v>
      </c>
      <c r="C126" s="463" t="s">
        <v>1803</v>
      </c>
      <c r="D126" s="463" t="s">
        <v>1804</v>
      </c>
      <c r="E126" s="463" t="s">
        <v>1772</v>
      </c>
      <c r="F126" s="463" t="s">
        <v>1773</v>
      </c>
      <c r="G126" s="463" t="s">
        <v>1541</v>
      </c>
      <c r="H126" s="463" t="s">
        <v>1541</v>
      </c>
      <c r="I126" s="463" t="s">
        <v>1541</v>
      </c>
      <c r="J126" s="463" t="s">
        <v>2332</v>
      </c>
      <c r="K126" s="463" t="s">
        <v>1787</v>
      </c>
      <c r="L126" s="463" t="s">
        <v>1541</v>
      </c>
      <c r="M126" s="463" t="s">
        <v>2333</v>
      </c>
      <c r="N126" s="463" t="s">
        <v>1789</v>
      </c>
      <c r="P126" s="463" t="s">
        <v>1798</v>
      </c>
      <c r="Q126" s="463" t="s">
        <v>1779</v>
      </c>
      <c r="S126" s="463" t="s">
        <v>1540</v>
      </c>
      <c r="T126" s="463" t="s">
        <v>1540</v>
      </c>
      <c r="U126" s="463" t="s">
        <v>1540</v>
      </c>
      <c r="W126" s="463" t="s">
        <v>1540</v>
      </c>
      <c r="Y126" s="463" t="s">
        <v>1540</v>
      </c>
      <c r="Z126" s="463" t="s">
        <v>1577</v>
      </c>
      <c r="AA126" s="463" t="s">
        <v>1540</v>
      </c>
      <c r="AB126" s="463" t="s">
        <v>1839</v>
      </c>
    </row>
    <row r="127" spans="1:28" ht="13.2" x14ac:dyDescent="0.25">
      <c r="A127" s="463" t="s">
        <v>2334</v>
      </c>
      <c r="B127" s="463" t="s">
        <v>1770</v>
      </c>
      <c r="C127" s="463" t="s">
        <v>1784</v>
      </c>
      <c r="E127" s="463" t="s">
        <v>1772</v>
      </c>
      <c r="F127" s="463" t="s">
        <v>1784</v>
      </c>
      <c r="G127" s="463" t="s">
        <v>1541</v>
      </c>
      <c r="H127" s="463" t="s">
        <v>1541</v>
      </c>
      <c r="I127" s="463" t="s">
        <v>1541</v>
      </c>
      <c r="J127" s="463" t="s">
        <v>95</v>
      </c>
      <c r="K127" s="463" t="s">
        <v>1787</v>
      </c>
      <c r="L127" s="463" t="s">
        <v>1541</v>
      </c>
      <c r="M127" s="463" t="s">
        <v>2335</v>
      </c>
      <c r="N127" s="463" t="s">
        <v>1789</v>
      </c>
      <c r="P127" s="463" t="s">
        <v>1778</v>
      </c>
      <c r="Q127" s="463" t="s">
        <v>1779</v>
      </c>
      <c r="S127" s="463" t="s">
        <v>1540</v>
      </c>
      <c r="T127" s="463" t="s">
        <v>1540</v>
      </c>
      <c r="U127" s="463" t="s">
        <v>1540</v>
      </c>
      <c r="W127" s="463" t="s">
        <v>1540</v>
      </c>
      <c r="Y127" s="463" t="s">
        <v>1541</v>
      </c>
      <c r="Z127" s="463" t="s">
        <v>2336</v>
      </c>
      <c r="AA127" s="463" t="s">
        <v>1540</v>
      </c>
      <c r="AB127" s="463" t="s">
        <v>2337</v>
      </c>
    </row>
    <row r="128" spans="1:28" ht="13.2" x14ac:dyDescent="0.25">
      <c r="A128" s="463" t="s">
        <v>2338</v>
      </c>
      <c r="B128" s="463" t="s">
        <v>1783</v>
      </c>
      <c r="C128" s="463" t="s">
        <v>1784</v>
      </c>
      <c r="E128" s="463" t="s">
        <v>1805</v>
      </c>
      <c r="F128" s="463" t="s">
        <v>1784</v>
      </c>
      <c r="G128" s="463" t="s">
        <v>1541</v>
      </c>
      <c r="H128" s="463" t="s">
        <v>1541</v>
      </c>
      <c r="I128" s="463" t="s">
        <v>1540</v>
      </c>
      <c r="K128" s="463" t="s">
        <v>1787</v>
      </c>
      <c r="L128" s="463" t="s">
        <v>1540</v>
      </c>
      <c r="M128" s="463" t="s">
        <v>2339</v>
      </c>
      <c r="N128" s="463" t="s">
        <v>1671</v>
      </c>
      <c r="P128" s="463" t="s">
        <v>1798</v>
      </c>
      <c r="Q128" s="463" t="s">
        <v>1807</v>
      </c>
      <c r="S128" s="463" t="s">
        <v>1540</v>
      </c>
      <c r="T128" s="463" t="s">
        <v>1540</v>
      </c>
      <c r="U128" s="463" t="s">
        <v>1540</v>
      </c>
      <c r="W128" s="463" t="s">
        <v>1540</v>
      </c>
      <c r="Y128" s="463" t="s">
        <v>1540</v>
      </c>
      <c r="Z128" s="463" t="s">
        <v>2340</v>
      </c>
      <c r="AA128" s="463" t="s">
        <v>1540</v>
      </c>
      <c r="AB128" s="463" t="s">
        <v>2341</v>
      </c>
    </row>
    <row r="129" spans="1:28" ht="13.2" x14ac:dyDescent="0.25">
      <c r="A129" s="463" t="s">
        <v>2342</v>
      </c>
      <c r="B129" s="463" t="s">
        <v>1770</v>
      </c>
      <c r="C129" s="463" t="s">
        <v>1803</v>
      </c>
      <c r="D129" s="463" t="s">
        <v>1804</v>
      </c>
      <c r="E129" s="463" t="s">
        <v>1772</v>
      </c>
      <c r="F129" s="463" t="s">
        <v>1773</v>
      </c>
      <c r="G129" s="463" t="s">
        <v>1541</v>
      </c>
      <c r="H129" s="463" t="s">
        <v>1541</v>
      </c>
      <c r="I129" s="463" t="s">
        <v>1541</v>
      </c>
      <c r="J129" s="463" t="s">
        <v>2343</v>
      </c>
      <c r="K129" s="463" t="s">
        <v>1787</v>
      </c>
      <c r="L129" s="463" t="s">
        <v>1541</v>
      </c>
      <c r="M129" s="463" t="s">
        <v>2344</v>
      </c>
      <c r="N129" s="463" t="s">
        <v>1789</v>
      </c>
      <c r="P129" s="463" t="s">
        <v>1838</v>
      </c>
      <c r="Q129" s="463" t="s">
        <v>1779</v>
      </c>
      <c r="S129" s="463" t="s">
        <v>1540</v>
      </c>
      <c r="T129" s="463" t="s">
        <v>1540</v>
      </c>
      <c r="U129" s="463" t="s">
        <v>1540</v>
      </c>
      <c r="W129" s="463" t="s">
        <v>1540</v>
      </c>
      <c r="Y129" s="463" t="s">
        <v>1541</v>
      </c>
      <c r="Z129" s="463" t="s">
        <v>1577</v>
      </c>
      <c r="AA129" s="463" t="s">
        <v>1540</v>
      </c>
      <c r="AB129" s="463" t="s">
        <v>2345</v>
      </c>
    </row>
    <row r="130" spans="1:28" ht="13.2" x14ac:dyDescent="0.25">
      <c r="A130" s="463" t="s">
        <v>2346</v>
      </c>
      <c r="B130" s="463" t="s">
        <v>1783</v>
      </c>
      <c r="C130" s="463" t="s">
        <v>1803</v>
      </c>
      <c r="D130" s="463" t="s">
        <v>1804</v>
      </c>
      <c r="E130" s="463" t="s">
        <v>1794</v>
      </c>
      <c r="F130" s="463" t="s">
        <v>1773</v>
      </c>
      <c r="G130" s="463" t="s">
        <v>1541</v>
      </c>
      <c r="H130" s="463" t="s">
        <v>1541</v>
      </c>
      <c r="I130" s="463" t="s">
        <v>1541</v>
      </c>
      <c r="J130" s="463" t="s">
        <v>2347</v>
      </c>
      <c r="K130" s="463" t="s">
        <v>1787</v>
      </c>
      <c r="L130" s="463" t="s">
        <v>1541</v>
      </c>
      <c r="M130" s="463" t="s">
        <v>2348</v>
      </c>
      <c r="N130" s="463" t="s">
        <v>1789</v>
      </c>
      <c r="P130" s="463" t="s">
        <v>1798</v>
      </c>
      <c r="Q130" s="463" t="s">
        <v>1779</v>
      </c>
      <c r="S130" s="463" t="s">
        <v>1541</v>
      </c>
      <c r="T130" s="463" t="s">
        <v>1540</v>
      </c>
      <c r="U130" s="463" t="s">
        <v>1540</v>
      </c>
      <c r="W130" s="463" t="s">
        <v>1540</v>
      </c>
      <c r="Y130" s="463" t="s">
        <v>1540</v>
      </c>
      <c r="Z130" s="463" t="s">
        <v>1839</v>
      </c>
      <c r="AA130" s="463" t="s">
        <v>1540</v>
      </c>
      <c r="AB130" s="463" t="s">
        <v>1997</v>
      </c>
    </row>
    <row r="131" spans="1:28" ht="13.2" x14ac:dyDescent="0.25">
      <c r="A131" s="463" t="s">
        <v>2349</v>
      </c>
      <c r="B131" s="463" t="s">
        <v>1802</v>
      </c>
      <c r="C131" s="463" t="s">
        <v>1771</v>
      </c>
      <c r="E131" s="463" t="s">
        <v>1805</v>
      </c>
      <c r="F131" s="463" t="s">
        <v>1773</v>
      </c>
      <c r="G131" s="463" t="s">
        <v>1541</v>
      </c>
      <c r="H131" s="463" t="s">
        <v>1541</v>
      </c>
      <c r="I131" s="463" t="s">
        <v>1541</v>
      </c>
      <c r="J131" s="463" t="s">
        <v>2350</v>
      </c>
      <c r="K131" s="463" t="s">
        <v>1836</v>
      </c>
      <c r="L131" s="463" t="s">
        <v>1541</v>
      </c>
      <c r="M131" s="463" t="s">
        <v>2351</v>
      </c>
      <c r="N131" s="463" t="s">
        <v>1789</v>
      </c>
      <c r="P131" s="463" t="s">
        <v>1798</v>
      </c>
      <c r="Q131" s="463" t="s">
        <v>1779</v>
      </c>
      <c r="S131" s="463" t="s">
        <v>1540</v>
      </c>
      <c r="T131" s="463" t="s">
        <v>1541</v>
      </c>
      <c r="U131" s="463" t="s">
        <v>1541</v>
      </c>
      <c r="V131" s="463" t="s">
        <v>2352</v>
      </c>
      <c r="W131" s="463" t="s">
        <v>1541</v>
      </c>
      <c r="X131" s="463" t="s">
        <v>2353</v>
      </c>
      <c r="Y131" s="463" t="s">
        <v>1541</v>
      </c>
      <c r="Z131" s="463" t="s">
        <v>2354</v>
      </c>
      <c r="AA131" s="463" t="s">
        <v>1540</v>
      </c>
      <c r="AB131" s="463" t="s">
        <v>1997</v>
      </c>
    </row>
    <row r="132" spans="1:28" ht="13.2" x14ac:dyDescent="0.25">
      <c r="A132" s="463" t="s">
        <v>2286</v>
      </c>
      <c r="B132" s="463" t="s">
        <v>1792</v>
      </c>
      <c r="C132" s="463" t="s">
        <v>1771</v>
      </c>
      <c r="E132" s="463" t="s">
        <v>1805</v>
      </c>
      <c r="F132" s="463" t="s">
        <v>1773</v>
      </c>
      <c r="G132" s="463" t="s">
        <v>1541</v>
      </c>
      <c r="H132" s="463" t="s">
        <v>1541</v>
      </c>
      <c r="I132" s="463" t="s">
        <v>1541</v>
      </c>
      <c r="J132" s="463" t="s">
        <v>2287</v>
      </c>
      <c r="K132" s="463" t="s">
        <v>1787</v>
      </c>
      <c r="L132" s="463" t="s">
        <v>1540</v>
      </c>
      <c r="M132" s="463" t="s">
        <v>2288</v>
      </c>
      <c r="N132" s="463" t="s">
        <v>1789</v>
      </c>
      <c r="P132" s="463" t="s">
        <v>1798</v>
      </c>
      <c r="Q132" s="463" t="s">
        <v>1841</v>
      </c>
      <c r="R132" s="463" t="s">
        <v>2289</v>
      </c>
      <c r="S132" s="463" t="s">
        <v>1540</v>
      </c>
      <c r="T132" s="463" t="s">
        <v>1540</v>
      </c>
      <c r="U132" s="463" t="s">
        <v>1540</v>
      </c>
      <c r="W132" s="463" t="s">
        <v>1540</v>
      </c>
      <c r="Y132" s="463" t="s">
        <v>1540</v>
      </c>
      <c r="Z132" s="463" t="s">
        <v>1839</v>
      </c>
      <c r="AA132" s="463" t="s">
        <v>1540</v>
      </c>
      <c r="AB132" s="463" t="s">
        <v>2290</v>
      </c>
    </row>
    <row r="133" spans="1:28" ht="13.2" x14ac:dyDescent="0.25">
      <c r="A133" s="463" t="s">
        <v>2355</v>
      </c>
      <c r="B133" s="463" t="s">
        <v>1802</v>
      </c>
      <c r="C133" s="463" t="s">
        <v>1771</v>
      </c>
      <c r="E133" s="463" t="s">
        <v>1805</v>
      </c>
      <c r="F133" s="463" t="s">
        <v>1773</v>
      </c>
      <c r="G133" s="463" t="s">
        <v>1541</v>
      </c>
      <c r="H133" s="463" t="s">
        <v>1541</v>
      </c>
      <c r="I133" s="463" t="s">
        <v>1541</v>
      </c>
      <c r="K133" s="463" t="s">
        <v>1836</v>
      </c>
      <c r="L133" s="463" t="s">
        <v>1541</v>
      </c>
      <c r="M133" s="463" t="s">
        <v>2356</v>
      </c>
      <c r="N133" s="463" t="s">
        <v>1789</v>
      </c>
      <c r="P133" s="463" t="s">
        <v>1778</v>
      </c>
      <c r="Q133" s="463" t="s">
        <v>1841</v>
      </c>
      <c r="R133" s="463" t="s">
        <v>2357</v>
      </c>
      <c r="S133" s="463" t="s">
        <v>1540</v>
      </c>
      <c r="T133" s="463" t="s">
        <v>1541</v>
      </c>
      <c r="U133" s="463" t="s">
        <v>1541</v>
      </c>
      <c r="V133" s="463" t="s">
        <v>2358</v>
      </c>
      <c r="W133" s="463" t="s">
        <v>1541</v>
      </c>
      <c r="X133" s="463" t="s">
        <v>2359</v>
      </c>
      <c r="Y133" s="463" t="s">
        <v>1541</v>
      </c>
      <c r="Z133" s="463" t="s">
        <v>2360</v>
      </c>
      <c r="AA133" s="463" t="s">
        <v>1540</v>
      </c>
      <c r="AB133" s="463" t="s">
        <v>2361</v>
      </c>
    </row>
    <row r="134" spans="1:28" ht="13.2" x14ac:dyDescent="0.25">
      <c r="A134" s="463" t="s">
        <v>2362</v>
      </c>
      <c r="B134" s="463" t="s">
        <v>1792</v>
      </c>
      <c r="C134" s="463" t="s">
        <v>1803</v>
      </c>
      <c r="D134" s="463" t="s">
        <v>1804</v>
      </c>
      <c r="E134" s="463" t="s">
        <v>1805</v>
      </c>
      <c r="F134" s="463" t="s">
        <v>1773</v>
      </c>
      <c r="G134" s="463" t="s">
        <v>1541</v>
      </c>
      <c r="H134" s="463" t="s">
        <v>1541</v>
      </c>
      <c r="I134" s="463" t="s">
        <v>1541</v>
      </c>
      <c r="J134" s="463" t="s">
        <v>2363</v>
      </c>
      <c r="K134" s="463" t="s">
        <v>1787</v>
      </c>
      <c r="L134" s="463" t="s">
        <v>1540</v>
      </c>
      <c r="M134" s="463" t="s">
        <v>1892</v>
      </c>
      <c r="N134" s="463" t="s">
        <v>1671</v>
      </c>
      <c r="P134" s="463" t="s">
        <v>1798</v>
      </c>
      <c r="Q134" s="463" t="s">
        <v>1779</v>
      </c>
      <c r="S134" s="463" t="s">
        <v>1541</v>
      </c>
      <c r="T134" s="463" t="s">
        <v>1540</v>
      </c>
      <c r="U134" s="463" t="s">
        <v>1540</v>
      </c>
      <c r="W134" s="463" t="s">
        <v>1540</v>
      </c>
      <c r="Y134" s="463" t="s">
        <v>1540</v>
      </c>
      <c r="Z134" s="463" t="s">
        <v>2364</v>
      </c>
      <c r="AA134" s="463" t="s">
        <v>1540</v>
      </c>
      <c r="AB134" s="463" t="s">
        <v>2365</v>
      </c>
    </row>
    <row r="135" spans="1:28" ht="13.2" x14ac:dyDescent="0.25">
      <c r="A135" s="463" t="s">
        <v>2366</v>
      </c>
      <c r="B135" s="463" t="s">
        <v>1783</v>
      </c>
      <c r="C135" s="463" t="s">
        <v>1784</v>
      </c>
      <c r="E135" s="463" t="s">
        <v>1772</v>
      </c>
      <c r="F135" s="463" t="s">
        <v>1784</v>
      </c>
      <c r="G135" s="463" t="s">
        <v>1540</v>
      </c>
      <c r="H135" s="463" t="s">
        <v>1541</v>
      </c>
      <c r="I135" s="463" t="s">
        <v>1540</v>
      </c>
      <c r="K135" s="463" t="s">
        <v>1787</v>
      </c>
      <c r="L135" s="463" t="s">
        <v>1540</v>
      </c>
      <c r="M135" s="463" t="s">
        <v>1839</v>
      </c>
      <c r="N135" s="463" t="s">
        <v>1671</v>
      </c>
      <c r="P135" s="463" t="s">
        <v>1778</v>
      </c>
      <c r="Q135" s="463" t="s">
        <v>1779</v>
      </c>
      <c r="S135" s="463" t="s">
        <v>1540</v>
      </c>
      <c r="T135" s="463" t="s">
        <v>1540</v>
      </c>
      <c r="U135" s="463" t="s">
        <v>1540</v>
      </c>
      <c r="W135" s="463" t="s">
        <v>1540</v>
      </c>
      <c r="Y135" s="463" t="s">
        <v>1540</v>
      </c>
      <c r="Z135" s="463" t="s">
        <v>1577</v>
      </c>
      <c r="AA135" s="463" t="s">
        <v>1540</v>
      </c>
      <c r="AB135" s="463" t="s">
        <v>2367</v>
      </c>
    </row>
    <row r="136" spans="1:28" ht="13.2" x14ac:dyDescent="0.25">
      <c r="A136" s="463" t="s">
        <v>2368</v>
      </c>
      <c r="B136" s="463" t="s">
        <v>1923</v>
      </c>
      <c r="C136" s="463" t="s">
        <v>1771</v>
      </c>
      <c r="E136" s="463" t="s">
        <v>1772</v>
      </c>
      <c r="F136" s="463" t="s">
        <v>2027</v>
      </c>
      <c r="G136" s="463" t="s">
        <v>1541</v>
      </c>
      <c r="H136" s="463" t="s">
        <v>1541</v>
      </c>
      <c r="I136" s="463" t="s">
        <v>1540</v>
      </c>
      <c r="K136" s="463" t="s">
        <v>1787</v>
      </c>
      <c r="L136" s="463" t="s">
        <v>1541</v>
      </c>
      <c r="M136" s="463" t="s">
        <v>2369</v>
      </c>
      <c r="N136" s="463" t="s">
        <v>1789</v>
      </c>
      <c r="P136" s="463" t="s">
        <v>1798</v>
      </c>
      <c r="Q136" s="463" t="s">
        <v>1779</v>
      </c>
      <c r="S136" s="463" t="s">
        <v>1540</v>
      </c>
      <c r="T136" s="463" t="s">
        <v>1540</v>
      </c>
      <c r="U136" s="463" t="s">
        <v>1540</v>
      </c>
      <c r="W136" s="463" t="s">
        <v>1540</v>
      </c>
      <c r="Y136" s="463" t="s">
        <v>1540</v>
      </c>
      <c r="Z136" s="463" t="s">
        <v>2370</v>
      </c>
      <c r="AA136" s="463" t="s">
        <v>1540</v>
      </c>
      <c r="AB136" s="463" t="s">
        <v>2371</v>
      </c>
    </row>
    <row r="137" spans="1:28" ht="13.2" x14ac:dyDescent="0.25">
      <c r="A137" s="463" t="s">
        <v>2372</v>
      </c>
      <c r="B137" s="463" t="s">
        <v>1783</v>
      </c>
      <c r="C137" s="463" t="s">
        <v>1803</v>
      </c>
      <c r="D137" s="463" t="s">
        <v>1804</v>
      </c>
      <c r="E137" s="463" t="s">
        <v>1772</v>
      </c>
      <c r="F137" s="463" t="s">
        <v>1773</v>
      </c>
      <c r="G137" s="463" t="s">
        <v>1541</v>
      </c>
      <c r="H137" s="463" t="s">
        <v>1541</v>
      </c>
      <c r="I137" s="463" t="s">
        <v>1541</v>
      </c>
      <c r="J137" s="463" t="s">
        <v>2373</v>
      </c>
      <c r="K137" s="463" t="s">
        <v>1787</v>
      </c>
      <c r="L137" s="463" t="s">
        <v>1541</v>
      </c>
      <c r="M137" s="463" t="s">
        <v>2374</v>
      </c>
      <c r="N137" s="463" t="s">
        <v>1789</v>
      </c>
      <c r="P137" s="463" t="s">
        <v>2375</v>
      </c>
      <c r="Q137" s="463" t="s">
        <v>1779</v>
      </c>
      <c r="S137" s="463" t="s">
        <v>1540</v>
      </c>
      <c r="T137" s="463" t="s">
        <v>1540</v>
      </c>
      <c r="U137" s="463" t="s">
        <v>1540</v>
      </c>
      <c r="W137" s="463" t="s">
        <v>1540</v>
      </c>
      <c r="Y137" s="463" t="s">
        <v>1540</v>
      </c>
      <c r="Z137" s="463" t="s">
        <v>1806</v>
      </c>
      <c r="AA137" s="463" t="s">
        <v>1540</v>
      </c>
      <c r="AB137" s="463" t="s">
        <v>2376</v>
      </c>
    </row>
    <row r="138" spans="1:28" ht="13.2" x14ac:dyDescent="0.25">
      <c r="A138" s="463" t="s">
        <v>2377</v>
      </c>
      <c r="B138" s="463" t="s">
        <v>1792</v>
      </c>
      <c r="C138" s="463" t="s">
        <v>1771</v>
      </c>
      <c r="E138" s="463" t="s">
        <v>1805</v>
      </c>
      <c r="F138" s="463" t="s">
        <v>1784</v>
      </c>
      <c r="G138" s="463" t="s">
        <v>1541</v>
      </c>
      <c r="H138" s="463" t="s">
        <v>1541</v>
      </c>
      <c r="I138" s="463" t="s">
        <v>1541</v>
      </c>
      <c r="J138" s="463" t="s">
        <v>2378</v>
      </c>
      <c r="K138" s="463" t="s">
        <v>1787</v>
      </c>
      <c r="L138" s="463" t="s">
        <v>1541</v>
      </c>
      <c r="M138" s="463" t="s">
        <v>2379</v>
      </c>
      <c r="N138" s="463" t="s">
        <v>1671</v>
      </c>
      <c r="P138" s="463" t="s">
        <v>1798</v>
      </c>
      <c r="Q138" s="463" t="s">
        <v>1841</v>
      </c>
      <c r="R138" s="463" t="s">
        <v>2380</v>
      </c>
      <c r="S138" s="463" t="s">
        <v>1540</v>
      </c>
      <c r="T138" s="463" t="s">
        <v>1541</v>
      </c>
      <c r="U138" s="463" t="s">
        <v>1541</v>
      </c>
      <c r="V138" s="463" t="s">
        <v>2381</v>
      </c>
      <c r="W138" s="463" t="s">
        <v>1540</v>
      </c>
      <c r="Y138" s="463" t="s">
        <v>1540</v>
      </c>
      <c r="Z138" s="463" t="s">
        <v>2382</v>
      </c>
      <c r="AA138" s="463" t="s">
        <v>1540</v>
      </c>
      <c r="AB138" s="463" t="s">
        <v>2383</v>
      </c>
    </row>
    <row r="139" spans="1:28" ht="13.2" x14ac:dyDescent="0.25">
      <c r="A139" s="463" t="s">
        <v>2384</v>
      </c>
      <c r="B139" s="463" t="s">
        <v>1802</v>
      </c>
      <c r="C139" s="463" t="s">
        <v>1771</v>
      </c>
      <c r="E139" s="463" t="s">
        <v>1805</v>
      </c>
      <c r="F139" s="463" t="s">
        <v>1773</v>
      </c>
      <c r="G139" s="463" t="s">
        <v>1541</v>
      </c>
      <c r="H139" s="463" t="s">
        <v>1541</v>
      </c>
      <c r="I139" s="463" t="s">
        <v>1541</v>
      </c>
      <c r="J139" s="463" t="s">
        <v>2385</v>
      </c>
      <c r="K139" s="463" t="s">
        <v>1787</v>
      </c>
      <c r="L139" s="463" t="s">
        <v>1541</v>
      </c>
      <c r="M139" s="463" t="s">
        <v>2386</v>
      </c>
      <c r="N139" s="463" t="s">
        <v>1777</v>
      </c>
      <c r="P139" s="463" t="s">
        <v>1812</v>
      </c>
      <c r="Q139" s="463" t="s">
        <v>1779</v>
      </c>
      <c r="S139" s="463" t="s">
        <v>1540</v>
      </c>
      <c r="T139" s="463" t="s">
        <v>1540</v>
      </c>
      <c r="U139" s="463" t="s">
        <v>1540</v>
      </c>
      <c r="W139" s="463" t="s">
        <v>1540</v>
      </c>
      <c r="Y139" s="463" t="s">
        <v>1540</v>
      </c>
      <c r="Z139" s="463" t="s">
        <v>2387</v>
      </c>
      <c r="AA139" s="463" t="s">
        <v>1540</v>
      </c>
      <c r="AB139" s="463" t="s">
        <v>2388</v>
      </c>
    </row>
    <row r="140" spans="1:28" ht="13.2" x14ac:dyDescent="0.25">
      <c r="A140" s="463" t="s">
        <v>2389</v>
      </c>
      <c r="B140" s="463" t="s">
        <v>1792</v>
      </c>
      <c r="C140" s="463" t="s">
        <v>1803</v>
      </c>
      <c r="D140" s="463" t="s">
        <v>1804</v>
      </c>
      <c r="E140" s="463" t="s">
        <v>1805</v>
      </c>
      <c r="F140" s="463" t="s">
        <v>1773</v>
      </c>
      <c r="G140" s="463" t="s">
        <v>1541</v>
      </c>
      <c r="H140" s="463" t="s">
        <v>1541</v>
      </c>
      <c r="I140" s="463" t="s">
        <v>1540</v>
      </c>
      <c r="K140" s="463" t="s">
        <v>1836</v>
      </c>
      <c r="L140" s="463" t="s">
        <v>1541</v>
      </c>
      <c r="M140" s="463" t="s">
        <v>2390</v>
      </c>
      <c r="N140" s="463" t="s">
        <v>1789</v>
      </c>
      <c r="P140" s="463" t="s">
        <v>1798</v>
      </c>
      <c r="Q140" s="463" t="s">
        <v>1779</v>
      </c>
      <c r="S140" s="463" t="s">
        <v>1540</v>
      </c>
      <c r="T140" s="463" t="s">
        <v>1540</v>
      </c>
      <c r="U140" s="463" t="s">
        <v>1540</v>
      </c>
      <c r="W140" s="463" t="s">
        <v>1540</v>
      </c>
      <c r="Y140" s="463" t="s">
        <v>1541</v>
      </c>
      <c r="Z140" s="463" t="s">
        <v>2146</v>
      </c>
      <c r="AA140" s="463" t="s">
        <v>1541</v>
      </c>
      <c r="AB140" s="463" t="s">
        <v>2391</v>
      </c>
    </row>
    <row r="141" spans="1:28" ht="13.2" x14ac:dyDescent="0.25">
      <c r="A141" s="463" t="s">
        <v>2392</v>
      </c>
      <c r="B141" s="463" t="s">
        <v>1783</v>
      </c>
      <c r="C141" s="463" t="s">
        <v>1793</v>
      </c>
      <c r="E141" s="463" t="s">
        <v>1794</v>
      </c>
      <c r="F141" s="463" t="s">
        <v>1785</v>
      </c>
      <c r="G141" s="463" t="s">
        <v>1541</v>
      </c>
      <c r="H141" s="463" t="s">
        <v>1541</v>
      </c>
      <c r="I141" s="463" t="s">
        <v>1541</v>
      </c>
      <c r="J141" s="463" t="s">
        <v>2393</v>
      </c>
      <c r="K141" s="463" t="s">
        <v>1787</v>
      </c>
      <c r="L141" s="463" t="s">
        <v>1541</v>
      </c>
      <c r="M141" s="463" t="s">
        <v>2394</v>
      </c>
      <c r="N141" s="463" t="s">
        <v>1789</v>
      </c>
      <c r="O141" s="463" t="s">
        <v>1592</v>
      </c>
      <c r="P141" s="463" t="s">
        <v>1812</v>
      </c>
      <c r="Q141" s="463" t="s">
        <v>1779</v>
      </c>
      <c r="R141" s="463" t="s">
        <v>1592</v>
      </c>
      <c r="S141" s="463" t="s">
        <v>1540</v>
      </c>
      <c r="T141" s="463" t="s">
        <v>1540</v>
      </c>
      <c r="U141" s="463" t="s">
        <v>1540</v>
      </c>
      <c r="W141" s="463" t="s">
        <v>1540</v>
      </c>
      <c r="Y141" s="463" t="s">
        <v>1541</v>
      </c>
      <c r="Z141" s="463" t="s">
        <v>1808</v>
      </c>
      <c r="AA141" s="463" t="s">
        <v>1540</v>
      </c>
      <c r="AB141" s="463" t="s">
        <v>2025</v>
      </c>
    </row>
    <row r="142" spans="1:28" ht="13.2" x14ac:dyDescent="0.25">
      <c r="A142" s="463" t="s">
        <v>2395</v>
      </c>
      <c r="B142" s="463" t="s">
        <v>1792</v>
      </c>
      <c r="C142" s="463" t="s">
        <v>1771</v>
      </c>
      <c r="E142" s="463" t="s">
        <v>1794</v>
      </c>
      <c r="F142" s="463" t="s">
        <v>1785</v>
      </c>
      <c r="G142" s="463" t="s">
        <v>1541</v>
      </c>
      <c r="H142" s="463" t="s">
        <v>1541</v>
      </c>
      <c r="I142" s="463" t="s">
        <v>1541</v>
      </c>
      <c r="J142" s="463" t="s">
        <v>2396</v>
      </c>
      <c r="K142" s="463" t="s">
        <v>1787</v>
      </c>
      <c r="L142" s="463" t="s">
        <v>1541</v>
      </c>
      <c r="M142" s="463" t="s">
        <v>2397</v>
      </c>
      <c r="N142" s="463" t="s">
        <v>1789</v>
      </c>
      <c r="O142" s="463" t="s">
        <v>1806</v>
      </c>
      <c r="P142" s="463" t="s">
        <v>1812</v>
      </c>
      <c r="Q142" s="463" t="s">
        <v>1779</v>
      </c>
      <c r="R142" s="463" t="s">
        <v>1806</v>
      </c>
      <c r="S142" s="463" t="s">
        <v>1540</v>
      </c>
      <c r="T142" s="463" t="s">
        <v>1540</v>
      </c>
      <c r="U142" s="463" t="s">
        <v>1540</v>
      </c>
      <c r="V142" s="463" t="s">
        <v>1806</v>
      </c>
      <c r="W142" s="463" t="s">
        <v>1540</v>
      </c>
      <c r="X142" s="463" t="s">
        <v>1806</v>
      </c>
      <c r="Y142" s="463" t="s">
        <v>1541</v>
      </c>
      <c r="Z142" s="463" t="s">
        <v>1808</v>
      </c>
      <c r="AA142" s="463" t="s">
        <v>1541</v>
      </c>
      <c r="AB142" s="463" t="s">
        <v>1839</v>
      </c>
    </row>
    <row r="143" spans="1:28" ht="13.2" x14ac:dyDescent="0.25">
      <c r="A143" s="463" t="s">
        <v>2398</v>
      </c>
      <c r="B143" s="463" t="s">
        <v>1792</v>
      </c>
      <c r="C143" s="463" t="s">
        <v>1803</v>
      </c>
      <c r="D143" s="463" t="s">
        <v>1804</v>
      </c>
      <c r="E143" s="463" t="s">
        <v>1805</v>
      </c>
      <c r="F143" s="463" t="s">
        <v>1773</v>
      </c>
      <c r="G143" s="463" t="s">
        <v>1541</v>
      </c>
      <c r="H143" s="463" t="s">
        <v>1541</v>
      </c>
      <c r="I143" s="463" t="s">
        <v>1541</v>
      </c>
      <c r="J143" s="463" t="s">
        <v>2399</v>
      </c>
      <c r="K143" s="463" t="s">
        <v>1787</v>
      </c>
      <c r="L143" s="463" t="s">
        <v>1541</v>
      </c>
      <c r="M143" s="463" t="s">
        <v>2400</v>
      </c>
      <c r="N143" s="463" t="s">
        <v>1789</v>
      </c>
      <c r="P143" s="463" t="s">
        <v>1798</v>
      </c>
      <c r="Q143" s="463" t="s">
        <v>1841</v>
      </c>
      <c r="R143" s="463" t="s">
        <v>2401</v>
      </c>
      <c r="S143" s="463" t="s">
        <v>1540</v>
      </c>
      <c r="T143" s="463" t="s">
        <v>1540</v>
      </c>
      <c r="U143" s="463" t="s">
        <v>1540</v>
      </c>
      <c r="W143" s="463" t="s">
        <v>1540</v>
      </c>
      <c r="Y143" s="463" t="s">
        <v>1540</v>
      </c>
      <c r="Z143" s="463" t="s">
        <v>1808</v>
      </c>
      <c r="AA143" s="463" t="s">
        <v>1540</v>
      </c>
      <c r="AB143" s="463" t="s">
        <v>2402</v>
      </c>
    </row>
    <row r="144" spans="1:28" ht="13.2" x14ac:dyDescent="0.25">
      <c r="A144" s="463" t="s">
        <v>2403</v>
      </c>
      <c r="B144" s="463" t="s">
        <v>1802</v>
      </c>
      <c r="C144" s="463" t="s">
        <v>1803</v>
      </c>
      <c r="D144" s="463" t="s">
        <v>1804</v>
      </c>
      <c r="E144" s="463" t="s">
        <v>1805</v>
      </c>
      <c r="F144" s="463" t="s">
        <v>1773</v>
      </c>
      <c r="G144" s="463" t="s">
        <v>1541</v>
      </c>
      <c r="H144" s="463" t="s">
        <v>1541</v>
      </c>
      <c r="I144" s="463" t="s">
        <v>1541</v>
      </c>
      <c r="J144" s="463" t="s">
        <v>2404</v>
      </c>
      <c r="K144" s="463" t="s">
        <v>1836</v>
      </c>
      <c r="L144" s="463" t="s">
        <v>1541</v>
      </c>
      <c r="M144" s="463" t="s">
        <v>2405</v>
      </c>
      <c r="N144" s="463" t="s">
        <v>1789</v>
      </c>
      <c r="P144" s="463" t="s">
        <v>1812</v>
      </c>
      <c r="Q144" s="463" t="s">
        <v>1779</v>
      </c>
      <c r="S144" s="463" t="s">
        <v>1540</v>
      </c>
      <c r="T144" s="463" t="s">
        <v>1540</v>
      </c>
      <c r="U144" s="463" t="s">
        <v>1540</v>
      </c>
      <c r="W144" s="463" t="s">
        <v>1540</v>
      </c>
      <c r="Y144" s="463" t="s">
        <v>1541</v>
      </c>
      <c r="Z144" s="463" t="s">
        <v>2406</v>
      </c>
      <c r="AA144" s="463" t="s">
        <v>1540</v>
      </c>
      <c r="AB144" s="463" t="s">
        <v>2407</v>
      </c>
    </row>
    <row r="145" spans="1:28" ht="13.2" x14ac:dyDescent="0.25">
      <c r="A145" s="463" t="s">
        <v>2408</v>
      </c>
      <c r="B145" s="463" t="s">
        <v>1792</v>
      </c>
      <c r="C145" s="463" t="s">
        <v>1803</v>
      </c>
      <c r="D145" s="463" t="s">
        <v>1804</v>
      </c>
      <c r="E145" s="463" t="s">
        <v>1805</v>
      </c>
      <c r="F145" s="463" t="s">
        <v>1773</v>
      </c>
      <c r="G145" s="463" t="s">
        <v>1541</v>
      </c>
      <c r="H145" s="463" t="s">
        <v>1541</v>
      </c>
      <c r="I145" s="463" t="s">
        <v>1541</v>
      </c>
      <c r="J145" s="463" t="s">
        <v>2409</v>
      </c>
      <c r="K145" s="463" t="s">
        <v>1787</v>
      </c>
      <c r="L145" s="463" t="s">
        <v>1541</v>
      </c>
      <c r="M145" s="463" t="s">
        <v>2410</v>
      </c>
      <c r="N145" s="463" t="s">
        <v>1789</v>
      </c>
      <c r="P145" s="463" t="s">
        <v>1812</v>
      </c>
      <c r="Q145" s="463" t="s">
        <v>1779</v>
      </c>
      <c r="S145" s="463" t="s">
        <v>1540</v>
      </c>
      <c r="T145" s="463" t="s">
        <v>1540</v>
      </c>
      <c r="U145" s="463" t="s">
        <v>1540</v>
      </c>
      <c r="W145" s="463" t="s">
        <v>1540</v>
      </c>
      <c r="Y145" s="463" t="s">
        <v>1540</v>
      </c>
      <c r="Z145" s="463" t="s">
        <v>1577</v>
      </c>
      <c r="AA145" s="463" t="s">
        <v>1541</v>
      </c>
      <c r="AB145" s="463" t="s">
        <v>2411</v>
      </c>
    </row>
    <row r="146" spans="1:28" ht="13.2" x14ac:dyDescent="0.25">
      <c r="A146" s="463" t="s">
        <v>2412</v>
      </c>
      <c r="B146" s="463" t="s">
        <v>1783</v>
      </c>
      <c r="C146" s="463" t="s">
        <v>1803</v>
      </c>
      <c r="D146" s="463" t="s">
        <v>1804</v>
      </c>
      <c r="E146" s="463" t="s">
        <v>1805</v>
      </c>
      <c r="F146" s="463" t="s">
        <v>1784</v>
      </c>
      <c r="G146" s="463" t="s">
        <v>1541</v>
      </c>
      <c r="H146" s="463" t="s">
        <v>1541</v>
      </c>
      <c r="I146" s="463" t="s">
        <v>1541</v>
      </c>
      <c r="J146" s="463" t="s">
        <v>2413</v>
      </c>
      <c r="K146" s="463" t="s">
        <v>1836</v>
      </c>
      <c r="L146" s="463" t="s">
        <v>1541</v>
      </c>
      <c r="M146" s="463" t="s">
        <v>2414</v>
      </c>
      <c r="N146" s="463" t="s">
        <v>1789</v>
      </c>
      <c r="P146" s="463" t="s">
        <v>1798</v>
      </c>
      <c r="Q146" s="463" t="s">
        <v>1779</v>
      </c>
      <c r="S146" s="463" t="s">
        <v>1540</v>
      </c>
      <c r="T146" s="463" t="s">
        <v>1540</v>
      </c>
      <c r="U146" s="463" t="s">
        <v>1540</v>
      </c>
      <c r="W146" s="463" t="s">
        <v>1541</v>
      </c>
      <c r="X146" s="463" t="s">
        <v>2415</v>
      </c>
      <c r="Y146" s="463" t="s">
        <v>1540</v>
      </c>
      <c r="Z146" s="463" t="s">
        <v>1808</v>
      </c>
      <c r="AA146" s="463" t="s">
        <v>1540</v>
      </c>
      <c r="AB146" s="463" t="s">
        <v>2416</v>
      </c>
    </row>
    <row r="147" spans="1:28" ht="13.2" x14ac:dyDescent="0.25">
      <c r="A147" s="463" t="s">
        <v>2417</v>
      </c>
      <c r="B147" s="463" t="s">
        <v>1792</v>
      </c>
      <c r="C147" s="463" t="s">
        <v>1803</v>
      </c>
      <c r="D147" s="463" t="s">
        <v>1804</v>
      </c>
      <c r="E147" s="463" t="s">
        <v>1805</v>
      </c>
      <c r="F147" s="463" t="s">
        <v>2027</v>
      </c>
      <c r="G147" s="463" t="s">
        <v>1541</v>
      </c>
      <c r="H147" s="463" t="s">
        <v>1541</v>
      </c>
      <c r="I147" s="463" t="s">
        <v>1541</v>
      </c>
      <c r="J147" s="463" t="s">
        <v>2418</v>
      </c>
      <c r="K147" s="463" t="s">
        <v>1775</v>
      </c>
      <c r="L147" s="463" t="s">
        <v>1541</v>
      </c>
      <c r="M147" s="463" t="s">
        <v>2419</v>
      </c>
      <c r="N147" s="463" t="s">
        <v>1789</v>
      </c>
      <c r="P147" s="463" t="s">
        <v>1798</v>
      </c>
      <c r="Q147" s="463" t="s">
        <v>1779</v>
      </c>
      <c r="S147" s="463" t="s">
        <v>1540</v>
      </c>
      <c r="T147" s="463" t="s">
        <v>1540</v>
      </c>
      <c r="U147" s="463" t="s">
        <v>1540</v>
      </c>
      <c r="W147" s="463" t="s">
        <v>1540</v>
      </c>
      <c r="Y147" s="463" t="s">
        <v>1540</v>
      </c>
      <c r="Z147" s="463" t="s">
        <v>1808</v>
      </c>
      <c r="AA147" s="463" t="s">
        <v>1540</v>
      </c>
      <c r="AB147" s="463" t="s">
        <v>2420</v>
      </c>
    </row>
    <row r="148" spans="1:28" ht="13.2" x14ac:dyDescent="0.25">
      <c r="A148" s="463" t="s">
        <v>2421</v>
      </c>
      <c r="B148" s="463" t="s">
        <v>1783</v>
      </c>
      <c r="C148" s="463" t="s">
        <v>1771</v>
      </c>
      <c r="E148" s="463" t="s">
        <v>1805</v>
      </c>
      <c r="F148" s="463" t="s">
        <v>1773</v>
      </c>
      <c r="G148" s="463" t="s">
        <v>1541</v>
      </c>
      <c r="H148" s="463" t="s">
        <v>1541</v>
      </c>
      <c r="I148" s="463" t="s">
        <v>1541</v>
      </c>
      <c r="J148" s="463" t="s">
        <v>2422</v>
      </c>
      <c r="K148" s="463" t="s">
        <v>1787</v>
      </c>
      <c r="L148" s="463" t="s">
        <v>1541</v>
      </c>
      <c r="M148" s="463" t="s">
        <v>2423</v>
      </c>
      <c r="N148" s="463" t="s">
        <v>1789</v>
      </c>
      <c r="P148" s="463" t="s">
        <v>1798</v>
      </c>
      <c r="Q148" s="463" t="s">
        <v>1779</v>
      </c>
      <c r="S148" s="463" t="s">
        <v>1540</v>
      </c>
      <c r="T148" s="463" t="s">
        <v>1541</v>
      </c>
      <c r="U148" s="463" t="s">
        <v>1541</v>
      </c>
      <c r="V148" s="463" t="s">
        <v>2424</v>
      </c>
      <c r="W148" s="463" t="s">
        <v>1540</v>
      </c>
      <c r="Y148" s="463" t="s">
        <v>1540</v>
      </c>
      <c r="Z148" s="463" t="s">
        <v>1808</v>
      </c>
      <c r="AA148" s="463" t="s">
        <v>1540</v>
      </c>
      <c r="AB148" s="463" t="s">
        <v>2425</v>
      </c>
    </row>
    <row r="149" spans="1:28" ht="13.2" x14ac:dyDescent="0.25">
      <c r="A149" s="463" t="s">
        <v>2426</v>
      </c>
      <c r="B149" s="463" t="s">
        <v>1802</v>
      </c>
      <c r="C149" s="463" t="s">
        <v>1803</v>
      </c>
      <c r="D149" s="463" t="s">
        <v>1804</v>
      </c>
      <c r="E149" s="463" t="s">
        <v>1805</v>
      </c>
      <c r="F149" s="463" t="s">
        <v>1773</v>
      </c>
      <c r="G149" s="463" t="s">
        <v>1541</v>
      </c>
      <c r="H149" s="463" t="s">
        <v>1541</v>
      </c>
      <c r="I149" s="463" t="s">
        <v>1541</v>
      </c>
      <c r="J149" s="463" t="s">
        <v>2427</v>
      </c>
      <c r="K149" s="463" t="s">
        <v>1787</v>
      </c>
      <c r="L149" s="463" t="s">
        <v>1541</v>
      </c>
      <c r="M149" s="463" t="s">
        <v>2428</v>
      </c>
      <c r="N149" s="463" t="s">
        <v>1789</v>
      </c>
      <c r="P149" s="463" t="s">
        <v>1812</v>
      </c>
      <c r="Q149" s="463" t="s">
        <v>1779</v>
      </c>
      <c r="S149" s="463" t="s">
        <v>1540</v>
      </c>
      <c r="T149" s="463" t="s">
        <v>1540</v>
      </c>
      <c r="U149" s="463" t="s">
        <v>1540</v>
      </c>
      <c r="W149" s="463" t="s">
        <v>1540</v>
      </c>
      <c r="Y149" s="463" t="s">
        <v>1540</v>
      </c>
      <c r="Z149" s="463" t="s">
        <v>2429</v>
      </c>
      <c r="AA149" s="463" t="s">
        <v>1540</v>
      </c>
      <c r="AB149" s="463" t="s">
        <v>2430</v>
      </c>
    </row>
    <row r="150" spans="1:28" ht="13.2" x14ac:dyDescent="0.25">
      <c r="A150" s="463" t="s">
        <v>2431</v>
      </c>
      <c r="B150" s="463" t="s">
        <v>1792</v>
      </c>
      <c r="C150" s="463" t="s">
        <v>1803</v>
      </c>
      <c r="D150" s="463" t="s">
        <v>1804</v>
      </c>
      <c r="E150" s="463" t="s">
        <v>1805</v>
      </c>
      <c r="F150" s="463" t="s">
        <v>1773</v>
      </c>
      <c r="G150" s="463" t="s">
        <v>1541</v>
      </c>
      <c r="H150" s="463" t="s">
        <v>1541</v>
      </c>
      <c r="I150" s="463" t="s">
        <v>1541</v>
      </c>
      <c r="J150" s="463" t="s">
        <v>2432</v>
      </c>
      <c r="K150" s="463" t="s">
        <v>1836</v>
      </c>
      <c r="L150" s="463" t="s">
        <v>1541</v>
      </c>
      <c r="M150" s="463" t="s">
        <v>2433</v>
      </c>
      <c r="N150" s="463" t="s">
        <v>1671</v>
      </c>
      <c r="P150" s="463" t="s">
        <v>1798</v>
      </c>
      <c r="Q150" s="463" t="s">
        <v>1779</v>
      </c>
      <c r="S150" s="463" t="s">
        <v>1540</v>
      </c>
      <c r="T150" s="463" t="s">
        <v>1540</v>
      </c>
      <c r="U150" s="463" t="s">
        <v>1540</v>
      </c>
      <c r="W150" s="463" t="s">
        <v>1540</v>
      </c>
      <c r="Y150" s="463" t="s">
        <v>1540</v>
      </c>
      <c r="Z150" s="463" t="s">
        <v>2434</v>
      </c>
      <c r="AA150" s="463" t="s">
        <v>1540</v>
      </c>
      <c r="AB150" s="463" t="s">
        <v>2435</v>
      </c>
    </row>
    <row r="151" spans="1:28" ht="13.2" x14ac:dyDescent="0.25">
      <c r="A151" s="463" t="s">
        <v>2436</v>
      </c>
      <c r="B151" s="463" t="s">
        <v>1802</v>
      </c>
      <c r="C151" s="463" t="s">
        <v>1784</v>
      </c>
      <c r="E151" s="463" t="s">
        <v>1805</v>
      </c>
      <c r="F151" s="463" t="s">
        <v>1784</v>
      </c>
      <c r="G151" s="463" t="s">
        <v>1541</v>
      </c>
      <c r="H151" s="463" t="s">
        <v>1541</v>
      </c>
      <c r="I151" s="463" t="s">
        <v>1541</v>
      </c>
      <c r="J151" s="463" t="s">
        <v>2437</v>
      </c>
      <c r="K151" s="463" t="s">
        <v>1836</v>
      </c>
      <c r="L151" s="463" t="s">
        <v>1541</v>
      </c>
      <c r="M151" s="463" t="s">
        <v>2438</v>
      </c>
      <c r="N151" s="463" t="s">
        <v>1789</v>
      </c>
      <c r="P151" s="463" t="s">
        <v>1778</v>
      </c>
      <c r="Q151" s="463" t="s">
        <v>1779</v>
      </c>
      <c r="S151" s="463" t="s">
        <v>1540</v>
      </c>
      <c r="T151" s="463" t="s">
        <v>1540</v>
      </c>
      <c r="U151" s="463" t="s">
        <v>1540</v>
      </c>
      <c r="W151" s="463" t="s">
        <v>1540</v>
      </c>
      <c r="Y151" s="463" t="s">
        <v>1541</v>
      </c>
      <c r="Z151" s="463" t="s">
        <v>1808</v>
      </c>
      <c r="AA151" s="463" t="s">
        <v>1540</v>
      </c>
      <c r="AB151" s="463" t="s">
        <v>2439</v>
      </c>
    </row>
    <row r="152" spans="1:28" ht="13.2" x14ac:dyDescent="0.25">
      <c r="A152" s="463" t="s">
        <v>2440</v>
      </c>
      <c r="B152" s="463" t="s">
        <v>1783</v>
      </c>
      <c r="C152" s="463" t="s">
        <v>1803</v>
      </c>
      <c r="D152" s="463" t="s">
        <v>1804</v>
      </c>
      <c r="E152" s="463" t="s">
        <v>1805</v>
      </c>
      <c r="F152" s="463" t="s">
        <v>2027</v>
      </c>
      <c r="G152" s="463" t="s">
        <v>1541</v>
      </c>
      <c r="H152" s="463" t="s">
        <v>1541</v>
      </c>
      <c r="I152" s="463" t="s">
        <v>1541</v>
      </c>
      <c r="J152" s="463" t="s">
        <v>2441</v>
      </c>
      <c r="K152" s="463" t="s">
        <v>1787</v>
      </c>
      <c r="L152" s="463" t="s">
        <v>1541</v>
      </c>
      <c r="M152" s="463" t="s">
        <v>2442</v>
      </c>
      <c r="N152" s="463" t="s">
        <v>1789</v>
      </c>
      <c r="P152" s="463" t="s">
        <v>1812</v>
      </c>
      <c r="Q152" s="463" t="s">
        <v>1779</v>
      </c>
      <c r="S152" s="463" t="s">
        <v>1540</v>
      </c>
      <c r="T152" s="463" t="s">
        <v>1541</v>
      </c>
      <c r="U152" s="463" t="s">
        <v>1540</v>
      </c>
      <c r="W152" s="463" t="s">
        <v>1540</v>
      </c>
      <c r="Y152" s="463" t="s">
        <v>1540</v>
      </c>
      <c r="Z152" s="463" t="s">
        <v>2443</v>
      </c>
      <c r="AA152" s="463" t="s">
        <v>1540</v>
      </c>
      <c r="AB152" s="463" t="s">
        <v>2444</v>
      </c>
    </row>
    <row r="153" spans="1:28" ht="13.2" x14ac:dyDescent="0.25">
      <c r="A153" s="463" t="s">
        <v>2445</v>
      </c>
      <c r="B153" s="463" t="s">
        <v>1770</v>
      </c>
      <c r="C153" s="463" t="s">
        <v>1803</v>
      </c>
      <c r="D153" s="463" t="s">
        <v>1804</v>
      </c>
      <c r="E153" s="463" t="s">
        <v>1772</v>
      </c>
      <c r="F153" s="463" t="s">
        <v>1773</v>
      </c>
      <c r="G153" s="463" t="s">
        <v>1541</v>
      </c>
      <c r="H153" s="463" t="s">
        <v>1541</v>
      </c>
      <c r="I153" s="463" t="s">
        <v>1541</v>
      </c>
      <c r="J153" s="463" t="s">
        <v>2446</v>
      </c>
      <c r="K153" s="463" t="s">
        <v>1787</v>
      </c>
      <c r="L153" s="463" t="s">
        <v>1540</v>
      </c>
      <c r="M153" s="463" t="s">
        <v>2447</v>
      </c>
      <c r="N153" s="463" t="s">
        <v>1789</v>
      </c>
      <c r="O153" s="463" t="s">
        <v>2448</v>
      </c>
      <c r="P153" s="463" t="s">
        <v>1812</v>
      </c>
      <c r="Q153" s="463" t="s">
        <v>1841</v>
      </c>
      <c r="S153" s="463" t="s">
        <v>1540</v>
      </c>
      <c r="T153" s="463" t="s">
        <v>1541</v>
      </c>
      <c r="U153" s="463" t="s">
        <v>1540</v>
      </c>
      <c r="W153" s="463" t="s">
        <v>1540</v>
      </c>
      <c r="Y153" s="463" t="s">
        <v>1541</v>
      </c>
      <c r="Z153" s="463" t="s">
        <v>1839</v>
      </c>
      <c r="AA153" s="463" t="s">
        <v>1540</v>
      </c>
      <c r="AB153" s="463" t="s">
        <v>2449</v>
      </c>
    </row>
    <row r="154" spans="1:28" ht="13.2" x14ac:dyDescent="0.25">
      <c r="A154" s="463" t="s">
        <v>2450</v>
      </c>
      <c r="B154" s="463" t="s">
        <v>1770</v>
      </c>
      <c r="C154" s="463" t="s">
        <v>1784</v>
      </c>
      <c r="E154" s="463" t="s">
        <v>1805</v>
      </c>
      <c r="F154" s="463" t="s">
        <v>1784</v>
      </c>
      <c r="G154" s="463" t="s">
        <v>1541</v>
      </c>
      <c r="H154" s="463" t="s">
        <v>1541</v>
      </c>
      <c r="I154" s="463" t="s">
        <v>1541</v>
      </c>
      <c r="J154" s="463" t="s">
        <v>2451</v>
      </c>
      <c r="K154" s="463" t="s">
        <v>1787</v>
      </c>
      <c r="L154" s="463" t="s">
        <v>1541</v>
      </c>
      <c r="M154" s="463" t="s">
        <v>2452</v>
      </c>
      <c r="N154" s="463" t="s">
        <v>1777</v>
      </c>
      <c r="O154" s="463" t="s">
        <v>2453</v>
      </c>
      <c r="P154" s="463" t="s">
        <v>1812</v>
      </c>
      <c r="Q154" s="463" t="s">
        <v>1779</v>
      </c>
      <c r="S154" s="463" t="s">
        <v>1541</v>
      </c>
      <c r="T154" s="463" t="s">
        <v>1540</v>
      </c>
      <c r="U154" s="463" t="s">
        <v>1540</v>
      </c>
      <c r="W154" s="463" t="s">
        <v>1540</v>
      </c>
      <c r="Y154" s="463" t="s">
        <v>1541</v>
      </c>
      <c r="Z154" s="463" t="s">
        <v>1577</v>
      </c>
      <c r="AA154" s="463" t="s">
        <v>1541</v>
      </c>
      <c r="AB154" s="463" t="s">
        <v>1997</v>
      </c>
    </row>
    <row r="155" spans="1:28" ht="13.2" x14ac:dyDescent="0.25">
      <c r="A155" s="463" t="s">
        <v>2454</v>
      </c>
      <c r="B155" s="463" t="s">
        <v>1792</v>
      </c>
      <c r="C155" s="463" t="s">
        <v>1803</v>
      </c>
      <c r="D155" s="463" t="s">
        <v>1804</v>
      </c>
      <c r="E155" s="463" t="s">
        <v>1805</v>
      </c>
      <c r="F155" s="463" t="s">
        <v>1773</v>
      </c>
      <c r="G155" s="463" t="s">
        <v>1541</v>
      </c>
      <c r="H155" s="463" t="s">
        <v>1541</v>
      </c>
      <c r="I155" s="463" t="s">
        <v>1541</v>
      </c>
      <c r="K155" s="463" t="s">
        <v>1787</v>
      </c>
      <c r="L155" s="463" t="s">
        <v>1541</v>
      </c>
      <c r="M155" s="463" t="s">
        <v>2455</v>
      </c>
      <c r="N155" s="463" t="s">
        <v>1789</v>
      </c>
      <c r="P155" s="463" t="s">
        <v>1812</v>
      </c>
      <c r="Q155" s="463" t="s">
        <v>1779</v>
      </c>
      <c r="S155" s="463" t="s">
        <v>1540</v>
      </c>
      <c r="T155" s="463" t="s">
        <v>1541</v>
      </c>
      <c r="U155" s="463" t="s">
        <v>1541</v>
      </c>
      <c r="W155" s="463" t="s">
        <v>1541</v>
      </c>
      <c r="Y155" s="463" t="s">
        <v>1541</v>
      </c>
      <c r="Z155" s="463" t="s">
        <v>2455</v>
      </c>
      <c r="AA155" s="463" t="s">
        <v>1540</v>
      </c>
      <c r="AB155" s="463" t="s">
        <v>2455</v>
      </c>
    </row>
    <row r="156" spans="1:28" ht="13.2" x14ac:dyDescent="0.25">
      <c r="A156" s="463" t="s">
        <v>2456</v>
      </c>
      <c r="B156" s="463" t="s">
        <v>1783</v>
      </c>
      <c r="C156" s="463" t="s">
        <v>1793</v>
      </c>
      <c r="E156" s="463" t="s">
        <v>1805</v>
      </c>
      <c r="F156" s="463" t="s">
        <v>1785</v>
      </c>
      <c r="G156" s="463" t="s">
        <v>1541</v>
      </c>
      <c r="H156" s="463" t="s">
        <v>1541</v>
      </c>
      <c r="I156" s="463" t="s">
        <v>1541</v>
      </c>
      <c r="J156" s="463" t="s">
        <v>2457</v>
      </c>
      <c r="K156" s="463" t="s">
        <v>1787</v>
      </c>
      <c r="L156" s="463" t="s">
        <v>1541</v>
      </c>
      <c r="M156" s="463" t="s">
        <v>2458</v>
      </c>
      <c r="N156" s="463" t="s">
        <v>1789</v>
      </c>
      <c r="P156" s="463" t="s">
        <v>1812</v>
      </c>
      <c r="Q156" s="463" t="s">
        <v>1779</v>
      </c>
      <c r="S156" s="463" t="s">
        <v>1540</v>
      </c>
      <c r="T156" s="463" t="s">
        <v>1540</v>
      </c>
      <c r="U156" s="463" t="s">
        <v>1540</v>
      </c>
      <c r="W156" s="463" t="s">
        <v>1540</v>
      </c>
      <c r="Y156" s="463" t="s">
        <v>1540</v>
      </c>
      <c r="Z156" s="463" t="s">
        <v>1808</v>
      </c>
      <c r="AA156" s="463" t="s">
        <v>1540</v>
      </c>
      <c r="AB156" s="463" t="s">
        <v>2459</v>
      </c>
    </row>
    <row r="157" spans="1:28" ht="13.2" x14ac:dyDescent="0.25">
      <c r="A157" s="463" t="s">
        <v>2460</v>
      </c>
      <c r="B157" s="463" t="s">
        <v>1783</v>
      </c>
      <c r="C157" s="463" t="s">
        <v>1771</v>
      </c>
      <c r="E157" s="463" t="s">
        <v>1805</v>
      </c>
      <c r="F157" s="463" t="s">
        <v>1773</v>
      </c>
      <c r="G157" s="463" t="s">
        <v>1541</v>
      </c>
      <c r="H157" s="463" t="s">
        <v>1541</v>
      </c>
      <c r="I157" s="463" t="s">
        <v>1541</v>
      </c>
      <c r="J157" s="463" t="s">
        <v>2461</v>
      </c>
      <c r="K157" s="463" t="s">
        <v>1787</v>
      </c>
      <c r="L157" s="463" t="s">
        <v>1541</v>
      </c>
      <c r="M157" s="463" t="s">
        <v>2462</v>
      </c>
      <c r="N157" s="463" t="s">
        <v>1789</v>
      </c>
      <c r="P157" s="463" t="s">
        <v>1812</v>
      </c>
      <c r="Q157" s="463" t="s">
        <v>1779</v>
      </c>
      <c r="S157" s="463" t="s">
        <v>1540</v>
      </c>
      <c r="T157" s="463" t="s">
        <v>1540</v>
      </c>
      <c r="U157" s="463" t="s">
        <v>1540</v>
      </c>
      <c r="W157" s="463" t="s">
        <v>1540</v>
      </c>
      <c r="Y157" s="463" t="s">
        <v>1540</v>
      </c>
      <c r="Z157" s="463" t="s">
        <v>1808</v>
      </c>
      <c r="AA157" s="463" t="s">
        <v>1540</v>
      </c>
      <c r="AB157" s="463" t="s">
        <v>1916</v>
      </c>
    </row>
    <row r="158" spans="1:28" ht="13.2" x14ac:dyDescent="0.25">
      <c r="A158" s="463" t="s">
        <v>2463</v>
      </c>
      <c r="B158" s="463" t="s">
        <v>1792</v>
      </c>
      <c r="C158" s="463" t="s">
        <v>1803</v>
      </c>
      <c r="D158" s="463" t="s">
        <v>1804</v>
      </c>
      <c r="E158" s="463" t="s">
        <v>1805</v>
      </c>
      <c r="F158" s="463" t="s">
        <v>2027</v>
      </c>
      <c r="G158" s="463" t="s">
        <v>1541</v>
      </c>
      <c r="H158" s="463" t="s">
        <v>1541</v>
      </c>
      <c r="I158" s="463" t="s">
        <v>1541</v>
      </c>
      <c r="J158" s="463" t="s">
        <v>2464</v>
      </c>
      <c r="K158" s="463" t="s">
        <v>1787</v>
      </c>
      <c r="L158" s="463" t="s">
        <v>1541</v>
      </c>
      <c r="M158" s="463" t="s">
        <v>2465</v>
      </c>
      <c r="N158" s="463" t="s">
        <v>1789</v>
      </c>
      <c r="P158" s="463" t="s">
        <v>1778</v>
      </c>
      <c r="Q158" s="463" t="s">
        <v>1779</v>
      </c>
      <c r="S158" s="463" t="s">
        <v>1540</v>
      </c>
      <c r="T158" s="463" t="s">
        <v>1540</v>
      </c>
      <c r="U158" s="463" t="s">
        <v>1540</v>
      </c>
      <c r="W158" s="463" t="s">
        <v>1540</v>
      </c>
      <c r="Y158" s="463" t="s">
        <v>1541</v>
      </c>
      <c r="Z158" s="463" t="s">
        <v>2466</v>
      </c>
      <c r="AA158" s="463" t="s">
        <v>1540</v>
      </c>
      <c r="AB158" s="463" t="s">
        <v>2467</v>
      </c>
    </row>
    <row r="159" spans="1:28" ht="13.2" x14ac:dyDescent="0.25">
      <c r="A159" s="463" t="s">
        <v>2468</v>
      </c>
      <c r="B159" s="463" t="s">
        <v>1770</v>
      </c>
      <c r="C159" s="463" t="s">
        <v>1803</v>
      </c>
      <c r="D159" s="463" t="s">
        <v>1804</v>
      </c>
      <c r="E159" s="463" t="s">
        <v>1805</v>
      </c>
      <c r="F159" s="463" t="s">
        <v>1773</v>
      </c>
      <c r="G159" s="463" t="s">
        <v>1541</v>
      </c>
      <c r="H159" s="463" t="s">
        <v>1541</v>
      </c>
      <c r="I159" s="463" t="s">
        <v>1541</v>
      </c>
      <c r="J159" s="463" t="s">
        <v>2469</v>
      </c>
      <c r="K159" s="463" t="s">
        <v>1787</v>
      </c>
      <c r="L159" s="463" t="s">
        <v>1541</v>
      </c>
      <c r="M159" s="463" t="s">
        <v>2470</v>
      </c>
      <c r="N159" s="463" t="s">
        <v>1789</v>
      </c>
      <c r="P159" s="463" t="s">
        <v>1812</v>
      </c>
      <c r="Q159" s="463" t="s">
        <v>1779</v>
      </c>
      <c r="S159" s="463" t="s">
        <v>1540</v>
      </c>
      <c r="T159" s="463" t="s">
        <v>1540</v>
      </c>
      <c r="U159" s="463" t="s">
        <v>1541</v>
      </c>
      <c r="V159" s="463" t="s">
        <v>2471</v>
      </c>
      <c r="W159" s="463" t="s">
        <v>1540</v>
      </c>
      <c r="Y159" s="463" t="s">
        <v>1540</v>
      </c>
      <c r="Z159" s="463" t="s">
        <v>2472</v>
      </c>
      <c r="AA159" s="463" t="s">
        <v>1540</v>
      </c>
      <c r="AB159" s="463" t="s">
        <v>2473</v>
      </c>
    </row>
    <row r="160" spans="1:28" ht="13.2" x14ac:dyDescent="0.25">
      <c r="A160" s="463" t="s">
        <v>2474</v>
      </c>
      <c r="B160" s="463" t="s">
        <v>1783</v>
      </c>
      <c r="C160" s="463" t="s">
        <v>1771</v>
      </c>
      <c r="E160" s="463" t="s">
        <v>1805</v>
      </c>
      <c r="F160" s="463" t="s">
        <v>1773</v>
      </c>
      <c r="G160" s="463" t="s">
        <v>1541</v>
      </c>
      <c r="H160" s="463" t="s">
        <v>1541</v>
      </c>
      <c r="I160" s="463" t="s">
        <v>1540</v>
      </c>
      <c r="K160" s="463" t="s">
        <v>1787</v>
      </c>
      <c r="L160" s="463" t="s">
        <v>1541</v>
      </c>
      <c r="M160" s="463" t="s">
        <v>2475</v>
      </c>
      <c r="N160" s="463" t="s">
        <v>1789</v>
      </c>
      <c r="P160" s="463" t="s">
        <v>1778</v>
      </c>
      <c r="Q160" s="463" t="s">
        <v>1779</v>
      </c>
      <c r="S160" s="463" t="s">
        <v>1540</v>
      </c>
      <c r="T160" s="463" t="s">
        <v>1541</v>
      </c>
      <c r="U160" s="463" t="s">
        <v>1541</v>
      </c>
      <c r="V160" s="463" t="s">
        <v>2476</v>
      </c>
      <c r="W160" s="463" t="s">
        <v>1540</v>
      </c>
      <c r="X160" s="463" t="s">
        <v>2230</v>
      </c>
      <c r="Y160" s="463" t="s">
        <v>1541</v>
      </c>
      <c r="Z160" s="463" t="s">
        <v>1806</v>
      </c>
      <c r="AA160" s="463" t="s">
        <v>1540</v>
      </c>
      <c r="AB160" s="463" t="s">
        <v>2235</v>
      </c>
    </row>
    <row r="161" spans="1:28" ht="13.2" x14ac:dyDescent="0.25">
      <c r="A161" s="463" t="s">
        <v>2477</v>
      </c>
      <c r="B161" s="463" t="s">
        <v>1802</v>
      </c>
      <c r="C161" s="463" t="s">
        <v>1771</v>
      </c>
      <c r="E161" s="463" t="s">
        <v>1805</v>
      </c>
      <c r="F161" s="463" t="s">
        <v>1773</v>
      </c>
      <c r="G161" s="463" t="s">
        <v>1541</v>
      </c>
      <c r="H161" s="463" t="s">
        <v>1541</v>
      </c>
      <c r="I161" s="463" t="s">
        <v>1541</v>
      </c>
      <c r="J161" s="463" t="s">
        <v>2478</v>
      </c>
      <c r="K161" s="463" t="s">
        <v>1775</v>
      </c>
      <c r="L161" s="463" t="s">
        <v>1541</v>
      </c>
      <c r="M161" s="463" t="s">
        <v>2479</v>
      </c>
      <c r="N161" s="463" t="s">
        <v>1789</v>
      </c>
      <c r="P161" s="463" t="s">
        <v>1798</v>
      </c>
      <c r="Q161" s="463" t="s">
        <v>1779</v>
      </c>
      <c r="S161" s="463" t="s">
        <v>1540</v>
      </c>
      <c r="T161" s="463" t="s">
        <v>1540</v>
      </c>
      <c r="U161" s="463" t="s">
        <v>1540</v>
      </c>
      <c r="W161" s="463" t="s">
        <v>1540</v>
      </c>
      <c r="Y161" s="463" t="s">
        <v>1540</v>
      </c>
      <c r="Z161" s="463" t="s">
        <v>1541</v>
      </c>
      <c r="AA161" s="463" t="s">
        <v>1540</v>
      </c>
      <c r="AB161" s="463" t="s">
        <v>2480</v>
      </c>
    </row>
    <row r="162" spans="1:28" ht="13.2" x14ac:dyDescent="0.25">
      <c r="A162" s="463" t="s">
        <v>2481</v>
      </c>
      <c r="B162" s="463" t="s">
        <v>1802</v>
      </c>
      <c r="C162" s="463" t="s">
        <v>1803</v>
      </c>
      <c r="D162" s="463" t="s">
        <v>1804</v>
      </c>
      <c r="E162" s="463" t="s">
        <v>1805</v>
      </c>
      <c r="F162" s="463" t="s">
        <v>1773</v>
      </c>
      <c r="G162" s="463" t="s">
        <v>1541</v>
      </c>
      <c r="H162" s="463" t="s">
        <v>1541</v>
      </c>
      <c r="I162" s="463" t="s">
        <v>1541</v>
      </c>
      <c r="J162" s="463" t="s">
        <v>2482</v>
      </c>
      <c r="K162" s="463" t="s">
        <v>1775</v>
      </c>
      <c r="L162" s="463" t="s">
        <v>1541</v>
      </c>
      <c r="M162" s="463" t="s">
        <v>2483</v>
      </c>
      <c r="N162" s="463" t="s">
        <v>1789</v>
      </c>
      <c r="P162" s="463" t="s">
        <v>1798</v>
      </c>
      <c r="Q162" s="463" t="s">
        <v>1779</v>
      </c>
      <c r="S162" s="463" t="s">
        <v>1540</v>
      </c>
      <c r="T162" s="463" t="s">
        <v>1541</v>
      </c>
      <c r="U162" s="463" t="s">
        <v>1540</v>
      </c>
      <c r="W162" s="463" t="s">
        <v>1540</v>
      </c>
      <c r="Y162" s="463" t="s">
        <v>1540</v>
      </c>
      <c r="Z162" s="463" t="s">
        <v>1808</v>
      </c>
      <c r="AA162" s="463" t="s">
        <v>1540</v>
      </c>
      <c r="AB162" s="463" t="s">
        <v>2484</v>
      </c>
    </row>
    <row r="163" spans="1:28" ht="13.2" x14ac:dyDescent="0.25">
      <c r="A163" s="463" t="s">
        <v>2485</v>
      </c>
      <c r="B163" s="463" t="s">
        <v>1770</v>
      </c>
      <c r="C163" s="463" t="s">
        <v>1803</v>
      </c>
      <c r="D163" s="463" t="s">
        <v>1804</v>
      </c>
      <c r="E163" s="463" t="s">
        <v>1772</v>
      </c>
      <c r="F163" s="463" t="s">
        <v>1784</v>
      </c>
      <c r="G163" s="463" t="s">
        <v>1541</v>
      </c>
      <c r="H163" s="463" t="s">
        <v>1541</v>
      </c>
      <c r="I163" s="463" t="s">
        <v>1541</v>
      </c>
      <c r="J163" s="463" t="s">
        <v>2486</v>
      </c>
      <c r="K163" s="463" t="s">
        <v>1787</v>
      </c>
      <c r="L163" s="463" t="s">
        <v>1541</v>
      </c>
      <c r="M163" s="463" t="s">
        <v>2487</v>
      </c>
      <c r="N163" s="463" t="s">
        <v>1789</v>
      </c>
      <c r="P163" s="463" t="s">
        <v>1812</v>
      </c>
      <c r="Q163" s="463" t="s">
        <v>1779</v>
      </c>
      <c r="S163" s="463" t="s">
        <v>1540</v>
      </c>
      <c r="T163" s="463" t="s">
        <v>1540</v>
      </c>
      <c r="U163" s="463" t="s">
        <v>1540</v>
      </c>
      <c r="W163" s="463" t="s">
        <v>1540</v>
      </c>
      <c r="Y163" s="463" t="s">
        <v>1540</v>
      </c>
      <c r="Z163" s="463" t="s">
        <v>2488</v>
      </c>
      <c r="AA163" s="463" t="s">
        <v>1540</v>
      </c>
      <c r="AB163" s="463" t="s">
        <v>2489</v>
      </c>
    </row>
    <row r="164" spans="1:28" ht="13.2" x14ac:dyDescent="0.25">
      <c r="A164" s="463" t="s">
        <v>2490</v>
      </c>
      <c r="B164" s="463" t="s">
        <v>1770</v>
      </c>
      <c r="C164" s="463" t="s">
        <v>1771</v>
      </c>
      <c r="E164" s="463" t="s">
        <v>1772</v>
      </c>
      <c r="F164" s="463" t="s">
        <v>1784</v>
      </c>
      <c r="G164" s="463" t="s">
        <v>1541</v>
      </c>
      <c r="H164" s="463" t="s">
        <v>1541</v>
      </c>
      <c r="I164" s="463" t="s">
        <v>1541</v>
      </c>
      <c r="J164" s="463" t="s">
        <v>2491</v>
      </c>
      <c r="K164" s="463" t="s">
        <v>1787</v>
      </c>
      <c r="L164" s="463" t="s">
        <v>1541</v>
      </c>
      <c r="M164" s="463" t="s">
        <v>2492</v>
      </c>
      <c r="N164" s="463" t="s">
        <v>1789</v>
      </c>
      <c r="P164" s="463" t="s">
        <v>1812</v>
      </c>
      <c r="Q164" s="463" t="s">
        <v>1779</v>
      </c>
      <c r="S164" s="463" t="s">
        <v>1540</v>
      </c>
      <c r="T164" s="463" t="s">
        <v>1540</v>
      </c>
      <c r="U164" s="463" t="s">
        <v>1540</v>
      </c>
      <c r="W164" s="463" t="s">
        <v>1540</v>
      </c>
      <c r="Y164" s="463" t="s">
        <v>1540</v>
      </c>
      <c r="Z164" s="463" t="s">
        <v>1541</v>
      </c>
      <c r="AA164" s="463" t="s">
        <v>1540</v>
      </c>
      <c r="AB164" s="463" t="s">
        <v>2493</v>
      </c>
    </row>
    <row r="165" spans="1:28" ht="13.2" x14ac:dyDescent="0.25">
      <c r="A165" s="463" t="s">
        <v>2494</v>
      </c>
      <c r="B165" s="463" t="s">
        <v>1770</v>
      </c>
      <c r="C165" s="463" t="s">
        <v>1803</v>
      </c>
      <c r="D165" s="463" t="s">
        <v>1804</v>
      </c>
      <c r="E165" s="463" t="s">
        <v>1772</v>
      </c>
      <c r="F165" s="463" t="s">
        <v>1773</v>
      </c>
      <c r="G165" s="463" t="s">
        <v>1541</v>
      </c>
      <c r="H165" s="463" t="s">
        <v>1541</v>
      </c>
      <c r="I165" s="463" t="s">
        <v>1541</v>
      </c>
      <c r="J165" s="463" t="s">
        <v>2495</v>
      </c>
      <c r="K165" s="463" t="s">
        <v>1787</v>
      </c>
      <c r="L165" s="463" t="s">
        <v>1541</v>
      </c>
      <c r="M165" s="463" t="s">
        <v>2496</v>
      </c>
      <c r="N165" s="463" t="s">
        <v>1671</v>
      </c>
      <c r="P165" s="463" t="s">
        <v>1812</v>
      </c>
      <c r="Q165" s="463" t="s">
        <v>1779</v>
      </c>
      <c r="S165" s="463" t="s">
        <v>1540</v>
      </c>
      <c r="T165" s="463" t="s">
        <v>1540</v>
      </c>
      <c r="U165" s="463" t="s">
        <v>1541</v>
      </c>
      <c r="V165" s="463" t="s">
        <v>2497</v>
      </c>
      <c r="W165" s="463" t="s">
        <v>1540</v>
      </c>
      <c r="Y165" s="463" t="s">
        <v>1540</v>
      </c>
      <c r="Z165" s="463" t="s">
        <v>1577</v>
      </c>
      <c r="AA165" s="463" t="s">
        <v>1540</v>
      </c>
      <c r="AB165" s="463" t="s">
        <v>2498</v>
      </c>
    </row>
    <row r="166" spans="1:28" ht="13.2" x14ac:dyDescent="0.25">
      <c r="A166" s="463" t="s">
        <v>2499</v>
      </c>
      <c r="B166" s="463" t="s">
        <v>1802</v>
      </c>
      <c r="C166" s="463" t="s">
        <v>1803</v>
      </c>
      <c r="D166" s="463" t="s">
        <v>1804</v>
      </c>
      <c r="E166" s="463" t="s">
        <v>1772</v>
      </c>
      <c r="F166" s="463" t="s">
        <v>1773</v>
      </c>
      <c r="G166" s="463" t="s">
        <v>1541</v>
      </c>
      <c r="H166" s="463" t="s">
        <v>1541</v>
      </c>
      <c r="I166" s="463" t="s">
        <v>1541</v>
      </c>
      <c r="J166" s="463" t="s">
        <v>2500</v>
      </c>
      <c r="K166" s="463" t="s">
        <v>1787</v>
      </c>
      <c r="L166" s="463" t="s">
        <v>1541</v>
      </c>
      <c r="M166" s="463" t="s">
        <v>2501</v>
      </c>
      <c r="N166" s="463" t="s">
        <v>1789</v>
      </c>
      <c r="P166" s="463" t="s">
        <v>1798</v>
      </c>
      <c r="Q166" s="463" t="s">
        <v>1779</v>
      </c>
      <c r="S166" s="463" t="s">
        <v>1540</v>
      </c>
      <c r="T166" s="463" t="s">
        <v>1540</v>
      </c>
      <c r="U166" s="463" t="s">
        <v>1540</v>
      </c>
      <c r="W166" s="463" t="s">
        <v>1540</v>
      </c>
      <c r="Y166" s="463" t="s">
        <v>1541</v>
      </c>
      <c r="Z166" s="463" t="s">
        <v>1839</v>
      </c>
      <c r="AA166" s="463" t="s">
        <v>1540</v>
      </c>
      <c r="AB166" s="463" t="s">
        <v>2502</v>
      </c>
    </row>
    <row r="167" spans="1:28" ht="13.2" x14ac:dyDescent="0.25">
      <c r="A167" s="463" t="s">
        <v>2503</v>
      </c>
      <c r="B167" s="463" t="s">
        <v>1770</v>
      </c>
      <c r="C167" s="463" t="s">
        <v>1803</v>
      </c>
      <c r="D167" s="463" t="s">
        <v>1804</v>
      </c>
      <c r="E167" s="463" t="s">
        <v>1772</v>
      </c>
      <c r="F167" s="463" t="s">
        <v>1773</v>
      </c>
      <c r="G167" s="463" t="s">
        <v>1541</v>
      </c>
      <c r="H167" s="463" t="s">
        <v>1541</v>
      </c>
      <c r="I167" s="463" t="s">
        <v>1541</v>
      </c>
      <c r="K167" s="463" t="s">
        <v>1787</v>
      </c>
      <c r="L167" s="463" t="s">
        <v>1541</v>
      </c>
      <c r="M167" s="463" t="s">
        <v>2504</v>
      </c>
      <c r="N167" s="463" t="s">
        <v>1807</v>
      </c>
      <c r="P167" s="463" t="s">
        <v>1812</v>
      </c>
      <c r="Q167" s="463" t="s">
        <v>1841</v>
      </c>
      <c r="R167" s="463" t="s">
        <v>2505</v>
      </c>
      <c r="S167" s="463" t="s">
        <v>1541</v>
      </c>
      <c r="T167" s="463" t="s">
        <v>1540</v>
      </c>
      <c r="U167" s="463" t="s">
        <v>1540</v>
      </c>
      <c r="W167" s="463" t="s">
        <v>1541</v>
      </c>
      <c r="X167" s="463" t="s">
        <v>2506</v>
      </c>
      <c r="Y167" s="463" t="s">
        <v>1540</v>
      </c>
      <c r="Z167" s="463" t="s">
        <v>2507</v>
      </c>
      <c r="AA167" s="463" t="s">
        <v>1540</v>
      </c>
      <c r="AB167" s="463" t="s">
        <v>2508</v>
      </c>
    </row>
    <row r="168" spans="1:28" ht="13.2" x14ac:dyDescent="0.25">
      <c r="A168" s="463" t="s">
        <v>2509</v>
      </c>
      <c r="B168" s="463" t="s">
        <v>1783</v>
      </c>
      <c r="C168" s="463" t="s">
        <v>1803</v>
      </c>
      <c r="D168" s="463" t="s">
        <v>1804</v>
      </c>
      <c r="E168" s="463" t="s">
        <v>1772</v>
      </c>
      <c r="F168" s="463" t="s">
        <v>1773</v>
      </c>
      <c r="G168" s="463" t="s">
        <v>1541</v>
      </c>
      <c r="H168" s="463" t="s">
        <v>1541</v>
      </c>
      <c r="I168" s="463" t="s">
        <v>1541</v>
      </c>
      <c r="J168" s="463" t="s">
        <v>2510</v>
      </c>
      <c r="K168" s="463" t="s">
        <v>1787</v>
      </c>
      <c r="L168" s="463" t="s">
        <v>1541</v>
      </c>
      <c r="M168" s="463" t="s">
        <v>1927</v>
      </c>
      <c r="N168" s="463" t="s">
        <v>1789</v>
      </c>
      <c r="P168" s="463" t="s">
        <v>1798</v>
      </c>
      <c r="Q168" s="463" t="s">
        <v>1841</v>
      </c>
      <c r="R168" s="463" t="s">
        <v>2511</v>
      </c>
      <c r="S168" s="463" t="s">
        <v>1540</v>
      </c>
      <c r="T168" s="463" t="s">
        <v>1540</v>
      </c>
      <c r="U168" s="463" t="s">
        <v>1540</v>
      </c>
      <c r="W168" s="463" t="s">
        <v>1540</v>
      </c>
      <c r="Y168" s="463" t="s">
        <v>1540</v>
      </c>
      <c r="Z168" s="463" t="s">
        <v>2512</v>
      </c>
      <c r="AA168" s="463" t="s">
        <v>1540</v>
      </c>
      <c r="AB168" s="463" t="s">
        <v>2513</v>
      </c>
    </row>
  </sheetData>
  <hyperlinks>
    <hyperlink ref="M66" r:id="rId1"/>
    <hyperlink ref="M8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J66"/>
  <sheetViews>
    <sheetView topLeftCell="A12" zoomScale="60" zoomScaleNormal="60" workbookViewId="0">
      <selection activeCell="F18" sqref="F18"/>
    </sheetView>
  </sheetViews>
  <sheetFormatPr baseColWidth="10" defaultColWidth="26.6640625" defaultRowHeight="84.75" customHeight="1" x14ac:dyDescent="0.3"/>
  <cols>
    <col min="1" max="1" width="22.5546875" style="9" bestFit="1" customWidth="1"/>
    <col min="2" max="2" width="16.6640625" style="5" bestFit="1" customWidth="1"/>
    <col min="3" max="3" width="28.5546875" style="5" customWidth="1"/>
    <col min="4" max="4" width="26.6640625" style="2"/>
    <col min="6" max="6" width="35.109375" customWidth="1"/>
    <col min="7" max="7" width="19.33203125" customWidth="1"/>
    <col min="10" max="10" width="13.21875" customWidth="1"/>
  </cols>
  <sheetData>
    <row r="1" spans="1:10" ht="27" customHeight="1" x14ac:dyDescent="0.3">
      <c r="A1" s="405" t="s">
        <v>0</v>
      </c>
      <c r="B1" s="405"/>
      <c r="C1" s="405"/>
      <c r="D1" s="405"/>
      <c r="E1" s="405"/>
      <c r="F1" s="405"/>
      <c r="G1" s="406"/>
    </row>
    <row r="2" spans="1:10" ht="28.5" customHeight="1" x14ac:dyDescent="0.3">
      <c r="A2" s="3" t="s">
        <v>1</v>
      </c>
      <c r="B2" s="7" t="s">
        <v>2</v>
      </c>
      <c r="C2" s="6" t="s">
        <v>3</v>
      </c>
      <c r="D2" s="1" t="s">
        <v>4</v>
      </c>
      <c r="E2" s="1" t="s">
        <v>5</v>
      </c>
      <c r="F2" s="1" t="s">
        <v>6</v>
      </c>
      <c r="G2" s="1" t="s">
        <v>7</v>
      </c>
      <c r="I2" s="34" t="s">
        <v>209</v>
      </c>
      <c r="J2" s="34" t="s">
        <v>208</v>
      </c>
    </row>
    <row r="3" spans="1:10" ht="84.75" customHeight="1" x14ac:dyDescent="0.3">
      <c r="A3" s="8" t="s">
        <v>140</v>
      </c>
      <c r="B3" s="13" t="s">
        <v>9</v>
      </c>
      <c r="C3" s="403" t="s">
        <v>10</v>
      </c>
      <c r="D3" s="10" t="s">
        <v>11</v>
      </c>
      <c r="E3" s="10" t="s">
        <v>12</v>
      </c>
      <c r="F3" s="14" t="s">
        <v>13</v>
      </c>
      <c r="G3" s="10" t="s">
        <v>14</v>
      </c>
      <c r="I3" s="19" t="s">
        <v>205</v>
      </c>
      <c r="J3" s="16">
        <v>8</v>
      </c>
    </row>
    <row r="4" spans="1:10" ht="82.8" x14ac:dyDescent="0.3">
      <c r="A4" s="8" t="s">
        <v>139</v>
      </c>
      <c r="B4" s="13" t="s">
        <v>9</v>
      </c>
      <c r="C4" s="403"/>
      <c r="D4" s="10" t="s">
        <v>15</v>
      </c>
      <c r="E4" s="10" t="s">
        <v>16</v>
      </c>
      <c r="F4" s="10" t="s">
        <v>17</v>
      </c>
      <c r="G4" s="10" t="s">
        <v>18</v>
      </c>
      <c r="I4" s="8" t="s">
        <v>206</v>
      </c>
      <c r="J4" s="16">
        <v>0</v>
      </c>
    </row>
    <row r="5" spans="1:10" ht="82.8" x14ac:dyDescent="0.3">
      <c r="A5" s="8" t="s">
        <v>139</v>
      </c>
      <c r="B5" s="13" t="s">
        <v>9</v>
      </c>
      <c r="C5" s="403"/>
      <c r="D5" s="10" t="s">
        <v>19</v>
      </c>
      <c r="E5" s="19" t="s">
        <v>20</v>
      </c>
      <c r="F5" s="10" t="s">
        <v>21</v>
      </c>
      <c r="G5" s="10" t="s">
        <v>18</v>
      </c>
      <c r="I5" s="8" t="s">
        <v>207</v>
      </c>
      <c r="J5" s="16">
        <v>25</v>
      </c>
    </row>
    <row r="6" spans="1:10" ht="55.2" x14ac:dyDescent="0.3">
      <c r="A6" s="8" t="s">
        <v>140</v>
      </c>
      <c r="B6" s="13" t="s">
        <v>9</v>
      </c>
      <c r="C6" s="4" t="s">
        <v>22</v>
      </c>
      <c r="D6" s="10" t="s">
        <v>15</v>
      </c>
      <c r="E6" s="19" t="s">
        <v>23</v>
      </c>
      <c r="F6" s="14" t="s">
        <v>24</v>
      </c>
      <c r="G6" s="10" t="s">
        <v>14</v>
      </c>
      <c r="I6" s="33"/>
    </row>
    <row r="7" spans="1:10" ht="82.8" x14ac:dyDescent="0.3">
      <c r="A7" s="8" t="s">
        <v>140</v>
      </c>
      <c r="B7" s="13" t="s">
        <v>9</v>
      </c>
      <c r="C7" s="4" t="s">
        <v>25</v>
      </c>
      <c r="D7" s="10" t="s">
        <v>15</v>
      </c>
      <c r="E7" s="10" t="s">
        <v>26</v>
      </c>
      <c r="F7" s="14" t="s">
        <v>27</v>
      </c>
      <c r="G7" s="10" t="s">
        <v>28</v>
      </c>
    </row>
    <row r="8" spans="1:10" ht="55.2" x14ac:dyDescent="0.3">
      <c r="A8" s="8" t="s">
        <v>140</v>
      </c>
      <c r="B8" s="13" t="s">
        <v>29</v>
      </c>
      <c r="C8" s="4" t="s">
        <v>30</v>
      </c>
      <c r="D8" s="10" t="s">
        <v>15</v>
      </c>
      <c r="E8" s="10" t="s">
        <v>31</v>
      </c>
      <c r="F8" s="14" t="s">
        <v>32</v>
      </c>
      <c r="G8" s="10" t="s">
        <v>18</v>
      </c>
    </row>
    <row r="9" spans="1:10" ht="82.8" x14ac:dyDescent="0.3">
      <c r="A9" s="8" t="s">
        <v>139</v>
      </c>
      <c r="B9" s="402" t="s">
        <v>29</v>
      </c>
      <c r="C9" s="403" t="s">
        <v>33</v>
      </c>
      <c r="D9" s="404" t="s">
        <v>34</v>
      </c>
      <c r="E9" s="10" t="s">
        <v>35</v>
      </c>
      <c r="F9" s="10" t="s">
        <v>36</v>
      </c>
      <c r="G9" s="10" t="s">
        <v>37</v>
      </c>
    </row>
    <row r="10" spans="1:10" ht="69" x14ac:dyDescent="0.3">
      <c r="A10" s="8" t="s">
        <v>139</v>
      </c>
      <c r="B10" s="402"/>
      <c r="C10" s="403"/>
      <c r="D10" s="404"/>
      <c r="E10" s="19" t="s">
        <v>38</v>
      </c>
      <c r="F10" s="10" t="s">
        <v>39</v>
      </c>
      <c r="G10" s="10" t="s">
        <v>37</v>
      </c>
    </row>
    <row r="11" spans="1:10" ht="138" x14ac:dyDescent="0.3">
      <c r="A11" s="8" t="s">
        <v>139</v>
      </c>
      <c r="B11" s="402"/>
      <c r="C11" s="403"/>
      <c r="D11" s="404"/>
      <c r="E11" s="20" t="s">
        <v>40</v>
      </c>
      <c r="F11" s="10" t="s">
        <v>41</v>
      </c>
      <c r="G11" s="10" t="s">
        <v>37</v>
      </c>
    </row>
    <row r="12" spans="1:10" ht="82.8" x14ac:dyDescent="0.3">
      <c r="A12" s="8" t="s">
        <v>139</v>
      </c>
      <c r="B12" s="402" t="s">
        <v>29</v>
      </c>
      <c r="C12" s="403" t="s">
        <v>33</v>
      </c>
      <c r="D12" s="404" t="s">
        <v>34</v>
      </c>
      <c r="E12" s="404" t="s">
        <v>42</v>
      </c>
      <c r="F12" s="10" t="s">
        <v>43</v>
      </c>
      <c r="G12" s="404" t="s">
        <v>37</v>
      </c>
    </row>
    <row r="13" spans="1:10" ht="110.4" x14ac:dyDescent="0.3">
      <c r="A13" s="8" t="s">
        <v>139</v>
      </c>
      <c r="B13" s="402"/>
      <c r="C13" s="403"/>
      <c r="D13" s="404"/>
      <c r="E13" s="404"/>
      <c r="F13" s="10" t="s">
        <v>44</v>
      </c>
      <c r="G13" s="404"/>
    </row>
    <row r="14" spans="1:10" ht="124.2" x14ac:dyDescent="0.3">
      <c r="A14" s="8" t="s">
        <v>139</v>
      </c>
      <c r="B14" s="402"/>
      <c r="C14" s="403"/>
      <c r="D14" s="404"/>
      <c r="E14" s="10" t="s">
        <v>45</v>
      </c>
      <c r="F14" s="10" t="s">
        <v>46</v>
      </c>
      <c r="G14" s="10" t="s">
        <v>37</v>
      </c>
    </row>
    <row r="15" spans="1:10" ht="124.2" x14ac:dyDescent="0.3">
      <c r="A15" s="8" t="s">
        <v>139</v>
      </c>
      <c r="B15" s="402"/>
      <c r="C15" s="403"/>
      <c r="D15" s="404"/>
      <c r="E15" s="10" t="s">
        <v>47</v>
      </c>
      <c r="F15" s="10" t="s">
        <v>48</v>
      </c>
      <c r="G15" s="10" t="s">
        <v>37</v>
      </c>
    </row>
    <row r="16" spans="1:10" ht="151.80000000000001" x14ac:dyDescent="0.3">
      <c r="A16" s="8" t="s">
        <v>139</v>
      </c>
      <c r="B16" s="13" t="s">
        <v>29</v>
      </c>
      <c r="C16" s="4" t="s">
        <v>49</v>
      </c>
      <c r="D16" s="10" t="s">
        <v>50</v>
      </c>
      <c r="E16" s="19" t="s">
        <v>51</v>
      </c>
      <c r="F16" s="10" t="s">
        <v>52</v>
      </c>
      <c r="G16" s="10" t="s">
        <v>53</v>
      </c>
    </row>
    <row r="17" spans="1:7" ht="84.75" customHeight="1" x14ac:dyDescent="0.3">
      <c r="A17" s="8" t="s">
        <v>139</v>
      </c>
      <c r="B17" s="13" t="s">
        <v>29</v>
      </c>
      <c r="C17" s="4" t="s">
        <v>54</v>
      </c>
      <c r="D17" s="10" t="s">
        <v>55</v>
      </c>
      <c r="E17" s="19" t="s">
        <v>56</v>
      </c>
      <c r="F17" s="10" t="s">
        <v>57</v>
      </c>
      <c r="G17" s="10" t="s">
        <v>58</v>
      </c>
    </row>
    <row r="18" spans="1:7" ht="82.8" x14ac:dyDescent="0.3">
      <c r="A18" s="8" t="s">
        <v>140</v>
      </c>
      <c r="B18" s="402" t="s">
        <v>29</v>
      </c>
      <c r="C18" s="403" t="s">
        <v>59</v>
      </c>
      <c r="D18" s="10" t="s">
        <v>15</v>
      </c>
      <c r="E18" s="19" t="s">
        <v>60</v>
      </c>
      <c r="F18" s="14" t="s">
        <v>61</v>
      </c>
      <c r="G18" s="10" t="s">
        <v>28</v>
      </c>
    </row>
    <row r="19" spans="1:7" ht="69" x14ac:dyDescent="0.3">
      <c r="A19" s="8" t="s">
        <v>140</v>
      </c>
      <c r="B19" s="402"/>
      <c r="C19" s="403"/>
      <c r="D19" s="10" t="s">
        <v>15</v>
      </c>
      <c r="E19" s="10" t="s">
        <v>62</v>
      </c>
      <c r="F19" s="10" t="s">
        <v>63</v>
      </c>
      <c r="G19" s="10" t="s">
        <v>64</v>
      </c>
    </row>
    <row r="20" spans="1:7" ht="41.4" x14ac:dyDescent="0.3">
      <c r="A20" s="8" t="s">
        <v>140</v>
      </c>
      <c r="B20" s="13" t="s">
        <v>29</v>
      </c>
      <c r="C20" s="4" t="s">
        <v>65</v>
      </c>
      <c r="D20" s="10" t="s">
        <v>66</v>
      </c>
      <c r="E20" s="10" t="s">
        <v>67</v>
      </c>
      <c r="F20" s="10" t="s">
        <v>68</v>
      </c>
      <c r="G20" s="10" t="s">
        <v>69</v>
      </c>
    </row>
    <row r="21" spans="1:7" ht="110.4" x14ac:dyDescent="0.3">
      <c r="A21" s="8" t="s">
        <v>139</v>
      </c>
      <c r="B21" s="13" t="s">
        <v>70</v>
      </c>
      <c r="C21" s="4" t="s">
        <v>71</v>
      </c>
      <c r="D21" s="10" t="s">
        <v>72</v>
      </c>
      <c r="E21" s="10" t="s">
        <v>73</v>
      </c>
      <c r="F21" s="10" t="s">
        <v>74</v>
      </c>
      <c r="G21" s="10" t="s">
        <v>75</v>
      </c>
    </row>
    <row r="22" spans="1:7" ht="96.6" x14ac:dyDescent="0.3">
      <c r="A22" s="8" t="s">
        <v>139</v>
      </c>
      <c r="B22" s="402" t="s">
        <v>70</v>
      </c>
      <c r="C22" s="403" t="s">
        <v>76</v>
      </c>
      <c r="D22" s="404" t="s">
        <v>77</v>
      </c>
      <c r="E22" s="10" t="s">
        <v>78</v>
      </c>
      <c r="F22" s="10" t="s">
        <v>79</v>
      </c>
      <c r="G22" s="10" t="s">
        <v>80</v>
      </c>
    </row>
    <row r="23" spans="1:7" ht="43.2" x14ac:dyDescent="0.3">
      <c r="A23" s="8" t="s">
        <v>139</v>
      </c>
      <c r="B23" s="402"/>
      <c r="C23" s="403"/>
      <c r="D23" s="404"/>
      <c r="E23" s="10" t="s">
        <v>81</v>
      </c>
      <c r="F23" s="14" t="s">
        <v>82</v>
      </c>
      <c r="G23" s="10" t="s">
        <v>83</v>
      </c>
    </row>
    <row r="24" spans="1:7" ht="43.2" x14ac:dyDescent="0.3">
      <c r="A24" s="8" t="s">
        <v>139</v>
      </c>
      <c r="B24" s="402" t="s">
        <v>70</v>
      </c>
      <c r="C24" s="403" t="s">
        <v>84</v>
      </c>
      <c r="D24" s="404" t="s">
        <v>85</v>
      </c>
      <c r="E24" s="10" t="s">
        <v>86</v>
      </c>
      <c r="F24" s="10" t="s">
        <v>87</v>
      </c>
      <c r="G24" s="10" t="s">
        <v>88</v>
      </c>
    </row>
    <row r="25" spans="1:7" ht="96.6" x14ac:dyDescent="0.3">
      <c r="A25" s="8" t="s">
        <v>139</v>
      </c>
      <c r="B25" s="402"/>
      <c r="C25" s="403"/>
      <c r="D25" s="404"/>
      <c r="E25" s="10" t="s">
        <v>89</v>
      </c>
      <c r="F25" s="10" t="s">
        <v>90</v>
      </c>
      <c r="G25" s="10" t="s">
        <v>91</v>
      </c>
    </row>
    <row r="26" spans="1:7" ht="82.8" x14ac:dyDescent="0.3">
      <c r="A26" s="8" t="s">
        <v>139</v>
      </c>
      <c r="B26" s="402"/>
      <c r="C26" s="403"/>
      <c r="D26" s="404"/>
      <c r="E26" s="10" t="s">
        <v>92</v>
      </c>
      <c r="F26" s="10" t="s">
        <v>93</v>
      </c>
      <c r="G26" s="10" t="s">
        <v>94</v>
      </c>
    </row>
    <row r="27" spans="1:7" ht="82.8" x14ac:dyDescent="0.3">
      <c r="A27" s="8" t="s">
        <v>139</v>
      </c>
      <c r="B27" s="402"/>
      <c r="C27" s="403"/>
      <c r="D27" s="404"/>
      <c r="E27" s="10" t="s">
        <v>95</v>
      </c>
      <c r="F27" s="10" t="s">
        <v>96</v>
      </c>
      <c r="G27" s="10" t="s">
        <v>94</v>
      </c>
    </row>
    <row r="28" spans="1:7" ht="91.5" customHeight="1" x14ac:dyDescent="0.3">
      <c r="A28" s="8" t="s">
        <v>140</v>
      </c>
      <c r="B28" s="13" t="s">
        <v>70</v>
      </c>
      <c r="C28" s="4" t="s">
        <v>97</v>
      </c>
      <c r="D28" s="10" t="s">
        <v>98</v>
      </c>
      <c r="E28" s="10" t="s">
        <v>99</v>
      </c>
      <c r="F28" s="14" t="s">
        <v>100</v>
      </c>
      <c r="G28" s="10" t="s">
        <v>101</v>
      </c>
    </row>
    <row r="29" spans="1:7" ht="138" x14ac:dyDescent="0.3">
      <c r="A29" s="8" t="s">
        <v>139</v>
      </c>
      <c r="B29" s="13" t="s">
        <v>70</v>
      </c>
      <c r="C29" s="4" t="s">
        <v>102</v>
      </c>
      <c r="D29" s="10" t="s">
        <v>103</v>
      </c>
      <c r="E29" s="10" t="s">
        <v>104</v>
      </c>
      <c r="F29" s="10" t="s">
        <v>105</v>
      </c>
      <c r="G29" s="10" t="s">
        <v>106</v>
      </c>
    </row>
    <row r="30" spans="1:7" ht="43.2" x14ac:dyDescent="0.3">
      <c r="A30" s="8" t="s">
        <v>139</v>
      </c>
      <c r="B30" s="13" t="s">
        <v>70</v>
      </c>
      <c r="C30" s="4" t="s">
        <v>107</v>
      </c>
      <c r="D30" s="10" t="s">
        <v>108</v>
      </c>
      <c r="E30" s="10" t="s">
        <v>109</v>
      </c>
      <c r="F30" s="14" t="s">
        <v>110</v>
      </c>
      <c r="G30" s="10" t="s">
        <v>111</v>
      </c>
    </row>
    <row r="31" spans="1:7" ht="55.2" x14ac:dyDescent="0.3">
      <c r="A31" s="8" t="s">
        <v>139</v>
      </c>
      <c r="B31" s="13" t="s">
        <v>70</v>
      </c>
      <c r="C31" s="4" t="s">
        <v>112</v>
      </c>
      <c r="D31" s="10" t="s">
        <v>113</v>
      </c>
      <c r="E31" s="10" t="s">
        <v>114</v>
      </c>
      <c r="F31" s="10" t="s">
        <v>115</v>
      </c>
      <c r="G31" s="10" t="s">
        <v>116</v>
      </c>
    </row>
    <row r="32" spans="1:7" ht="82.8" x14ac:dyDescent="0.3">
      <c r="A32" s="8" t="s">
        <v>139</v>
      </c>
      <c r="B32" s="13" t="s">
        <v>70</v>
      </c>
      <c r="C32" s="4" t="s">
        <v>117</v>
      </c>
      <c r="D32" s="10" t="s">
        <v>118</v>
      </c>
      <c r="E32" s="10" t="s">
        <v>119</v>
      </c>
      <c r="F32" s="10" t="s">
        <v>120</v>
      </c>
      <c r="G32" s="10" t="s">
        <v>121</v>
      </c>
    </row>
    <row r="33" spans="1:7" ht="151.80000000000001" x14ac:dyDescent="0.3">
      <c r="A33" s="8" t="s">
        <v>139</v>
      </c>
      <c r="B33" s="13" t="s">
        <v>70</v>
      </c>
      <c r="C33" s="4" t="s">
        <v>122</v>
      </c>
      <c r="D33" s="10" t="s">
        <v>123</v>
      </c>
      <c r="E33" s="10" t="s">
        <v>124</v>
      </c>
      <c r="F33" s="10" t="s">
        <v>125</v>
      </c>
      <c r="G33" s="10" t="s">
        <v>126</v>
      </c>
    </row>
    <row r="34" spans="1:7" ht="110.4" x14ac:dyDescent="0.3">
      <c r="A34" s="8" t="s">
        <v>139</v>
      </c>
      <c r="B34" s="13" t="s">
        <v>70</v>
      </c>
      <c r="C34" s="4" t="s">
        <v>127</v>
      </c>
      <c r="D34" s="10" t="s">
        <v>128</v>
      </c>
      <c r="E34" s="10" t="s">
        <v>129</v>
      </c>
      <c r="F34" s="10" t="s">
        <v>130</v>
      </c>
      <c r="G34" s="10" t="s">
        <v>106</v>
      </c>
    </row>
    <row r="35" spans="1:7" ht="124.2" x14ac:dyDescent="0.3">
      <c r="A35" s="8" t="s">
        <v>139</v>
      </c>
      <c r="B35" s="15" t="s">
        <v>131</v>
      </c>
      <c r="C35" s="137" t="s">
        <v>132</v>
      </c>
      <c r="D35" s="137" t="s">
        <v>132</v>
      </c>
      <c r="E35" s="138" t="s">
        <v>133</v>
      </c>
      <c r="F35" s="138" t="s">
        <v>134</v>
      </c>
      <c r="G35" s="138" t="s">
        <v>135</v>
      </c>
    </row>
    <row r="36" spans="1:7" s="149" customFormat="1" ht="84.75" customHeight="1" x14ac:dyDescent="0.3">
      <c r="B36" s="150"/>
      <c r="C36" s="150"/>
      <c r="D36" s="151"/>
    </row>
    <row r="37" spans="1:7" s="149" customFormat="1" ht="84.75" customHeight="1" x14ac:dyDescent="0.3">
      <c r="B37" s="150"/>
      <c r="C37" s="150"/>
      <c r="D37" s="151"/>
    </row>
    <row r="38" spans="1:7" s="149" customFormat="1" ht="84.75" customHeight="1" x14ac:dyDescent="0.3">
      <c r="B38" s="150"/>
      <c r="C38" s="150"/>
      <c r="D38" s="151"/>
    </row>
    <row r="39" spans="1:7" s="149" customFormat="1" ht="84.75" customHeight="1" x14ac:dyDescent="0.3">
      <c r="B39" s="150"/>
      <c r="C39" s="150"/>
      <c r="D39" s="151"/>
    </row>
    <row r="40" spans="1:7" s="149" customFormat="1" ht="84.75" customHeight="1" x14ac:dyDescent="0.3">
      <c r="B40" s="150"/>
      <c r="C40" s="150"/>
      <c r="D40" s="151"/>
    </row>
    <row r="41" spans="1:7" s="149" customFormat="1" ht="84.75" customHeight="1" x14ac:dyDescent="0.3">
      <c r="B41" s="150"/>
      <c r="C41" s="150"/>
      <c r="D41" s="151"/>
    </row>
    <row r="42" spans="1:7" s="149" customFormat="1" ht="84.75" customHeight="1" x14ac:dyDescent="0.3">
      <c r="B42" s="150"/>
      <c r="C42" s="150"/>
      <c r="D42" s="151"/>
    </row>
    <row r="43" spans="1:7" s="149" customFormat="1" ht="84.75" customHeight="1" x14ac:dyDescent="0.3">
      <c r="B43" s="150"/>
      <c r="C43" s="150"/>
      <c r="D43" s="151"/>
    </row>
    <row r="44" spans="1:7" s="149" customFormat="1" ht="84.75" customHeight="1" x14ac:dyDescent="0.3">
      <c r="B44" s="150"/>
      <c r="C44" s="150"/>
      <c r="D44" s="151"/>
    </row>
    <row r="45" spans="1:7" s="149" customFormat="1" ht="84.75" customHeight="1" x14ac:dyDescent="0.3">
      <c r="B45" s="150"/>
      <c r="C45" s="150"/>
      <c r="D45" s="151"/>
    </row>
    <row r="46" spans="1:7" s="149" customFormat="1" ht="84.75" customHeight="1" x14ac:dyDescent="0.3">
      <c r="B46" s="150"/>
      <c r="C46" s="150"/>
      <c r="D46" s="151"/>
    </row>
    <row r="47" spans="1:7" s="149" customFormat="1" ht="84.75" customHeight="1" x14ac:dyDescent="0.3">
      <c r="B47" s="150"/>
      <c r="C47" s="150"/>
      <c r="D47" s="151"/>
    </row>
    <row r="48" spans="1:7" s="149" customFormat="1" ht="84.75" customHeight="1" x14ac:dyDescent="0.3">
      <c r="B48" s="150"/>
      <c r="C48" s="150"/>
      <c r="D48" s="151"/>
    </row>
    <row r="49" spans="2:4" s="149" customFormat="1" ht="84.75" customHeight="1" x14ac:dyDescent="0.3">
      <c r="B49" s="150"/>
      <c r="C49" s="150"/>
      <c r="D49" s="151"/>
    </row>
    <row r="50" spans="2:4" s="149" customFormat="1" ht="84.75" customHeight="1" x14ac:dyDescent="0.3">
      <c r="B50" s="150"/>
      <c r="C50" s="150"/>
      <c r="D50" s="151"/>
    </row>
    <row r="51" spans="2:4" s="149" customFormat="1" ht="84.75" customHeight="1" x14ac:dyDescent="0.3">
      <c r="B51" s="150"/>
      <c r="C51" s="150"/>
      <c r="D51" s="151"/>
    </row>
    <row r="52" spans="2:4" s="149" customFormat="1" ht="84.75" customHeight="1" x14ac:dyDescent="0.3">
      <c r="B52" s="150"/>
      <c r="C52" s="150"/>
      <c r="D52" s="151"/>
    </row>
    <row r="53" spans="2:4" s="149" customFormat="1" ht="84.75" customHeight="1" x14ac:dyDescent="0.3">
      <c r="B53" s="150"/>
      <c r="C53" s="150"/>
      <c r="D53" s="151"/>
    </row>
    <row r="54" spans="2:4" s="149" customFormat="1" ht="84.75" customHeight="1" x14ac:dyDescent="0.3">
      <c r="B54" s="150"/>
      <c r="C54" s="150"/>
      <c r="D54" s="151"/>
    </row>
    <row r="55" spans="2:4" s="149" customFormat="1" ht="84.75" customHeight="1" x14ac:dyDescent="0.3">
      <c r="B55" s="150"/>
      <c r="C55" s="150"/>
      <c r="D55" s="151"/>
    </row>
    <row r="56" spans="2:4" s="149" customFormat="1" ht="84.75" customHeight="1" x14ac:dyDescent="0.3">
      <c r="B56" s="150"/>
      <c r="C56" s="150"/>
      <c r="D56" s="151"/>
    </row>
    <row r="57" spans="2:4" s="149" customFormat="1" ht="84.75" customHeight="1" x14ac:dyDescent="0.3">
      <c r="B57" s="150"/>
      <c r="C57" s="150"/>
      <c r="D57" s="151"/>
    </row>
    <row r="58" spans="2:4" s="149" customFormat="1" ht="84.75" customHeight="1" x14ac:dyDescent="0.3">
      <c r="B58" s="150"/>
      <c r="C58" s="150"/>
      <c r="D58" s="151"/>
    </row>
    <row r="59" spans="2:4" s="149" customFormat="1" ht="84.75" customHeight="1" x14ac:dyDescent="0.3">
      <c r="B59" s="150"/>
      <c r="C59" s="150"/>
      <c r="D59" s="151"/>
    </row>
    <row r="60" spans="2:4" s="149" customFormat="1" ht="84.75" customHeight="1" x14ac:dyDescent="0.3">
      <c r="B60" s="150"/>
      <c r="C60" s="150"/>
      <c r="D60" s="151"/>
    </row>
    <row r="61" spans="2:4" s="149" customFormat="1" ht="84.75" customHeight="1" x14ac:dyDescent="0.3">
      <c r="B61" s="150"/>
      <c r="C61" s="150"/>
      <c r="D61" s="151"/>
    </row>
    <row r="62" spans="2:4" s="149" customFormat="1" ht="84.75" customHeight="1" x14ac:dyDescent="0.3">
      <c r="B62" s="150"/>
      <c r="C62" s="150"/>
      <c r="D62" s="151"/>
    </row>
    <row r="63" spans="2:4" s="149" customFormat="1" ht="84.75" customHeight="1" x14ac:dyDescent="0.3">
      <c r="B63" s="150"/>
      <c r="C63" s="150"/>
      <c r="D63" s="151"/>
    </row>
    <row r="64" spans="2:4" s="149" customFormat="1" ht="84.75" customHeight="1" x14ac:dyDescent="0.3">
      <c r="B64" s="150"/>
      <c r="C64" s="150"/>
      <c r="D64" s="151"/>
    </row>
    <row r="65" spans="2:4" s="149" customFormat="1" ht="84.75" customHeight="1" x14ac:dyDescent="0.3">
      <c r="B65" s="150"/>
      <c r="C65" s="150"/>
      <c r="D65" s="151"/>
    </row>
    <row r="66" spans="2:4" s="149" customFormat="1" ht="84.75" customHeight="1" x14ac:dyDescent="0.3">
      <c r="B66" s="150"/>
      <c r="C66" s="150"/>
      <c r="D66" s="151"/>
    </row>
  </sheetData>
  <autoFilter ref="A2:G35"/>
  <mergeCells count="18">
    <mergeCell ref="A1:G1"/>
    <mergeCell ref="C9:C11"/>
    <mergeCell ref="D9:D11"/>
    <mergeCell ref="C12:C15"/>
    <mergeCell ref="C18:C19"/>
    <mergeCell ref="B18:B19"/>
    <mergeCell ref="E12:E13"/>
    <mergeCell ref="G12:G13"/>
    <mergeCell ref="D12:D15"/>
    <mergeCell ref="B12:B15"/>
    <mergeCell ref="B9:B11"/>
    <mergeCell ref="C3:C5"/>
    <mergeCell ref="B24:B27"/>
    <mergeCell ref="C22:C23"/>
    <mergeCell ref="D22:D23"/>
    <mergeCell ref="D24:D27"/>
    <mergeCell ref="C24:C27"/>
    <mergeCell ref="B22:B23"/>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9" sqref="A9"/>
    </sheetView>
  </sheetViews>
  <sheetFormatPr baseColWidth="10" defaultColWidth="8.88671875" defaultRowHeight="14.4" x14ac:dyDescent="0.3"/>
  <cols>
    <col min="1" max="1" width="46" customWidth="1"/>
    <col min="2" max="2" width="24.88671875" bestFit="1" customWidth="1"/>
  </cols>
  <sheetData>
    <row r="1" spans="1:2" x14ac:dyDescent="0.25">
      <c r="A1" s="11" t="s">
        <v>136</v>
      </c>
      <c r="B1" t="s">
        <v>138</v>
      </c>
    </row>
    <row r="2" spans="1:2" x14ac:dyDescent="0.25">
      <c r="A2" s="5" t="s">
        <v>139</v>
      </c>
      <c r="B2" s="12">
        <v>25</v>
      </c>
    </row>
    <row r="3" spans="1:2" x14ac:dyDescent="0.25">
      <c r="A3" s="5" t="s">
        <v>8</v>
      </c>
      <c r="B3" s="12">
        <v>8</v>
      </c>
    </row>
    <row r="4" spans="1:2" x14ac:dyDescent="0.25">
      <c r="A4" s="5" t="s">
        <v>137</v>
      </c>
      <c r="B4" s="12">
        <v>33</v>
      </c>
    </row>
  </sheetData>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00"/>
  <sheetViews>
    <sheetView showGridLines="0" zoomScale="55" zoomScaleNormal="55" workbookViewId="0">
      <selection activeCell="F26" sqref="F26"/>
    </sheetView>
  </sheetViews>
  <sheetFormatPr baseColWidth="10" defaultRowHeight="14.4" x14ac:dyDescent="0.3"/>
  <cols>
    <col min="2" max="2" width="7.88671875" customWidth="1"/>
    <col min="3" max="3" width="34.109375" style="216" customWidth="1"/>
    <col min="4" max="4" width="27" style="216" customWidth="1"/>
    <col min="5" max="5" width="66.33203125" style="217" customWidth="1"/>
    <col min="6" max="6" width="68.5546875" style="217" customWidth="1"/>
    <col min="7" max="7" width="79" style="217" customWidth="1"/>
    <col min="8" max="9" width="79" style="120" customWidth="1"/>
  </cols>
  <sheetData>
    <row r="2" spans="2:9" ht="42" customHeight="1" x14ac:dyDescent="0.4">
      <c r="B2" s="197" t="s">
        <v>1590</v>
      </c>
      <c r="C2" s="407" t="s">
        <v>1591</v>
      </c>
      <c r="D2" s="198">
        <v>0</v>
      </c>
      <c r="E2" s="198">
        <v>1</v>
      </c>
      <c r="F2" s="198">
        <v>2</v>
      </c>
      <c r="G2" s="198">
        <v>3</v>
      </c>
      <c r="H2" s="199">
        <v>4</v>
      </c>
      <c r="I2" s="200">
        <v>5</v>
      </c>
    </row>
    <row r="3" spans="2:9" ht="21" x14ac:dyDescent="0.4">
      <c r="B3" s="201"/>
      <c r="C3" s="408"/>
      <c r="D3" s="202" t="s">
        <v>1593</v>
      </c>
      <c r="E3" s="202" t="s">
        <v>1594</v>
      </c>
      <c r="F3" s="202" t="s">
        <v>1595</v>
      </c>
      <c r="G3" s="202" t="s">
        <v>1596</v>
      </c>
      <c r="H3" s="203" t="s">
        <v>1597</v>
      </c>
      <c r="I3" s="204" t="s">
        <v>1598</v>
      </c>
    </row>
    <row r="4" spans="2:9" ht="21" x14ac:dyDescent="0.4">
      <c r="B4" s="201"/>
      <c r="C4" s="202" t="s">
        <v>1592</v>
      </c>
      <c r="D4" s="202" t="s">
        <v>1592</v>
      </c>
      <c r="E4" s="202" t="s">
        <v>1599</v>
      </c>
      <c r="F4" s="202" t="s">
        <v>1600</v>
      </c>
      <c r="G4" s="202" t="s">
        <v>1601</v>
      </c>
      <c r="H4" s="203" t="s">
        <v>1602</v>
      </c>
      <c r="I4" s="204" t="s">
        <v>1603</v>
      </c>
    </row>
    <row r="5" spans="2:9" s="218" customFormat="1" ht="21" x14ac:dyDescent="0.4">
      <c r="B5" s="205"/>
      <c r="C5" s="206"/>
      <c r="D5" s="206"/>
      <c r="E5" s="207"/>
      <c r="F5" s="207"/>
      <c r="G5" s="207"/>
      <c r="H5" s="208"/>
      <c r="I5" s="207"/>
    </row>
    <row r="6" spans="2:9" s="216" customFormat="1" ht="185.4" customHeight="1" x14ac:dyDescent="0.3">
      <c r="B6" s="209">
        <v>0</v>
      </c>
      <c r="C6" s="237" t="s">
        <v>1604</v>
      </c>
      <c r="D6" s="238" t="s">
        <v>150</v>
      </c>
      <c r="E6" s="210" t="s">
        <v>1605</v>
      </c>
      <c r="F6" s="210" t="s">
        <v>1606</v>
      </c>
      <c r="G6" s="210" t="s">
        <v>1607</v>
      </c>
      <c r="H6" s="210" t="s">
        <v>1608</v>
      </c>
      <c r="I6" s="211" t="s">
        <v>1609</v>
      </c>
    </row>
    <row r="7" spans="2:9" s="216" customFormat="1" ht="84" x14ac:dyDescent="0.3">
      <c r="B7" s="212">
        <v>1</v>
      </c>
      <c r="C7" s="239" t="s">
        <v>1583</v>
      </c>
      <c r="D7" s="238" t="s">
        <v>150</v>
      </c>
      <c r="E7" s="210" t="s">
        <v>1610</v>
      </c>
      <c r="F7" s="210" t="s">
        <v>1611</v>
      </c>
      <c r="G7" s="210" t="s">
        <v>1612</v>
      </c>
      <c r="H7" s="210" t="s">
        <v>1613</v>
      </c>
      <c r="I7" s="211" t="s">
        <v>1614</v>
      </c>
    </row>
    <row r="8" spans="2:9" s="216" customFormat="1" ht="63" x14ac:dyDescent="0.4">
      <c r="B8" s="212">
        <v>2</v>
      </c>
      <c r="C8" s="237" t="s">
        <v>1615</v>
      </c>
      <c r="D8" s="238" t="s">
        <v>150</v>
      </c>
      <c r="E8" s="210" t="s">
        <v>1616</v>
      </c>
      <c r="F8" s="210" t="s">
        <v>1617</v>
      </c>
      <c r="G8" s="210" t="s">
        <v>1618</v>
      </c>
      <c r="H8" s="213" t="s">
        <v>1619</v>
      </c>
      <c r="I8" s="211" t="s">
        <v>1620</v>
      </c>
    </row>
    <row r="9" spans="2:9" s="216" customFormat="1" ht="84" x14ac:dyDescent="0.3">
      <c r="B9" s="212">
        <v>3</v>
      </c>
      <c r="C9" s="237" t="s">
        <v>1585</v>
      </c>
      <c r="D9" s="238" t="s">
        <v>150</v>
      </c>
      <c r="E9" s="210" t="s">
        <v>1621</v>
      </c>
      <c r="F9" s="210" t="s">
        <v>1622</v>
      </c>
      <c r="G9" s="210" t="s">
        <v>1623</v>
      </c>
      <c r="H9" s="210" t="s">
        <v>1624</v>
      </c>
      <c r="I9" s="211" t="s">
        <v>1625</v>
      </c>
    </row>
    <row r="10" spans="2:9" s="216" customFormat="1" ht="42" x14ac:dyDescent="0.4">
      <c r="B10" s="212">
        <v>4</v>
      </c>
      <c r="C10" s="237" t="s">
        <v>1626</v>
      </c>
      <c r="D10" s="238" t="s">
        <v>150</v>
      </c>
      <c r="E10" s="210" t="s">
        <v>1627</v>
      </c>
      <c r="F10" s="210" t="s">
        <v>1628</v>
      </c>
      <c r="G10" s="210" t="s">
        <v>1629</v>
      </c>
      <c r="H10" s="213" t="s">
        <v>1630</v>
      </c>
      <c r="I10" s="211" t="s">
        <v>1631</v>
      </c>
    </row>
    <row r="11" spans="2:9" s="216" customFormat="1" ht="63" x14ac:dyDescent="0.4">
      <c r="B11" s="212">
        <v>5</v>
      </c>
      <c r="C11" s="237" t="s">
        <v>1632</v>
      </c>
      <c r="D11" s="238" t="s">
        <v>150</v>
      </c>
      <c r="E11" s="210" t="s">
        <v>1633</v>
      </c>
      <c r="F11" s="210" t="s">
        <v>1634</v>
      </c>
      <c r="G11" s="210" t="s">
        <v>1635</v>
      </c>
      <c r="H11" s="213" t="s">
        <v>1636</v>
      </c>
      <c r="I11" s="211" t="s">
        <v>1637</v>
      </c>
    </row>
    <row r="12" spans="2:9" s="216" customFormat="1" ht="63" x14ac:dyDescent="0.3">
      <c r="B12" s="212">
        <v>6</v>
      </c>
      <c r="C12" s="237" t="s">
        <v>1588</v>
      </c>
      <c r="D12" s="238" t="s">
        <v>150</v>
      </c>
      <c r="E12" s="210" t="s">
        <v>1638</v>
      </c>
      <c r="F12" s="210" t="s">
        <v>1639</v>
      </c>
      <c r="G12" s="210" t="s">
        <v>1640</v>
      </c>
      <c r="H12" s="214" t="s">
        <v>1641</v>
      </c>
      <c r="I12" s="215" t="s">
        <v>1642</v>
      </c>
    </row>
    <row r="13" spans="2:9" s="216" customFormat="1" ht="76.8" customHeight="1" x14ac:dyDescent="0.4">
      <c r="B13" s="212">
        <v>7</v>
      </c>
      <c r="C13" s="237" t="s">
        <v>1643</v>
      </c>
      <c r="D13" s="238" t="s">
        <v>150</v>
      </c>
      <c r="E13" s="210" t="s">
        <v>1644</v>
      </c>
      <c r="F13" s="210" t="s">
        <v>1645</v>
      </c>
      <c r="G13" s="210" t="s">
        <v>1646</v>
      </c>
      <c r="H13" s="213" t="s">
        <v>1647</v>
      </c>
      <c r="I13" s="211" t="s">
        <v>1648</v>
      </c>
    </row>
    <row r="14" spans="2:9" s="216" customFormat="1" x14ac:dyDescent="0.3">
      <c r="E14" s="217"/>
      <c r="F14" s="217"/>
      <c r="G14" s="217"/>
      <c r="H14" s="120"/>
      <c r="I14" s="217"/>
    </row>
    <row r="15" spans="2:9" s="216" customFormat="1" x14ac:dyDescent="0.3">
      <c r="E15" s="217"/>
      <c r="F15" s="217"/>
      <c r="G15" s="217"/>
      <c r="H15" s="120"/>
      <c r="I15" s="217"/>
    </row>
    <row r="16" spans="2:9" s="216" customFormat="1" x14ac:dyDescent="0.3">
      <c r="E16" s="217"/>
      <c r="F16" s="217"/>
      <c r="G16" s="217"/>
      <c r="H16" s="120"/>
      <c r="I16" s="217"/>
    </row>
    <row r="17" spans="2:9" s="219" customFormat="1" x14ac:dyDescent="0.3">
      <c r="E17" s="220"/>
      <c r="F17" s="220"/>
      <c r="G17" s="220"/>
      <c r="H17" s="221"/>
      <c r="I17" s="220"/>
    </row>
    <row r="18" spans="2:9" s="219" customFormat="1" x14ac:dyDescent="0.3">
      <c r="E18" s="220"/>
      <c r="F18" s="220"/>
      <c r="G18" s="220"/>
      <c r="H18" s="221"/>
      <c r="I18" s="220"/>
    </row>
    <row r="19" spans="2:9" s="219" customFormat="1" x14ac:dyDescent="0.3">
      <c r="E19" s="220"/>
      <c r="F19" s="220"/>
      <c r="G19" s="220"/>
      <c r="H19" s="221"/>
      <c r="I19" s="220"/>
    </row>
    <row r="20" spans="2:9" s="219" customFormat="1" x14ac:dyDescent="0.3">
      <c r="E20" s="220"/>
      <c r="F20" s="220"/>
      <c r="G20" s="220"/>
      <c r="H20" s="221"/>
      <c r="I20" s="220"/>
    </row>
    <row r="21" spans="2:9" s="219" customFormat="1" x14ac:dyDescent="0.3">
      <c r="E21" s="220"/>
      <c r="F21" s="220"/>
      <c r="G21" s="220"/>
      <c r="H21" s="221"/>
      <c r="I21" s="220"/>
    </row>
    <row r="22" spans="2:9" s="219" customFormat="1" x14ac:dyDescent="0.3">
      <c r="E22" s="220"/>
      <c r="F22" s="220"/>
      <c r="G22" s="220"/>
      <c r="H22" s="221"/>
      <c r="I22" s="220"/>
    </row>
    <row r="23" spans="2:9" s="219" customFormat="1" x14ac:dyDescent="0.3">
      <c r="E23" s="220"/>
      <c r="F23" s="220"/>
      <c r="G23" s="220"/>
      <c r="H23" s="221"/>
      <c r="I23" s="220"/>
    </row>
    <row r="24" spans="2:9" s="222" customFormat="1" x14ac:dyDescent="0.3">
      <c r="B24" s="219"/>
      <c r="C24" s="219"/>
      <c r="D24" s="219"/>
      <c r="E24" s="220"/>
      <c r="F24" s="220"/>
      <c r="G24" s="220"/>
      <c r="H24" s="221"/>
      <c r="I24" s="221"/>
    </row>
    <row r="25" spans="2:9" s="222" customFormat="1" x14ac:dyDescent="0.3">
      <c r="B25" s="219"/>
      <c r="C25" s="219"/>
      <c r="D25" s="219"/>
      <c r="E25" s="220"/>
      <c r="F25" s="220"/>
      <c r="G25" s="220"/>
      <c r="H25" s="221"/>
      <c r="I25" s="221"/>
    </row>
    <row r="26" spans="2:9" s="222" customFormat="1" x14ac:dyDescent="0.3">
      <c r="B26" s="219"/>
      <c r="C26" s="219"/>
      <c r="D26" s="219"/>
      <c r="E26" s="220"/>
      <c r="F26" s="220"/>
      <c r="G26" s="220"/>
      <c r="H26" s="221"/>
      <c r="I26" s="221"/>
    </row>
    <row r="27" spans="2:9" s="222" customFormat="1" x14ac:dyDescent="0.3">
      <c r="B27" s="219"/>
      <c r="C27" s="219"/>
      <c r="D27" s="219"/>
      <c r="E27" s="220"/>
      <c r="F27" s="220"/>
      <c r="G27" s="220"/>
      <c r="H27" s="221"/>
      <c r="I27" s="221"/>
    </row>
    <row r="28" spans="2:9" s="222" customFormat="1" x14ac:dyDescent="0.3">
      <c r="B28" s="219"/>
      <c r="C28" s="219"/>
      <c r="D28" s="219"/>
      <c r="E28" s="220"/>
      <c r="F28" s="220"/>
      <c r="G28" s="220"/>
      <c r="H28" s="221"/>
      <c r="I28" s="221"/>
    </row>
    <row r="29" spans="2:9" s="222" customFormat="1" x14ac:dyDescent="0.3">
      <c r="B29" s="219"/>
      <c r="C29" s="219"/>
      <c r="D29" s="219"/>
      <c r="E29" s="220"/>
      <c r="F29" s="220"/>
      <c r="G29" s="220"/>
      <c r="H29" s="221"/>
      <c r="I29" s="221"/>
    </row>
    <row r="30" spans="2:9" s="222" customFormat="1" x14ac:dyDescent="0.3">
      <c r="B30" s="219"/>
      <c r="C30" s="219"/>
      <c r="D30" s="219"/>
      <c r="E30" s="220"/>
      <c r="F30" s="220"/>
      <c r="G30" s="220"/>
      <c r="H30" s="221"/>
      <c r="I30" s="221"/>
    </row>
    <row r="31" spans="2:9" s="221" customFormat="1" x14ac:dyDescent="0.3">
      <c r="B31" s="219"/>
      <c r="C31" s="219"/>
      <c r="D31" s="219"/>
      <c r="E31" s="220"/>
      <c r="F31" s="220"/>
      <c r="G31" s="220"/>
    </row>
    <row r="32" spans="2:9" s="221" customFormat="1" x14ac:dyDescent="0.3">
      <c r="B32" s="219"/>
      <c r="C32" s="219"/>
      <c r="D32" s="219"/>
      <c r="E32" s="220"/>
      <c r="F32" s="220"/>
      <c r="G32" s="220"/>
    </row>
    <row r="33" spans="2:7" s="221" customFormat="1" x14ac:dyDescent="0.3">
      <c r="B33" s="219"/>
      <c r="C33" s="219"/>
      <c r="D33" s="219"/>
      <c r="E33" s="220"/>
      <c r="F33" s="220"/>
      <c r="G33" s="220"/>
    </row>
    <row r="34" spans="2:7" s="221" customFormat="1" x14ac:dyDescent="0.3">
      <c r="B34" s="219"/>
      <c r="C34" s="219"/>
      <c r="D34" s="219"/>
      <c r="E34" s="220"/>
      <c r="F34" s="220"/>
      <c r="G34" s="220"/>
    </row>
    <row r="35" spans="2:7" s="221" customFormat="1" x14ac:dyDescent="0.3">
      <c r="B35" s="219"/>
      <c r="C35" s="219"/>
      <c r="D35" s="219"/>
      <c r="E35" s="220"/>
      <c r="F35" s="220"/>
      <c r="G35" s="220"/>
    </row>
    <row r="36" spans="2:7" s="221" customFormat="1" x14ac:dyDescent="0.3">
      <c r="B36" s="219"/>
      <c r="C36" s="219"/>
      <c r="D36" s="219"/>
      <c r="E36" s="220"/>
      <c r="F36" s="220"/>
      <c r="G36" s="220"/>
    </row>
    <row r="37" spans="2:7" s="221" customFormat="1" x14ac:dyDescent="0.3">
      <c r="B37" s="219"/>
      <c r="C37" s="219"/>
      <c r="D37" s="219"/>
      <c r="E37" s="220"/>
      <c r="F37" s="220"/>
      <c r="G37" s="220"/>
    </row>
    <row r="38" spans="2:7" s="221" customFormat="1" x14ac:dyDescent="0.3">
      <c r="B38" s="219"/>
      <c r="C38" s="219"/>
      <c r="D38" s="219"/>
      <c r="E38" s="220"/>
      <c r="F38" s="220"/>
      <c r="G38" s="220"/>
    </row>
    <row r="39" spans="2:7" s="221" customFormat="1" x14ac:dyDescent="0.3">
      <c r="B39" s="219"/>
      <c r="C39" s="219"/>
      <c r="D39" s="219"/>
      <c r="E39" s="220"/>
      <c r="F39" s="220"/>
      <c r="G39" s="220"/>
    </row>
    <row r="40" spans="2:7" s="221" customFormat="1" x14ac:dyDescent="0.3">
      <c r="B40" s="219"/>
      <c r="C40" s="219"/>
      <c r="D40" s="219"/>
      <c r="E40" s="220"/>
      <c r="F40" s="220"/>
      <c r="G40" s="220"/>
    </row>
    <row r="41" spans="2:7" s="221" customFormat="1" x14ac:dyDescent="0.3">
      <c r="B41" s="219"/>
      <c r="C41" s="219"/>
      <c r="D41" s="219"/>
      <c r="E41" s="220"/>
      <c r="F41" s="220"/>
      <c r="G41" s="220"/>
    </row>
    <row r="42" spans="2:7" s="221" customFormat="1" x14ac:dyDescent="0.3">
      <c r="B42" s="219"/>
      <c r="C42" s="219"/>
      <c r="D42" s="219"/>
      <c r="E42" s="220"/>
      <c r="F42" s="220"/>
      <c r="G42" s="220"/>
    </row>
    <row r="43" spans="2:7" s="221" customFormat="1" x14ac:dyDescent="0.3">
      <c r="B43" s="219"/>
      <c r="C43" s="219"/>
      <c r="D43" s="219"/>
      <c r="E43" s="220"/>
      <c r="F43" s="220"/>
      <c r="G43" s="220"/>
    </row>
    <row r="44" spans="2:7" s="221" customFormat="1" x14ac:dyDescent="0.3">
      <c r="B44" s="219"/>
      <c r="C44" s="219"/>
      <c r="D44" s="219"/>
      <c r="E44" s="220"/>
      <c r="F44" s="220"/>
      <c r="G44" s="220"/>
    </row>
    <row r="45" spans="2:7" s="221" customFormat="1" x14ac:dyDescent="0.3">
      <c r="B45" s="219"/>
      <c r="C45" s="219"/>
      <c r="D45" s="219"/>
      <c r="E45" s="220"/>
      <c r="F45" s="220"/>
      <c r="G45" s="220"/>
    </row>
    <row r="46" spans="2:7" s="221" customFormat="1" x14ac:dyDescent="0.3">
      <c r="B46" s="219"/>
      <c r="C46" s="219"/>
      <c r="D46" s="219"/>
      <c r="E46" s="220"/>
      <c r="F46" s="220"/>
      <c r="G46" s="220"/>
    </row>
    <row r="47" spans="2:7" s="221" customFormat="1" x14ac:dyDescent="0.3">
      <c r="B47" s="219"/>
      <c r="C47" s="219"/>
      <c r="D47" s="219"/>
      <c r="E47" s="220"/>
      <c r="F47" s="220"/>
      <c r="G47" s="220"/>
    </row>
    <row r="48" spans="2:7" s="221" customFormat="1" x14ac:dyDescent="0.3">
      <c r="B48" s="219"/>
      <c r="C48" s="219"/>
      <c r="D48" s="219"/>
      <c r="E48" s="220"/>
      <c r="F48" s="220"/>
      <c r="G48" s="220"/>
    </row>
    <row r="49" spans="2:7" s="221" customFormat="1" x14ac:dyDescent="0.3">
      <c r="B49" s="219"/>
      <c r="C49" s="219"/>
      <c r="D49" s="219"/>
      <c r="E49" s="220"/>
      <c r="F49" s="220"/>
      <c r="G49" s="220"/>
    </row>
    <row r="50" spans="2:7" s="221" customFormat="1" x14ac:dyDescent="0.3">
      <c r="B50" s="219"/>
      <c r="C50" s="219"/>
      <c r="D50" s="219"/>
      <c r="E50" s="220"/>
      <c r="F50" s="220"/>
      <c r="G50" s="220"/>
    </row>
    <row r="51" spans="2:7" s="221" customFormat="1" x14ac:dyDescent="0.3">
      <c r="B51" s="219"/>
      <c r="C51" s="219"/>
      <c r="D51" s="219"/>
      <c r="E51" s="220"/>
      <c r="F51" s="220"/>
      <c r="G51" s="220"/>
    </row>
    <row r="52" spans="2:7" s="221" customFormat="1" x14ac:dyDescent="0.3">
      <c r="B52" s="219"/>
      <c r="C52" s="219"/>
      <c r="D52" s="219"/>
      <c r="E52" s="220"/>
      <c r="F52" s="220"/>
      <c r="G52" s="220"/>
    </row>
    <row r="53" spans="2:7" s="221" customFormat="1" x14ac:dyDescent="0.3">
      <c r="B53" s="219"/>
      <c r="C53" s="219"/>
      <c r="D53" s="219"/>
      <c r="E53" s="220"/>
      <c r="F53" s="220"/>
      <c r="G53" s="220"/>
    </row>
    <row r="54" spans="2:7" s="221" customFormat="1" x14ac:dyDescent="0.3">
      <c r="B54" s="219"/>
      <c r="C54" s="219"/>
      <c r="D54" s="219"/>
      <c r="E54" s="220"/>
      <c r="F54" s="220"/>
      <c r="G54" s="220"/>
    </row>
    <row r="55" spans="2:7" s="221" customFormat="1" x14ac:dyDescent="0.3">
      <c r="B55" s="219"/>
      <c r="C55" s="219"/>
      <c r="D55" s="219"/>
      <c r="E55" s="220"/>
      <c r="F55" s="220"/>
      <c r="G55" s="220"/>
    </row>
    <row r="56" spans="2:7" s="221" customFormat="1" x14ac:dyDescent="0.3">
      <c r="B56" s="219"/>
      <c r="C56" s="219"/>
      <c r="D56" s="219"/>
      <c r="E56" s="220"/>
      <c r="F56" s="220"/>
      <c r="G56" s="220"/>
    </row>
    <row r="57" spans="2:7" s="221" customFormat="1" x14ac:dyDescent="0.3">
      <c r="B57" s="219"/>
      <c r="C57" s="219"/>
      <c r="D57" s="219"/>
      <c r="E57" s="220"/>
      <c r="F57" s="220"/>
      <c r="G57" s="220"/>
    </row>
    <row r="58" spans="2:7" s="221" customFormat="1" x14ac:dyDescent="0.3">
      <c r="B58" s="219"/>
      <c r="C58" s="219"/>
      <c r="D58" s="219"/>
      <c r="E58" s="220"/>
      <c r="F58" s="220"/>
      <c r="G58" s="220"/>
    </row>
    <row r="59" spans="2:7" s="221" customFormat="1" x14ac:dyDescent="0.3">
      <c r="B59" s="219"/>
      <c r="C59" s="219"/>
      <c r="D59" s="219"/>
      <c r="E59" s="220"/>
      <c r="F59" s="220"/>
      <c r="G59" s="220"/>
    </row>
    <row r="60" spans="2:7" s="221" customFormat="1" x14ac:dyDescent="0.3">
      <c r="B60" s="219"/>
      <c r="C60" s="219"/>
      <c r="D60" s="219"/>
      <c r="E60" s="220"/>
      <c r="F60" s="220"/>
      <c r="G60" s="220"/>
    </row>
    <row r="61" spans="2:7" s="221" customFormat="1" x14ac:dyDescent="0.3">
      <c r="B61" s="219"/>
      <c r="C61" s="219"/>
      <c r="D61" s="219"/>
      <c r="E61" s="220"/>
      <c r="F61" s="220"/>
      <c r="G61" s="220"/>
    </row>
    <row r="62" spans="2:7" s="221" customFormat="1" x14ac:dyDescent="0.3">
      <c r="B62" s="219"/>
      <c r="C62" s="219"/>
      <c r="D62" s="219"/>
      <c r="E62" s="220"/>
      <c r="F62" s="220"/>
      <c r="G62" s="220"/>
    </row>
    <row r="63" spans="2:7" s="221" customFormat="1" x14ac:dyDescent="0.3">
      <c r="B63" s="219"/>
      <c r="C63" s="219"/>
      <c r="D63" s="219"/>
      <c r="E63" s="220"/>
      <c r="F63" s="220"/>
      <c r="G63" s="220"/>
    </row>
    <row r="64" spans="2:7" s="221" customFormat="1" x14ac:dyDescent="0.3">
      <c r="B64" s="219"/>
      <c r="C64" s="219"/>
      <c r="D64" s="219"/>
      <c r="E64" s="220"/>
      <c r="F64" s="220"/>
      <c r="G64" s="220"/>
    </row>
    <row r="65" spans="2:9" s="221" customFormat="1" x14ac:dyDescent="0.3">
      <c r="B65" s="219"/>
      <c r="C65" s="219"/>
      <c r="D65" s="219"/>
      <c r="E65" s="220"/>
      <c r="F65" s="220"/>
      <c r="G65" s="220"/>
    </row>
    <row r="66" spans="2:9" s="221" customFormat="1" x14ac:dyDescent="0.3">
      <c r="B66" s="219"/>
      <c r="C66" s="219"/>
      <c r="D66" s="219"/>
      <c r="E66" s="220"/>
      <c r="F66" s="220"/>
      <c r="G66" s="220"/>
    </row>
    <row r="67" spans="2:9" s="221" customFormat="1" x14ac:dyDescent="0.3">
      <c r="B67" s="219"/>
      <c r="C67" s="219"/>
      <c r="D67" s="219"/>
      <c r="E67" s="220"/>
      <c r="F67" s="220"/>
      <c r="G67" s="220"/>
    </row>
    <row r="68" spans="2:9" s="221" customFormat="1" x14ac:dyDescent="0.3">
      <c r="B68" s="219"/>
      <c r="C68" s="219"/>
      <c r="D68" s="219"/>
      <c r="E68" s="220"/>
      <c r="F68" s="220"/>
      <c r="G68" s="220"/>
    </row>
    <row r="69" spans="2:9" s="221" customFormat="1" x14ac:dyDescent="0.3">
      <c r="B69" s="219"/>
      <c r="C69" s="219"/>
      <c r="D69" s="219"/>
      <c r="E69" s="220"/>
      <c r="F69" s="220"/>
      <c r="G69" s="220"/>
    </row>
    <row r="70" spans="2:9" s="221" customFormat="1" x14ac:dyDescent="0.3">
      <c r="B70" s="219"/>
      <c r="C70" s="219"/>
      <c r="D70" s="219"/>
      <c r="E70" s="220"/>
      <c r="F70" s="220"/>
      <c r="G70" s="220"/>
    </row>
    <row r="71" spans="2:9" s="221" customFormat="1" x14ac:dyDescent="0.3">
      <c r="B71" s="219"/>
      <c r="C71" s="219"/>
      <c r="D71" s="219"/>
      <c r="E71" s="220"/>
      <c r="F71" s="220"/>
      <c r="G71" s="220"/>
    </row>
    <row r="72" spans="2:9" s="221" customFormat="1" x14ac:dyDescent="0.3">
      <c r="B72" s="219"/>
      <c r="C72" s="219"/>
      <c r="D72" s="219"/>
      <c r="E72" s="220"/>
      <c r="F72" s="220"/>
      <c r="G72" s="220"/>
    </row>
    <row r="73" spans="2:9" s="221" customFormat="1" x14ac:dyDescent="0.3">
      <c r="B73" s="219"/>
      <c r="C73" s="219"/>
      <c r="D73" s="219"/>
      <c r="E73" s="220"/>
      <c r="F73" s="220"/>
      <c r="G73" s="220"/>
    </row>
    <row r="74" spans="2:9" s="221" customFormat="1" x14ac:dyDescent="0.3">
      <c r="B74" s="219"/>
      <c r="C74" s="219"/>
      <c r="D74" s="219"/>
      <c r="E74" s="220"/>
      <c r="F74" s="220"/>
      <c r="G74" s="220"/>
    </row>
    <row r="75" spans="2:9" s="221" customFormat="1" x14ac:dyDescent="0.3">
      <c r="B75" s="219"/>
      <c r="C75" s="219"/>
      <c r="D75" s="219"/>
      <c r="E75" s="220"/>
      <c r="F75" s="220"/>
      <c r="G75" s="220"/>
    </row>
    <row r="76" spans="2:9" s="222" customFormat="1" x14ac:dyDescent="0.3">
      <c r="C76" s="219"/>
      <c r="D76" s="219"/>
      <c r="E76" s="220"/>
      <c r="F76" s="220"/>
      <c r="G76" s="220"/>
      <c r="H76" s="221"/>
      <c r="I76" s="221"/>
    </row>
    <row r="77" spans="2:9" s="222" customFormat="1" x14ac:dyDescent="0.3">
      <c r="C77" s="219"/>
      <c r="D77" s="219"/>
      <c r="E77" s="220"/>
      <c r="F77" s="220"/>
      <c r="G77" s="220"/>
      <c r="H77" s="221"/>
      <c r="I77" s="221"/>
    </row>
    <row r="78" spans="2:9" s="222" customFormat="1" x14ac:dyDescent="0.3">
      <c r="C78" s="219"/>
      <c r="D78" s="219"/>
      <c r="E78" s="220"/>
      <c r="F78" s="220"/>
      <c r="G78" s="220"/>
      <c r="H78" s="221"/>
      <c r="I78" s="221"/>
    </row>
    <row r="79" spans="2:9" s="222" customFormat="1" x14ac:dyDescent="0.3">
      <c r="C79" s="219"/>
      <c r="D79" s="219"/>
      <c r="E79" s="220"/>
      <c r="F79" s="220"/>
      <c r="G79" s="220"/>
      <c r="H79" s="221"/>
      <c r="I79" s="221"/>
    </row>
    <row r="80" spans="2:9" s="222" customFormat="1" x14ac:dyDescent="0.3">
      <c r="C80" s="219"/>
      <c r="D80" s="219"/>
      <c r="E80" s="220"/>
      <c r="F80" s="220"/>
      <c r="G80" s="220"/>
      <c r="H80" s="221"/>
      <c r="I80" s="221"/>
    </row>
    <row r="81" spans="3:9" s="222" customFormat="1" x14ac:dyDescent="0.3">
      <c r="C81" s="219"/>
      <c r="D81" s="219"/>
      <c r="E81" s="220"/>
      <c r="F81" s="220"/>
      <c r="G81" s="220"/>
      <c r="H81" s="221"/>
      <c r="I81" s="221"/>
    </row>
    <row r="82" spans="3:9" s="222" customFormat="1" x14ac:dyDescent="0.3">
      <c r="C82" s="219"/>
      <c r="D82" s="219"/>
      <c r="E82" s="220"/>
      <c r="F82" s="220"/>
      <c r="G82" s="220"/>
      <c r="H82" s="221"/>
      <c r="I82" s="221"/>
    </row>
    <row r="83" spans="3:9" s="222" customFormat="1" x14ac:dyDescent="0.3">
      <c r="C83" s="219"/>
      <c r="D83" s="219"/>
      <c r="E83" s="220"/>
      <c r="F83" s="220"/>
      <c r="G83" s="220"/>
      <c r="H83" s="221"/>
      <c r="I83" s="221"/>
    </row>
    <row r="84" spans="3:9" s="222" customFormat="1" x14ac:dyDescent="0.3">
      <c r="C84" s="219"/>
      <c r="D84" s="219"/>
      <c r="E84" s="220"/>
      <c r="F84" s="220"/>
      <c r="G84" s="220"/>
      <c r="H84" s="221"/>
      <c r="I84" s="221"/>
    </row>
    <row r="85" spans="3:9" s="222" customFormat="1" x14ac:dyDescent="0.3">
      <c r="C85" s="219"/>
      <c r="D85" s="219"/>
      <c r="E85" s="220"/>
      <c r="F85" s="220"/>
      <c r="G85" s="220"/>
      <c r="H85" s="221"/>
      <c r="I85" s="221"/>
    </row>
    <row r="86" spans="3:9" s="222" customFormat="1" x14ac:dyDescent="0.3">
      <c r="C86" s="219"/>
      <c r="D86" s="219"/>
      <c r="E86" s="220"/>
      <c r="F86" s="220"/>
      <c r="G86" s="220"/>
      <c r="H86" s="221"/>
      <c r="I86" s="221"/>
    </row>
    <row r="87" spans="3:9" s="222" customFormat="1" x14ac:dyDescent="0.3">
      <c r="C87" s="219"/>
      <c r="D87" s="219"/>
      <c r="E87" s="220"/>
      <c r="F87" s="220"/>
      <c r="G87" s="220"/>
      <c r="H87" s="221"/>
      <c r="I87" s="221"/>
    </row>
    <row r="88" spans="3:9" s="222" customFormat="1" x14ac:dyDescent="0.3">
      <c r="C88" s="219"/>
      <c r="D88" s="219"/>
      <c r="E88" s="220"/>
      <c r="F88" s="220"/>
      <c r="G88" s="220"/>
      <c r="H88" s="221"/>
      <c r="I88" s="221"/>
    </row>
    <row r="89" spans="3:9" s="222" customFormat="1" x14ac:dyDescent="0.3">
      <c r="C89" s="219"/>
      <c r="D89" s="219"/>
      <c r="E89" s="220"/>
      <c r="F89" s="220"/>
      <c r="G89" s="220"/>
      <c r="H89" s="221"/>
      <c r="I89" s="221"/>
    </row>
    <row r="90" spans="3:9" s="222" customFormat="1" x14ac:dyDescent="0.3">
      <c r="C90" s="219"/>
      <c r="D90" s="219"/>
      <c r="E90" s="220"/>
      <c r="F90" s="220"/>
      <c r="G90" s="220"/>
      <c r="H90" s="221"/>
      <c r="I90" s="221"/>
    </row>
    <row r="91" spans="3:9" s="222" customFormat="1" x14ac:dyDescent="0.3">
      <c r="C91" s="219"/>
      <c r="D91" s="219"/>
      <c r="E91" s="220"/>
      <c r="F91" s="220"/>
      <c r="G91" s="220"/>
      <c r="H91" s="221"/>
      <c r="I91" s="221"/>
    </row>
    <row r="92" spans="3:9" s="222" customFormat="1" x14ac:dyDescent="0.3">
      <c r="C92" s="219"/>
      <c r="D92" s="219"/>
      <c r="E92" s="220"/>
      <c r="F92" s="220"/>
      <c r="G92" s="220"/>
      <c r="H92" s="221"/>
      <c r="I92" s="221"/>
    </row>
    <row r="93" spans="3:9" s="222" customFormat="1" x14ac:dyDescent="0.3">
      <c r="C93" s="219"/>
      <c r="D93" s="219"/>
      <c r="E93" s="220"/>
      <c r="F93" s="220"/>
      <c r="G93" s="220"/>
      <c r="H93" s="221"/>
      <c r="I93" s="221"/>
    </row>
    <row r="94" spans="3:9" s="222" customFormat="1" x14ac:dyDescent="0.3">
      <c r="C94" s="219"/>
      <c r="D94" s="219"/>
      <c r="E94" s="220"/>
      <c r="F94" s="220"/>
      <c r="G94" s="220"/>
      <c r="H94" s="221"/>
      <c r="I94" s="221"/>
    </row>
    <row r="95" spans="3:9" s="222" customFormat="1" x14ac:dyDescent="0.3">
      <c r="C95" s="219"/>
      <c r="D95" s="219"/>
      <c r="E95" s="220"/>
      <c r="F95" s="220"/>
      <c r="G95" s="220"/>
      <c r="H95" s="221"/>
      <c r="I95" s="221"/>
    </row>
    <row r="96" spans="3:9" s="222" customFormat="1" x14ac:dyDescent="0.3">
      <c r="C96" s="219"/>
      <c r="D96" s="219"/>
      <c r="E96" s="220"/>
      <c r="F96" s="220"/>
      <c r="G96" s="220"/>
      <c r="H96" s="221"/>
      <c r="I96" s="221"/>
    </row>
    <row r="97" spans="3:9" s="222" customFormat="1" x14ac:dyDescent="0.3">
      <c r="C97" s="219"/>
      <c r="D97" s="219"/>
      <c r="E97" s="220"/>
      <c r="F97" s="220"/>
      <c r="G97" s="220"/>
      <c r="H97" s="221"/>
      <c r="I97" s="221"/>
    </row>
    <row r="98" spans="3:9" s="222" customFormat="1" x14ac:dyDescent="0.3">
      <c r="C98" s="219"/>
      <c r="D98" s="219"/>
      <c r="E98" s="220"/>
      <c r="F98" s="220"/>
      <c r="G98" s="220"/>
      <c r="H98" s="221"/>
      <c r="I98" s="221"/>
    </row>
    <row r="99" spans="3:9" s="222" customFormat="1" x14ac:dyDescent="0.3">
      <c r="C99" s="219"/>
      <c r="D99" s="219"/>
      <c r="E99" s="220"/>
      <c r="F99" s="220"/>
      <c r="G99" s="220"/>
      <c r="H99" s="221"/>
      <c r="I99" s="221"/>
    </row>
    <row r="100" spans="3:9" s="222" customFormat="1" x14ac:dyDescent="0.3">
      <c r="C100" s="219"/>
      <c r="D100" s="219"/>
      <c r="E100" s="220"/>
      <c r="F100" s="220"/>
      <c r="G100" s="220"/>
      <c r="H100" s="221"/>
      <c r="I100" s="221"/>
    </row>
  </sheetData>
  <mergeCells count="1">
    <mergeCell ref="C2:C3"/>
  </mergeCells>
  <printOptions verticalCentered="1"/>
  <pageMargins left="0" right="0" top="0.75" bottom="0.75" header="0.3" footer="0.3"/>
  <pageSetup paperSize="300" scale="60" orientation="landscape"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31"/>
  <sheetViews>
    <sheetView zoomScale="55" zoomScaleNormal="55" workbookViewId="0">
      <selection activeCell="D10" sqref="D10"/>
    </sheetView>
  </sheetViews>
  <sheetFormatPr baseColWidth="10" defaultRowHeight="30.6" customHeight="1" x14ac:dyDescent="0.3"/>
  <cols>
    <col min="1" max="1" width="4.6640625" customWidth="1"/>
    <col min="2" max="2" width="23.5546875" customWidth="1"/>
    <col min="4" max="4" width="23" customWidth="1"/>
    <col min="5" max="5" width="21.5546875" customWidth="1"/>
    <col min="6" max="6" width="21" customWidth="1"/>
    <col min="7" max="7" width="20.33203125" customWidth="1"/>
    <col min="8" max="8" width="26.5546875" customWidth="1"/>
    <col min="10" max="10" width="32.5546875" customWidth="1"/>
    <col min="11" max="11" width="43.88671875" customWidth="1"/>
    <col min="12" max="12" width="19" customWidth="1"/>
    <col min="13" max="13" width="26.33203125" customWidth="1"/>
    <col min="14" max="14" width="9.5546875" customWidth="1"/>
    <col min="15" max="15" width="10.77734375" customWidth="1"/>
    <col min="16" max="16" width="9.6640625" customWidth="1"/>
    <col min="17" max="17" width="9.109375" customWidth="1"/>
    <col min="18" max="18" width="12.44140625" customWidth="1"/>
    <col min="19" max="19" width="9.88671875" customWidth="1"/>
    <col min="20" max="20" width="8.6640625" customWidth="1"/>
    <col min="23" max="23" width="16.33203125" customWidth="1"/>
  </cols>
  <sheetData>
    <row r="1" spans="1:24" ht="42.6" customHeight="1" x14ac:dyDescent="0.3">
      <c r="A1" s="240" t="s">
        <v>1590</v>
      </c>
      <c r="B1" s="409" t="s">
        <v>1591</v>
      </c>
      <c r="C1" s="251">
        <v>0</v>
      </c>
      <c r="D1" s="251">
        <v>1</v>
      </c>
      <c r="E1" s="251">
        <v>2</v>
      </c>
      <c r="F1" s="251">
        <v>3</v>
      </c>
      <c r="G1" s="251">
        <v>4</v>
      </c>
      <c r="H1" s="252">
        <v>5</v>
      </c>
      <c r="J1" s="411" t="s">
        <v>143</v>
      </c>
      <c r="K1" s="412" t="s">
        <v>144</v>
      </c>
      <c r="L1" s="413" t="s">
        <v>145</v>
      </c>
      <c r="M1" s="413"/>
      <c r="N1" s="416" t="s">
        <v>1650</v>
      </c>
      <c r="O1" s="417"/>
      <c r="P1" s="417"/>
      <c r="Q1" s="417"/>
      <c r="R1" s="417"/>
      <c r="S1" s="417"/>
      <c r="T1" s="418" t="s">
        <v>146</v>
      </c>
      <c r="U1" s="419"/>
      <c r="V1" s="419"/>
      <c r="W1" s="420"/>
    </row>
    <row r="2" spans="1:24" ht="45" customHeight="1" x14ac:dyDescent="0.3">
      <c r="A2" s="241"/>
      <c r="B2" s="410"/>
      <c r="C2" s="253" t="s">
        <v>1593</v>
      </c>
      <c r="D2" s="253" t="s">
        <v>1594</v>
      </c>
      <c r="E2" s="253" t="s">
        <v>1595</v>
      </c>
      <c r="F2" s="253" t="s">
        <v>1596</v>
      </c>
      <c r="G2" s="253" t="s">
        <v>1597</v>
      </c>
      <c r="H2" s="254" t="s">
        <v>1598</v>
      </c>
      <c r="J2" s="411"/>
      <c r="K2" s="412"/>
      <c r="L2" s="421" t="s">
        <v>147</v>
      </c>
      <c r="M2" s="421" t="s">
        <v>148</v>
      </c>
      <c r="N2" s="229">
        <v>1</v>
      </c>
      <c r="O2" s="229">
        <v>2</v>
      </c>
      <c r="P2" s="229">
        <v>3</v>
      </c>
      <c r="Q2" s="229">
        <v>4</v>
      </c>
      <c r="R2" s="229">
        <v>5</v>
      </c>
      <c r="S2" s="229">
        <v>6</v>
      </c>
      <c r="T2" s="414" t="s">
        <v>203</v>
      </c>
      <c r="U2" s="415"/>
      <c r="V2" s="414" t="s">
        <v>204</v>
      </c>
      <c r="W2" s="415"/>
    </row>
    <row r="3" spans="1:24" ht="41.4" customHeight="1" x14ac:dyDescent="0.3">
      <c r="A3" s="241"/>
      <c r="B3" s="242" t="s">
        <v>1592</v>
      </c>
      <c r="C3" s="242" t="s">
        <v>1592</v>
      </c>
      <c r="D3" s="242" t="s">
        <v>1599</v>
      </c>
      <c r="E3" s="242" t="s">
        <v>1600</v>
      </c>
      <c r="F3" s="242" t="s">
        <v>1601</v>
      </c>
      <c r="G3" s="243" t="s">
        <v>1602</v>
      </c>
      <c r="H3" s="244" t="s">
        <v>1603</v>
      </c>
      <c r="J3" s="236"/>
      <c r="K3" s="195"/>
      <c r="L3" s="422"/>
      <c r="M3" s="422"/>
      <c r="N3" s="230" t="s">
        <v>1583</v>
      </c>
      <c r="O3" s="230" t="s">
        <v>1584</v>
      </c>
      <c r="P3" s="230" t="s">
        <v>1585</v>
      </c>
      <c r="Q3" s="230" t="s">
        <v>1586</v>
      </c>
      <c r="R3" s="230" t="s">
        <v>1587</v>
      </c>
      <c r="S3" s="230" t="s">
        <v>1588</v>
      </c>
      <c r="T3" s="230" t="s">
        <v>1589</v>
      </c>
      <c r="U3" s="230" t="s">
        <v>1649</v>
      </c>
      <c r="V3" s="196"/>
      <c r="W3" s="196"/>
    </row>
    <row r="4" spans="1:24" ht="30.6" customHeight="1" thickBot="1" x14ac:dyDescent="0.35">
      <c r="A4" s="249">
        <v>0</v>
      </c>
      <c r="B4" s="255" t="s">
        <v>1604</v>
      </c>
      <c r="C4" s="245" t="s">
        <v>150</v>
      </c>
      <c r="D4" s="246" t="s">
        <v>1605</v>
      </c>
      <c r="E4" s="246" t="s">
        <v>1606</v>
      </c>
      <c r="F4" s="246" t="s">
        <v>1607</v>
      </c>
      <c r="G4" s="246" t="s">
        <v>1608</v>
      </c>
      <c r="H4" s="247" t="s">
        <v>1609</v>
      </c>
      <c r="J4" s="27" t="s">
        <v>184</v>
      </c>
      <c r="K4" s="30" t="s">
        <v>149</v>
      </c>
      <c r="L4" s="21" t="s">
        <v>150</v>
      </c>
      <c r="M4" s="21" t="s">
        <v>151</v>
      </c>
      <c r="N4" s="231">
        <v>0</v>
      </c>
      <c r="O4" s="231">
        <v>0</v>
      </c>
      <c r="P4" s="231">
        <v>0</v>
      </c>
      <c r="Q4" s="231">
        <v>0</v>
      </c>
      <c r="R4" s="231">
        <v>1</v>
      </c>
      <c r="S4" s="231">
        <v>1</v>
      </c>
      <c r="T4" s="234">
        <f t="shared" ref="T4:T21" si="0">AVERAGE(N4:S4)</f>
        <v>0.33333333333333331</v>
      </c>
      <c r="U4" s="21" t="s">
        <v>150</v>
      </c>
      <c r="V4" s="22">
        <v>1</v>
      </c>
      <c r="W4" s="22" t="s">
        <v>152</v>
      </c>
      <c r="X4" s="18"/>
    </row>
    <row r="5" spans="1:24" ht="39.6" customHeight="1" thickBot="1" x14ac:dyDescent="0.35">
      <c r="A5" s="250">
        <v>1</v>
      </c>
      <c r="B5" s="256" t="s">
        <v>1583</v>
      </c>
      <c r="C5" s="245" t="s">
        <v>150</v>
      </c>
      <c r="D5" s="246" t="s">
        <v>1610</v>
      </c>
      <c r="E5" s="246" t="s">
        <v>1611</v>
      </c>
      <c r="F5" s="246" t="s">
        <v>1612</v>
      </c>
      <c r="G5" s="246" t="s">
        <v>1613</v>
      </c>
      <c r="H5" s="247" t="s">
        <v>1614</v>
      </c>
      <c r="J5" s="28" t="s">
        <v>185</v>
      </c>
      <c r="K5" s="31" t="s">
        <v>153</v>
      </c>
      <c r="L5" s="23" t="s">
        <v>154</v>
      </c>
      <c r="M5" s="23" t="s">
        <v>155</v>
      </c>
      <c r="N5" s="232">
        <v>1</v>
      </c>
      <c r="O5" s="232">
        <v>1</v>
      </c>
      <c r="P5" s="232">
        <v>1</v>
      </c>
      <c r="Q5" s="232">
        <v>1</v>
      </c>
      <c r="R5" s="232">
        <v>2</v>
      </c>
      <c r="S5" s="232">
        <v>2</v>
      </c>
      <c r="T5" s="235">
        <f t="shared" si="0"/>
        <v>1.3333333333333333</v>
      </c>
      <c r="U5" s="23" t="s">
        <v>152</v>
      </c>
      <c r="V5" s="24">
        <v>3</v>
      </c>
      <c r="W5" s="24" t="s">
        <v>156</v>
      </c>
      <c r="X5" s="18"/>
    </row>
    <row r="6" spans="1:24" ht="55.8" customHeight="1" thickBot="1" x14ac:dyDescent="0.35">
      <c r="A6" s="250">
        <v>2</v>
      </c>
      <c r="B6" s="255" t="s">
        <v>1615</v>
      </c>
      <c r="C6" s="245" t="s">
        <v>150</v>
      </c>
      <c r="D6" s="246" t="s">
        <v>1616</v>
      </c>
      <c r="E6" s="246" t="s">
        <v>1617</v>
      </c>
      <c r="F6" s="246" t="s">
        <v>1618</v>
      </c>
      <c r="G6" s="248" t="s">
        <v>1619</v>
      </c>
      <c r="H6" s="247" t="s">
        <v>1620</v>
      </c>
      <c r="J6" s="27" t="s">
        <v>186</v>
      </c>
      <c r="K6" s="30" t="s">
        <v>157</v>
      </c>
      <c r="L6" s="21" t="s">
        <v>154</v>
      </c>
      <c r="M6" s="21" t="s">
        <v>155</v>
      </c>
      <c r="N6" s="231">
        <v>0</v>
      </c>
      <c r="O6" s="231">
        <v>1</v>
      </c>
      <c r="P6" s="231">
        <v>3</v>
      </c>
      <c r="Q6" s="231">
        <v>1</v>
      </c>
      <c r="R6" s="231">
        <v>2</v>
      </c>
      <c r="S6" s="231">
        <v>1</v>
      </c>
      <c r="T6" s="234">
        <f t="shared" si="0"/>
        <v>1.3333333333333333</v>
      </c>
      <c r="U6" s="21" t="s">
        <v>152</v>
      </c>
      <c r="V6" s="22">
        <v>3</v>
      </c>
      <c r="W6" s="22" t="s">
        <v>156</v>
      </c>
      <c r="X6" s="18"/>
    </row>
    <row r="7" spans="1:24" ht="30.6" customHeight="1" thickBot="1" x14ac:dyDescent="0.35">
      <c r="A7" s="250">
        <v>3</v>
      </c>
      <c r="B7" s="255" t="s">
        <v>1585</v>
      </c>
      <c r="C7" s="245" t="s">
        <v>150</v>
      </c>
      <c r="D7" s="246" t="s">
        <v>1621</v>
      </c>
      <c r="E7" s="246" t="s">
        <v>1622</v>
      </c>
      <c r="F7" s="246" t="s">
        <v>1623</v>
      </c>
      <c r="G7" s="246" t="s">
        <v>1624</v>
      </c>
      <c r="H7" s="247" t="s">
        <v>1625</v>
      </c>
      <c r="J7" s="28" t="s">
        <v>187</v>
      </c>
      <c r="K7" s="31" t="s">
        <v>158</v>
      </c>
      <c r="L7" s="23" t="s">
        <v>159</v>
      </c>
      <c r="M7" s="23" t="s">
        <v>160</v>
      </c>
      <c r="N7" s="232">
        <v>1</v>
      </c>
      <c r="O7" s="232">
        <v>2</v>
      </c>
      <c r="P7" s="232">
        <v>2</v>
      </c>
      <c r="Q7" s="232">
        <v>3</v>
      </c>
      <c r="R7" s="232">
        <v>3</v>
      </c>
      <c r="S7" s="232">
        <v>2</v>
      </c>
      <c r="T7" s="235">
        <f t="shared" si="0"/>
        <v>2.1666666666666665</v>
      </c>
      <c r="U7" s="23" t="s">
        <v>161</v>
      </c>
      <c r="V7" s="24">
        <v>4</v>
      </c>
      <c r="W7" s="24" t="s">
        <v>162</v>
      </c>
      <c r="X7" s="18"/>
    </row>
    <row r="8" spans="1:24" ht="30.6" customHeight="1" thickBot="1" x14ac:dyDescent="0.35">
      <c r="A8" s="250">
        <v>4</v>
      </c>
      <c r="B8" s="255" t="s">
        <v>1651</v>
      </c>
      <c r="C8" s="245" t="s">
        <v>150</v>
      </c>
      <c r="D8" s="246" t="s">
        <v>1627</v>
      </c>
      <c r="E8" s="246" t="s">
        <v>1628</v>
      </c>
      <c r="F8" s="246" t="s">
        <v>1629</v>
      </c>
      <c r="G8" s="248" t="s">
        <v>1630</v>
      </c>
      <c r="H8" s="247" t="s">
        <v>1631</v>
      </c>
      <c r="J8" s="27" t="s">
        <v>188</v>
      </c>
      <c r="K8" s="30" t="s">
        <v>163</v>
      </c>
      <c r="L8" s="21" t="s">
        <v>150</v>
      </c>
      <c r="M8" s="21" t="s">
        <v>160</v>
      </c>
      <c r="N8" s="231">
        <v>0</v>
      </c>
      <c r="O8" s="231">
        <v>0</v>
      </c>
      <c r="P8" s="231">
        <v>0</v>
      </c>
      <c r="Q8" s="231">
        <v>0</v>
      </c>
      <c r="R8" s="231">
        <v>1</v>
      </c>
      <c r="S8" s="231">
        <v>1</v>
      </c>
      <c r="T8" s="234">
        <f t="shared" si="0"/>
        <v>0.33333333333333331</v>
      </c>
      <c r="U8" s="21" t="s">
        <v>150</v>
      </c>
      <c r="V8" s="22">
        <v>3</v>
      </c>
      <c r="W8" s="22" t="s">
        <v>156</v>
      </c>
      <c r="X8" s="18"/>
    </row>
    <row r="9" spans="1:24" ht="49.2" customHeight="1" thickBot="1" x14ac:dyDescent="0.35">
      <c r="A9" s="250">
        <v>5</v>
      </c>
      <c r="B9" s="255" t="s">
        <v>1632</v>
      </c>
      <c r="C9" s="245" t="s">
        <v>150</v>
      </c>
      <c r="D9" s="246" t="s">
        <v>1633</v>
      </c>
      <c r="E9" s="246" t="s">
        <v>1634</v>
      </c>
      <c r="F9" s="246" t="s">
        <v>1635</v>
      </c>
      <c r="G9" s="248" t="s">
        <v>1636</v>
      </c>
      <c r="H9" s="247" t="s">
        <v>1637</v>
      </c>
      <c r="J9" s="28" t="s">
        <v>189</v>
      </c>
      <c r="K9" s="31" t="s">
        <v>164</v>
      </c>
      <c r="L9" s="23" t="s">
        <v>165</v>
      </c>
      <c r="M9" s="23" t="s">
        <v>160</v>
      </c>
      <c r="N9" s="232">
        <v>0</v>
      </c>
      <c r="O9" s="232">
        <v>1</v>
      </c>
      <c r="P9" s="232">
        <v>2</v>
      </c>
      <c r="Q9" s="232">
        <v>2</v>
      </c>
      <c r="R9" s="232">
        <v>2</v>
      </c>
      <c r="S9" s="232">
        <v>2</v>
      </c>
      <c r="T9" s="235">
        <f t="shared" si="0"/>
        <v>1.5</v>
      </c>
      <c r="U9" s="23" t="s">
        <v>161</v>
      </c>
      <c r="V9" s="24">
        <v>5</v>
      </c>
      <c r="W9" s="24" t="s">
        <v>166</v>
      </c>
      <c r="X9" s="18"/>
    </row>
    <row r="10" spans="1:24" ht="42.6" customHeight="1" thickBot="1" x14ac:dyDescent="0.35">
      <c r="A10" s="262">
        <v>6</v>
      </c>
      <c r="B10" s="263" t="s">
        <v>1588</v>
      </c>
      <c r="C10" s="264" t="s">
        <v>150</v>
      </c>
      <c r="D10" s="265" t="s">
        <v>1638</v>
      </c>
      <c r="E10" s="265" t="s">
        <v>1639</v>
      </c>
      <c r="F10" s="265" t="s">
        <v>1640</v>
      </c>
      <c r="G10" s="266" t="s">
        <v>1641</v>
      </c>
      <c r="H10" s="267" t="s">
        <v>1642</v>
      </c>
      <c r="J10" s="27" t="s">
        <v>190</v>
      </c>
      <c r="K10" s="30" t="s">
        <v>167</v>
      </c>
      <c r="L10" s="21" t="s">
        <v>165</v>
      </c>
      <c r="M10" s="21" t="s">
        <v>160</v>
      </c>
      <c r="N10" s="231">
        <v>2</v>
      </c>
      <c r="O10" s="231">
        <v>2</v>
      </c>
      <c r="P10" s="231">
        <v>1</v>
      </c>
      <c r="Q10" s="231">
        <v>1</v>
      </c>
      <c r="R10" s="231">
        <v>1</v>
      </c>
      <c r="S10" s="231">
        <v>1</v>
      </c>
      <c r="T10" s="234">
        <f t="shared" si="0"/>
        <v>1.3333333333333333</v>
      </c>
      <c r="U10" s="21" t="s">
        <v>152</v>
      </c>
      <c r="V10" s="22">
        <v>5</v>
      </c>
      <c r="W10" s="22" t="s">
        <v>166</v>
      </c>
      <c r="X10" s="18"/>
    </row>
    <row r="11" spans="1:24" ht="45.6" customHeight="1" thickBot="1" x14ac:dyDescent="0.35">
      <c r="A11" s="257"/>
      <c r="B11" s="258"/>
      <c r="C11" s="259"/>
      <c r="D11" s="260"/>
      <c r="E11" s="260"/>
      <c r="F11" s="260"/>
      <c r="G11" s="261"/>
      <c r="H11" s="260"/>
      <c r="J11" s="29" t="s">
        <v>191</v>
      </c>
      <c r="K11" s="32" t="s">
        <v>168</v>
      </c>
      <c r="L11" s="26" t="s">
        <v>150</v>
      </c>
      <c r="M11" s="26" t="s">
        <v>169</v>
      </c>
      <c r="N11" s="232">
        <v>0</v>
      </c>
      <c r="O11" s="232">
        <v>1</v>
      </c>
      <c r="P11" s="232">
        <v>0</v>
      </c>
      <c r="Q11" s="232">
        <v>0</v>
      </c>
      <c r="R11" s="232">
        <v>0</v>
      </c>
      <c r="S11" s="232">
        <v>1</v>
      </c>
      <c r="T11" s="235">
        <f t="shared" si="0"/>
        <v>0.33333333333333331</v>
      </c>
      <c r="U11" s="23" t="s">
        <v>150</v>
      </c>
      <c r="V11" s="233">
        <v>4</v>
      </c>
      <c r="W11" s="233" t="s">
        <v>162</v>
      </c>
      <c r="X11" s="18"/>
    </row>
    <row r="12" spans="1:24" ht="30.6" customHeight="1" thickBot="1" x14ac:dyDescent="0.35">
      <c r="J12" s="27" t="s">
        <v>192</v>
      </c>
      <c r="K12" s="30" t="s">
        <v>170</v>
      </c>
      <c r="L12" s="21" t="s">
        <v>165</v>
      </c>
      <c r="M12" s="21" t="s">
        <v>155</v>
      </c>
      <c r="N12" s="231">
        <v>0</v>
      </c>
      <c r="O12" s="231">
        <v>0</v>
      </c>
      <c r="P12" s="231">
        <v>1</v>
      </c>
      <c r="Q12" s="231">
        <v>0</v>
      </c>
      <c r="R12" s="231">
        <v>1</v>
      </c>
      <c r="S12" s="231">
        <v>1</v>
      </c>
      <c r="T12" s="234">
        <f t="shared" si="0"/>
        <v>0.5</v>
      </c>
      <c r="U12" s="21" t="s">
        <v>152</v>
      </c>
      <c r="V12" s="22">
        <v>5</v>
      </c>
      <c r="W12" s="22" t="s">
        <v>166</v>
      </c>
      <c r="X12" s="18"/>
    </row>
    <row r="13" spans="1:24" ht="30.6" customHeight="1" thickBot="1" x14ac:dyDescent="0.35">
      <c r="J13" s="28" t="s">
        <v>193</v>
      </c>
      <c r="K13" s="31" t="s">
        <v>171</v>
      </c>
      <c r="L13" s="23" t="s">
        <v>172</v>
      </c>
      <c r="M13" s="23" t="s">
        <v>173</v>
      </c>
      <c r="N13" s="232">
        <v>0</v>
      </c>
      <c r="O13" s="232">
        <v>2</v>
      </c>
      <c r="P13" s="232">
        <v>0</v>
      </c>
      <c r="Q13" s="232">
        <v>2</v>
      </c>
      <c r="R13" s="232">
        <v>1</v>
      </c>
      <c r="S13" s="232">
        <v>2</v>
      </c>
      <c r="T13" s="235">
        <f t="shared" si="0"/>
        <v>1.1666666666666667</v>
      </c>
      <c r="U13" s="23" t="s">
        <v>152</v>
      </c>
      <c r="V13" s="24">
        <v>3</v>
      </c>
      <c r="W13" s="24" t="s">
        <v>156</v>
      </c>
      <c r="X13" s="18"/>
    </row>
    <row r="14" spans="1:24" ht="30.6" customHeight="1" thickBot="1" x14ac:dyDescent="0.35">
      <c r="J14" s="27" t="s">
        <v>194</v>
      </c>
      <c r="K14" s="30" t="s">
        <v>174</v>
      </c>
      <c r="L14" s="21" t="s">
        <v>150</v>
      </c>
      <c r="M14" s="21" t="s">
        <v>151</v>
      </c>
      <c r="N14" s="231">
        <v>0</v>
      </c>
      <c r="O14" s="231">
        <v>1</v>
      </c>
      <c r="P14" s="231">
        <v>1</v>
      </c>
      <c r="Q14" s="231">
        <v>0</v>
      </c>
      <c r="R14" s="231">
        <v>0</v>
      </c>
      <c r="S14" s="231">
        <v>0</v>
      </c>
      <c r="T14" s="234">
        <f t="shared" si="0"/>
        <v>0.33333333333333331</v>
      </c>
      <c r="U14" s="21" t="s">
        <v>150</v>
      </c>
      <c r="V14" s="22">
        <v>4</v>
      </c>
      <c r="W14" s="22" t="s">
        <v>162</v>
      </c>
      <c r="X14" s="18"/>
    </row>
    <row r="15" spans="1:24" ht="30.6" customHeight="1" thickBot="1" x14ac:dyDescent="0.35">
      <c r="J15" s="28" t="s">
        <v>195</v>
      </c>
      <c r="K15" s="31" t="s">
        <v>175</v>
      </c>
      <c r="L15" s="23" t="s">
        <v>150</v>
      </c>
      <c r="M15" s="23" t="s">
        <v>151</v>
      </c>
      <c r="N15" s="232">
        <v>0</v>
      </c>
      <c r="O15" s="232">
        <v>0</v>
      </c>
      <c r="P15" s="232">
        <v>1</v>
      </c>
      <c r="Q15" s="232">
        <v>0</v>
      </c>
      <c r="R15" s="232">
        <v>1</v>
      </c>
      <c r="S15" s="232">
        <v>0</v>
      </c>
      <c r="T15" s="235">
        <f t="shared" si="0"/>
        <v>0.33333333333333331</v>
      </c>
      <c r="U15" s="23" t="s">
        <v>150</v>
      </c>
      <c r="V15" s="24">
        <v>2</v>
      </c>
      <c r="W15" s="24" t="s">
        <v>161</v>
      </c>
      <c r="X15" s="18"/>
    </row>
    <row r="16" spans="1:24" ht="30.6" customHeight="1" thickBot="1" x14ac:dyDescent="0.35">
      <c r="J16" s="27" t="s">
        <v>196</v>
      </c>
      <c r="K16" s="30" t="s">
        <v>176</v>
      </c>
      <c r="L16" s="21" t="s">
        <v>150</v>
      </c>
      <c r="M16" s="21" t="s">
        <v>177</v>
      </c>
      <c r="N16" s="231">
        <v>0</v>
      </c>
      <c r="O16" s="231">
        <v>0</v>
      </c>
      <c r="P16" s="231">
        <v>1</v>
      </c>
      <c r="Q16" s="231">
        <v>0</v>
      </c>
      <c r="R16" s="231">
        <v>1</v>
      </c>
      <c r="S16" s="231">
        <v>0</v>
      </c>
      <c r="T16" s="234">
        <f t="shared" si="0"/>
        <v>0.33333333333333331</v>
      </c>
      <c r="U16" s="21" t="s">
        <v>150</v>
      </c>
      <c r="V16" s="22">
        <v>1</v>
      </c>
      <c r="W16" s="22" t="s">
        <v>152</v>
      </c>
      <c r="X16" s="18"/>
    </row>
    <row r="17" spans="10:24" ht="30.6" customHeight="1" thickBot="1" x14ac:dyDescent="0.35">
      <c r="J17" s="28" t="s">
        <v>197</v>
      </c>
      <c r="K17" s="31" t="s">
        <v>178</v>
      </c>
      <c r="L17" s="23" t="s">
        <v>150</v>
      </c>
      <c r="M17" s="23" t="s">
        <v>177</v>
      </c>
      <c r="N17" s="232">
        <v>0</v>
      </c>
      <c r="O17" s="232">
        <v>0</v>
      </c>
      <c r="P17" s="232">
        <v>1</v>
      </c>
      <c r="Q17" s="232">
        <v>0</v>
      </c>
      <c r="R17" s="232">
        <v>1</v>
      </c>
      <c r="S17" s="232">
        <v>0</v>
      </c>
      <c r="T17" s="235">
        <f t="shared" si="0"/>
        <v>0.33333333333333331</v>
      </c>
      <c r="U17" s="23" t="s">
        <v>150</v>
      </c>
      <c r="V17" s="24">
        <v>3</v>
      </c>
      <c r="W17" s="24" t="s">
        <v>156</v>
      </c>
      <c r="X17" s="18"/>
    </row>
    <row r="18" spans="10:24" ht="30.6" customHeight="1" thickBot="1" x14ac:dyDescent="0.35">
      <c r="J18" s="27" t="s">
        <v>198</v>
      </c>
      <c r="K18" s="30" t="s">
        <v>199</v>
      </c>
      <c r="L18" s="21" t="s">
        <v>172</v>
      </c>
      <c r="M18" s="21" t="s">
        <v>179</v>
      </c>
      <c r="N18" s="231">
        <v>1</v>
      </c>
      <c r="O18" s="231">
        <v>1</v>
      </c>
      <c r="P18" s="231">
        <v>1</v>
      </c>
      <c r="Q18" s="231">
        <v>1</v>
      </c>
      <c r="R18" s="231">
        <v>1</v>
      </c>
      <c r="S18" s="231">
        <v>0</v>
      </c>
      <c r="T18" s="234">
        <f t="shared" si="0"/>
        <v>0.83333333333333337</v>
      </c>
      <c r="U18" s="21" t="s">
        <v>152</v>
      </c>
      <c r="V18" s="22">
        <v>4</v>
      </c>
      <c r="W18" s="22" t="s">
        <v>162</v>
      </c>
      <c r="X18" s="18"/>
    </row>
    <row r="19" spans="10:24" ht="30.6" customHeight="1" thickBot="1" x14ac:dyDescent="0.35">
      <c r="J19" s="28" t="s">
        <v>200</v>
      </c>
      <c r="K19" s="31" t="s">
        <v>180</v>
      </c>
      <c r="L19" s="23" t="s">
        <v>165</v>
      </c>
      <c r="M19" s="23" t="s">
        <v>160</v>
      </c>
      <c r="N19" s="232">
        <v>1</v>
      </c>
      <c r="O19" s="232">
        <v>1</v>
      </c>
      <c r="P19" s="232">
        <v>1</v>
      </c>
      <c r="Q19" s="232">
        <v>0</v>
      </c>
      <c r="R19" s="232">
        <v>2</v>
      </c>
      <c r="S19" s="232">
        <v>2</v>
      </c>
      <c r="T19" s="235">
        <f t="shared" si="0"/>
        <v>1.1666666666666667</v>
      </c>
      <c r="U19" s="23" t="s">
        <v>152</v>
      </c>
      <c r="V19" s="24">
        <v>4</v>
      </c>
      <c r="W19" s="24" t="s">
        <v>162</v>
      </c>
      <c r="X19" s="18"/>
    </row>
    <row r="20" spans="10:24" ht="30.6" customHeight="1" thickBot="1" x14ac:dyDescent="0.35">
      <c r="J20" s="27" t="s">
        <v>201</v>
      </c>
      <c r="K20" s="30" t="s">
        <v>181</v>
      </c>
      <c r="L20" s="21" t="s">
        <v>165</v>
      </c>
      <c r="M20" s="21" t="s">
        <v>160</v>
      </c>
      <c r="N20" s="231">
        <v>2</v>
      </c>
      <c r="O20" s="231">
        <v>2</v>
      </c>
      <c r="P20" s="231">
        <v>2</v>
      </c>
      <c r="Q20" s="231">
        <v>0</v>
      </c>
      <c r="R20" s="231">
        <v>2</v>
      </c>
      <c r="S20" s="231">
        <v>2</v>
      </c>
      <c r="T20" s="234">
        <f t="shared" si="0"/>
        <v>1.6666666666666667</v>
      </c>
      <c r="U20" s="21" t="s">
        <v>161</v>
      </c>
      <c r="V20" s="22">
        <v>5</v>
      </c>
      <c r="W20" s="22" t="s">
        <v>166</v>
      </c>
      <c r="X20" s="18"/>
    </row>
    <row r="21" spans="10:24" ht="30.6" customHeight="1" thickBot="1" x14ac:dyDescent="0.35">
      <c r="J21" s="28" t="s">
        <v>202</v>
      </c>
      <c r="K21" s="31" t="s">
        <v>182</v>
      </c>
      <c r="L21" s="23" t="s">
        <v>165</v>
      </c>
      <c r="M21" s="23" t="s">
        <v>160</v>
      </c>
      <c r="N21" s="232">
        <v>0</v>
      </c>
      <c r="O21" s="232">
        <v>2</v>
      </c>
      <c r="P21" s="232">
        <v>2</v>
      </c>
      <c r="Q21" s="232">
        <v>0</v>
      </c>
      <c r="R21" s="232">
        <v>3</v>
      </c>
      <c r="S21" s="232">
        <v>2</v>
      </c>
      <c r="T21" s="235">
        <f t="shared" si="0"/>
        <v>1.5</v>
      </c>
      <c r="U21" s="23" t="s">
        <v>152</v>
      </c>
      <c r="V21" s="24">
        <v>4</v>
      </c>
      <c r="W21" s="24" t="s">
        <v>162</v>
      </c>
      <c r="X21" s="18"/>
    </row>
    <row r="22" spans="10:24" ht="30.6" customHeight="1" x14ac:dyDescent="0.3">
      <c r="N22" s="223"/>
      <c r="O22" s="224"/>
      <c r="P22" s="224"/>
      <c r="Q22" s="224"/>
      <c r="R22" s="224"/>
      <c r="S22" s="224"/>
      <c r="T22" s="225"/>
      <c r="U22" s="226"/>
    </row>
    <row r="23" spans="10:24" ht="30.6" customHeight="1" x14ac:dyDescent="0.3">
      <c r="N23" s="227"/>
      <c r="O23" s="227"/>
      <c r="P23" s="227"/>
      <c r="Q23" s="227"/>
      <c r="R23" s="227"/>
      <c r="S23" s="227"/>
      <c r="T23" s="227"/>
      <c r="U23" s="227"/>
    </row>
    <row r="24" spans="10:24" ht="30.6" customHeight="1" thickBot="1" x14ac:dyDescent="0.35">
      <c r="J24" s="25" t="s">
        <v>183</v>
      </c>
      <c r="N24" s="223"/>
      <c r="O24" s="223"/>
      <c r="P24" s="223"/>
      <c r="Q24" s="223"/>
      <c r="R24" s="223"/>
      <c r="S24" s="223"/>
      <c r="T24" s="225"/>
      <c r="U24" s="226"/>
    </row>
    <row r="25" spans="10:24" ht="30.6" customHeight="1" thickBot="1" x14ac:dyDescent="0.35">
      <c r="J25" s="39" t="s">
        <v>230</v>
      </c>
      <c r="K25" s="40" t="s">
        <v>231</v>
      </c>
      <c r="L25" s="41" t="s">
        <v>141</v>
      </c>
      <c r="N25" s="228"/>
      <c r="O25" s="228"/>
      <c r="P25" s="228"/>
      <c r="Q25" s="228"/>
      <c r="R25" s="228"/>
      <c r="S25" s="228"/>
      <c r="T25" s="228"/>
      <c r="U25" s="228"/>
    </row>
    <row r="26" spans="10:24" ht="30.6" customHeight="1" thickBot="1" x14ac:dyDescent="0.35">
      <c r="J26" s="42" t="s">
        <v>150</v>
      </c>
      <c r="K26" s="43">
        <v>7</v>
      </c>
      <c r="L26" s="44">
        <v>0.38800000000000001</v>
      </c>
      <c r="N26" s="223"/>
      <c r="O26" s="224"/>
      <c r="P26" s="224"/>
      <c r="Q26" s="224"/>
      <c r="R26" s="224"/>
      <c r="S26" s="224"/>
      <c r="T26" s="225"/>
      <c r="U26" s="226"/>
    </row>
    <row r="27" spans="10:24" ht="30.6" customHeight="1" thickBot="1" x14ac:dyDescent="0.35">
      <c r="J27" s="45" t="s">
        <v>152</v>
      </c>
      <c r="K27" s="46">
        <v>8</v>
      </c>
      <c r="L27" s="47">
        <v>0.44500000000000001</v>
      </c>
      <c r="N27" s="223"/>
      <c r="O27" s="224"/>
      <c r="P27" s="224"/>
      <c r="Q27" s="224"/>
      <c r="R27" s="224"/>
      <c r="S27" s="224"/>
      <c r="T27" s="225"/>
      <c r="U27" s="226"/>
    </row>
    <row r="28" spans="10:24" ht="30.6" customHeight="1" thickBot="1" x14ac:dyDescent="0.35">
      <c r="J28" s="42" t="s">
        <v>161</v>
      </c>
      <c r="K28" s="43">
        <v>3</v>
      </c>
      <c r="L28" s="44">
        <v>0.16700000000000001</v>
      </c>
      <c r="N28" s="223"/>
      <c r="O28" s="224"/>
      <c r="P28" s="224"/>
      <c r="Q28" s="224"/>
      <c r="R28" s="224"/>
      <c r="S28" s="224"/>
      <c r="T28" s="225"/>
      <c r="U28" s="226"/>
    </row>
    <row r="29" spans="10:24" ht="30.6" customHeight="1" thickBot="1" x14ac:dyDescent="0.35">
      <c r="J29" s="48" t="s">
        <v>156</v>
      </c>
      <c r="K29" s="49">
        <v>0</v>
      </c>
      <c r="L29" s="50">
        <v>0</v>
      </c>
      <c r="N29" s="223"/>
      <c r="O29" s="224"/>
      <c r="P29" s="224"/>
      <c r="Q29" s="224"/>
      <c r="R29" s="224"/>
      <c r="S29" s="224"/>
      <c r="T29" s="225"/>
      <c r="U29" s="226"/>
    </row>
    <row r="30" spans="10:24" ht="30.6" customHeight="1" thickBot="1" x14ac:dyDescent="0.35">
      <c r="J30" s="42" t="s">
        <v>162</v>
      </c>
      <c r="K30" s="43">
        <v>0</v>
      </c>
      <c r="L30" s="51">
        <v>0</v>
      </c>
      <c r="N30" s="227"/>
      <c r="O30" s="227"/>
      <c r="P30" s="227"/>
      <c r="Q30" s="227"/>
      <c r="R30" s="227"/>
      <c r="S30" s="227"/>
      <c r="T30" s="227"/>
      <c r="U30" s="227"/>
    </row>
    <row r="31" spans="10:24" ht="30.6" customHeight="1" thickBot="1" x14ac:dyDescent="0.35">
      <c r="J31" s="45" t="s">
        <v>166</v>
      </c>
      <c r="K31" s="46">
        <v>0</v>
      </c>
      <c r="L31" s="52">
        <v>0</v>
      </c>
      <c r="N31" s="227"/>
      <c r="O31" s="227"/>
      <c r="P31" s="227"/>
      <c r="Q31" s="227"/>
      <c r="R31" s="227"/>
      <c r="S31" s="227"/>
      <c r="T31" s="227"/>
      <c r="U31" s="227"/>
    </row>
  </sheetData>
  <autoFilter ref="J1:X21">
    <filterColumn colId="2" showButton="0"/>
    <filterColumn colId="4" showButton="0"/>
    <filterColumn colId="5" showButton="0"/>
    <filterColumn colId="6" showButton="0"/>
    <filterColumn colId="7" showButton="0"/>
    <filterColumn colId="8" showButton="0"/>
    <filterColumn colId="10" showButton="0"/>
    <filterColumn colId="11" showButton="0"/>
    <filterColumn colId="12" showButton="0"/>
  </autoFilter>
  <mergeCells count="10">
    <mergeCell ref="B1:B2"/>
    <mergeCell ref="J1:J2"/>
    <mergeCell ref="K1:K2"/>
    <mergeCell ref="L1:M1"/>
    <mergeCell ref="V2:W2"/>
    <mergeCell ref="N1:S1"/>
    <mergeCell ref="T2:U2"/>
    <mergeCell ref="T1:W1"/>
    <mergeCell ref="L2:L3"/>
    <mergeCell ref="M2:M3"/>
  </mergeCells>
  <hyperlinks>
    <hyperlink ref="J1" location="_ftn1" display="_ftn1"/>
    <hyperlink ref="J24" location="_ftnref1" display="_ftnref1"/>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E45"/>
  <sheetViews>
    <sheetView topLeftCell="D12" zoomScale="60" zoomScaleNormal="60" workbookViewId="0">
      <selection activeCell="U33" sqref="U33"/>
    </sheetView>
  </sheetViews>
  <sheetFormatPr baseColWidth="10" defaultRowHeight="30.6" customHeight="1" x14ac:dyDescent="0.3"/>
  <cols>
    <col min="1" max="1" width="4.6640625" customWidth="1"/>
    <col min="2" max="2" width="15.33203125" customWidth="1"/>
    <col min="3" max="3" width="32.5546875" customWidth="1"/>
    <col min="4" max="4" width="12.6640625" customWidth="1"/>
    <col min="5" max="5" width="14.77734375" customWidth="1"/>
    <col min="6" max="6" width="17.109375" customWidth="1"/>
    <col min="7" max="7" width="14.88671875" customWidth="1"/>
  </cols>
  <sheetData>
    <row r="1" spans="1:31" ht="42.6" customHeight="1" x14ac:dyDescent="0.3">
      <c r="A1" s="274"/>
      <c r="B1" s="421" t="s">
        <v>1652</v>
      </c>
      <c r="C1" s="421" t="s">
        <v>1654</v>
      </c>
      <c r="D1" s="425"/>
      <c r="E1" s="425"/>
    </row>
    <row r="2" spans="1:31" ht="45" customHeight="1" x14ac:dyDescent="0.3">
      <c r="A2" s="274"/>
      <c r="B2" s="422"/>
      <c r="C2" s="422"/>
      <c r="D2" s="286" t="s">
        <v>203</v>
      </c>
      <c r="E2" s="286" t="s">
        <v>204</v>
      </c>
      <c r="F2" s="292" t="s">
        <v>1729</v>
      </c>
      <c r="G2" s="293" t="s">
        <v>1730</v>
      </c>
      <c r="J2" t="s">
        <v>1653</v>
      </c>
      <c r="T2" t="s">
        <v>1663</v>
      </c>
      <c r="AE2" t="s">
        <v>1671</v>
      </c>
    </row>
    <row r="3" spans="1:31" ht="41.4" customHeight="1" x14ac:dyDescent="0.3">
      <c r="A3" s="274"/>
      <c r="B3" s="285"/>
      <c r="C3" s="285"/>
      <c r="D3" s="230" t="s">
        <v>1726</v>
      </c>
      <c r="E3" s="196" t="s">
        <v>1726</v>
      </c>
      <c r="F3" s="294"/>
      <c r="G3" s="294"/>
    </row>
    <row r="4" spans="1:31" ht="59.4" customHeight="1" thickBot="1" x14ac:dyDescent="0.35">
      <c r="A4" s="275"/>
      <c r="B4" s="426" t="s">
        <v>1653</v>
      </c>
      <c r="C4" s="269" t="s">
        <v>1655</v>
      </c>
      <c r="D4" s="234">
        <v>1</v>
      </c>
      <c r="E4" s="22">
        <v>3</v>
      </c>
      <c r="F4" s="289">
        <f t="shared" ref="F4:F27" si="0">+(D4*100)/E4</f>
        <v>33.333333333333336</v>
      </c>
      <c r="G4" s="289">
        <f>100-F4</f>
        <v>66.666666666666657</v>
      </c>
    </row>
    <row r="5" spans="1:31" ht="59.4" customHeight="1" thickBot="1" x14ac:dyDescent="0.35">
      <c r="A5" s="257"/>
      <c r="B5" s="427"/>
      <c r="C5" s="270" t="s">
        <v>1656</v>
      </c>
      <c r="D5" s="234">
        <v>1</v>
      </c>
      <c r="E5" s="24">
        <v>3</v>
      </c>
      <c r="F5" s="289">
        <f t="shared" si="0"/>
        <v>33.333333333333336</v>
      </c>
      <c r="G5" s="289">
        <f t="shared" ref="G5:G27" si="1">100-F5</f>
        <v>66.666666666666657</v>
      </c>
    </row>
    <row r="6" spans="1:31" ht="59.4" customHeight="1" thickBot="1" x14ac:dyDescent="0.35">
      <c r="A6" s="257"/>
      <c r="B6" s="427"/>
      <c r="C6" s="269" t="s">
        <v>1657</v>
      </c>
      <c r="D6" s="234">
        <v>1</v>
      </c>
      <c r="E6" s="22">
        <v>3</v>
      </c>
      <c r="F6" s="289">
        <f t="shared" si="0"/>
        <v>33.333333333333336</v>
      </c>
      <c r="G6" s="289">
        <f t="shared" si="1"/>
        <v>66.666666666666657</v>
      </c>
    </row>
    <row r="7" spans="1:31" ht="59.4" customHeight="1" thickBot="1" x14ac:dyDescent="0.35">
      <c r="A7" s="257"/>
      <c r="B7" s="428"/>
      <c r="C7" s="271" t="s">
        <v>1658</v>
      </c>
      <c r="D7" s="234">
        <v>2</v>
      </c>
      <c r="E7" s="24">
        <v>4</v>
      </c>
      <c r="F7" s="289">
        <f t="shared" si="0"/>
        <v>50</v>
      </c>
      <c r="G7" s="289">
        <f t="shared" si="1"/>
        <v>50</v>
      </c>
    </row>
    <row r="8" spans="1:31" ht="59.4" customHeight="1" thickBot="1" x14ac:dyDescent="0.35">
      <c r="A8" s="257"/>
      <c r="B8" s="426" t="s">
        <v>1663</v>
      </c>
      <c r="C8" s="27" t="s">
        <v>1664</v>
      </c>
      <c r="D8" s="234">
        <v>1</v>
      </c>
      <c r="E8" s="22">
        <v>3</v>
      </c>
      <c r="F8" s="289">
        <f t="shared" si="0"/>
        <v>33.333333333333336</v>
      </c>
      <c r="G8" s="289">
        <f t="shared" si="1"/>
        <v>66.666666666666657</v>
      </c>
    </row>
    <row r="9" spans="1:31" ht="49.2" customHeight="1" thickBot="1" x14ac:dyDescent="0.35">
      <c r="A9" s="257"/>
      <c r="B9" s="427"/>
      <c r="C9" s="28" t="s">
        <v>1665</v>
      </c>
      <c r="D9" s="234">
        <v>1</v>
      </c>
      <c r="E9" s="24">
        <v>5</v>
      </c>
      <c r="F9" s="289">
        <f t="shared" si="0"/>
        <v>20</v>
      </c>
      <c r="G9" s="289">
        <f t="shared" si="1"/>
        <v>80</v>
      </c>
    </row>
    <row r="10" spans="1:31" ht="42.6" customHeight="1" thickBot="1" x14ac:dyDescent="0.35">
      <c r="A10" s="257"/>
      <c r="B10" s="427"/>
      <c r="C10" s="27" t="s">
        <v>1666</v>
      </c>
      <c r="D10" s="234">
        <v>1</v>
      </c>
      <c r="E10" s="22">
        <v>5</v>
      </c>
      <c r="F10" s="289">
        <f t="shared" si="0"/>
        <v>20</v>
      </c>
      <c r="G10" s="289">
        <f t="shared" si="1"/>
        <v>80</v>
      </c>
    </row>
    <row r="11" spans="1:31" ht="45.6" customHeight="1" thickBot="1" x14ac:dyDescent="0.35">
      <c r="A11" s="257"/>
      <c r="B11" s="428"/>
      <c r="C11" s="29" t="s">
        <v>1667</v>
      </c>
      <c r="D11" s="235">
        <v>1</v>
      </c>
      <c r="E11" s="233">
        <v>4</v>
      </c>
      <c r="F11" s="289">
        <f t="shared" si="0"/>
        <v>25</v>
      </c>
      <c r="G11" s="289">
        <f t="shared" si="1"/>
        <v>75</v>
      </c>
      <c r="H11" t="s">
        <v>1680</v>
      </c>
      <c r="R11" t="s">
        <v>1709</v>
      </c>
      <c r="AD11" t="s">
        <v>1700</v>
      </c>
    </row>
    <row r="12" spans="1:31" ht="30.6" customHeight="1" thickBot="1" x14ac:dyDescent="0.35">
      <c r="B12" s="426" t="s">
        <v>1671</v>
      </c>
      <c r="C12" s="272" t="s">
        <v>1672</v>
      </c>
      <c r="D12" s="234">
        <v>0</v>
      </c>
      <c r="E12" s="22">
        <v>3</v>
      </c>
      <c r="F12" s="289">
        <f t="shared" si="0"/>
        <v>0</v>
      </c>
      <c r="G12" s="289">
        <f t="shared" si="1"/>
        <v>100</v>
      </c>
    </row>
    <row r="13" spans="1:31" ht="30.6" customHeight="1" thickBot="1" x14ac:dyDescent="0.35">
      <c r="B13" s="427"/>
      <c r="C13" s="273" t="s">
        <v>1674</v>
      </c>
      <c r="D13" s="235">
        <v>0</v>
      </c>
      <c r="E13" s="24">
        <v>3</v>
      </c>
      <c r="F13" s="289">
        <f t="shared" si="0"/>
        <v>0</v>
      </c>
      <c r="G13" s="289">
        <f t="shared" si="1"/>
        <v>100</v>
      </c>
    </row>
    <row r="14" spans="1:31" ht="30.6" customHeight="1" thickBot="1" x14ac:dyDescent="0.35">
      <c r="B14" s="427"/>
      <c r="C14" s="272" t="s">
        <v>1676</v>
      </c>
      <c r="D14" s="234">
        <v>0</v>
      </c>
      <c r="E14" s="22">
        <v>3</v>
      </c>
      <c r="F14" s="289">
        <f t="shared" si="0"/>
        <v>0</v>
      </c>
      <c r="G14" s="289">
        <f t="shared" si="1"/>
        <v>100</v>
      </c>
    </row>
    <row r="15" spans="1:31" ht="30.6" customHeight="1" thickBot="1" x14ac:dyDescent="0.35">
      <c r="B15" s="428"/>
      <c r="C15" s="273" t="s">
        <v>1678</v>
      </c>
      <c r="D15" s="235">
        <v>0</v>
      </c>
      <c r="E15" s="24">
        <v>3</v>
      </c>
      <c r="F15" s="289">
        <f t="shared" si="0"/>
        <v>0</v>
      </c>
      <c r="G15" s="289">
        <f t="shared" si="1"/>
        <v>100</v>
      </c>
    </row>
    <row r="16" spans="1:31" ht="30.6" customHeight="1" thickBot="1" x14ac:dyDescent="0.35">
      <c r="B16" s="423" t="s">
        <v>1680</v>
      </c>
      <c r="C16" s="272" t="s">
        <v>1681</v>
      </c>
      <c r="D16" s="234">
        <v>1</v>
      </c>
      <c r="E16" s="22">
        <v>2</v>
      </c>
      <c r="F16" s="289">
        <f t="shared" si="0"/>
        <v>50</v>
      </c>
      <c r="G16" s="289">
        <f t="shared" si="1"/>
        <v>50</v>
      </c>
    </row>
    <row r="17" spans="2:9" ht="30.6" customHeight="1" thickBot="1" x14ac:dyDescent="0.35">
      <c r="B17" s="424"/>
      <c r="C17" s="273" t="s">
        <v>1683</v>
      </c>
      <c r="D17" s="235">
        <v>0</v>
      </c>
      <c r="E17" s="24">
        <v>3</v>
      </c>
      <c r="F17" s="289">
        <f t="shared" si="0"/>
        <v>0</v>
      </c>
      <c r="G17" s="289">
        <f t="shared" si="1"/>
        <v>100</v>
      </c>
    </row>
    <row r="18" spans="2:9" ht="30.6" customHeight="1" thickBot="1" x14ac:dyDescent="0.35">
      <c r="B18" s="424"/>
      <c r="C18" s="272" t="s">
        <v>1685</v>
      </c>
      <c r="D18" s="234">
        <v>0</v>
      </c>
      <c r="E18" s="22">
        <v>3</v>
      </c>
      <c r="F18" s="289">
        <f t="shared" si="0"/>
        <v>0</v>
      </c>
      <c r="G18" s="289">
        <f t="shared" si="1"/>
        <v>100</v>
      </c>
    </row>
    <row r="19" spans="2:9" ht="30.6" customHeight="1" thickBot="1" x14ac:dyDescent="0.35">
      <c r="B19" s="424"/>
      <c r="C19" s="28" t="s">
        <v>1687</v>
      </c>
      <c r="D19" s="235">
        <v>1</v>
      </c>
      <c r="E19" s="24">
        <v>4</v>
      </c>
      <c r="F19" s="289">
        <f t="shared" si="0"/>
        <v>25</v>
      </c>
      <c r="G19" s="289">
        <f t="shared" si="1"/>
        <v>75</v>
      </c>
    </row>
    <row r="20" spans="2:9" ht="30.6" customHeight="1" thickBot="1" x14ac:dyDescent="0.35">
      <c r="B20" s="424"/>
      <c r="C20" s="272" t="s">
        <v>1689</v>
      </c>
      <c r="D20" s="234">
        <v>1</v>
      </c>
      <c r="E20" s="22">
        <v>3</v>
      </c>
      <c r="F20" s="289">
        <f t="shared" si="0"/>
        <v>33.333333333333336</v>
      </c>
      <c r="G20" s="289">
        <f t="shared" si="1"/>
        <v>66.666666666666657</v>
      </c>
    </row>
    <row r="21" spans="2:9" ht="46.2" customHeight="1" thickBot="1" x14ac:dyDescent="0.35">
      <c r="B21" s="423" t="s">
        <v>1691</v>
      </c>
      <c r="C21" s="272" t="s">
        <v>1692</v>
      </c>
      <c r="D21" s="234">
        <v>1</v>
      </c>
      <c r="E21" s="22">
        <v>4</v>
      </c>
      <c r="F21" s="289">
        <f t="shared" si="0"/>
        <v>25</v>
      </c>
      <c r="G21" s="289">
        <f t="shared" si="1"/>
        <v>75</v>
      </c>
    </row>
    <row r="22" spans="2:9" ht="30.6" customHeight="1" thickBot="1" x14ac:dyDescent="0.35">
      <c r="B22" s="424"/>
      <c r="C22" s="273" t="s">
        <v>1693</v>
      </c>
      <c r="D22" s="235">
        <v>1</v>
      </c>
      <c r="E22" s="24">
        <v>4</v>
      </c>
      <c r="F22" s="289">
        <f t="shared" si="0"/>
        <v>25</v>
      </c>
      <c r="G22" s="289">
        <f t="shared" si="1"/>
        <v>75</v>
      </c>
    </row>
    <row r="23" spans="2:9" ht="30.6" customHeight="1" thickBot="1" x14ac:dyDescent="0.35">
      <c r="B23" s="424"/>
      <c r="C23" s="272" t="s">
        <v>1694</v>
      </c>
      <c r="D23" s="234">
        <v>2</v>
      </c>
      <c r="E23" s="22">
        <v>4</v>
      </c>
      <c r="F23" s="289">
        <f t="shared" si="0"/>
        <v>50</v>
      </c>
      <c r="G23" s="289">
        <f t="shared" si="1"/>
        <v>50</v>
      </c>
    </row>
    <row r="24" spans="2:9" ht="30.6" customHeight="1" thickBot="1" x14ac:dyDescent="0.35">
      <c r="B24" s="424"/>
      <c r="C24" s="273" t="s">
        <v>1695</v>
      </c>
      <c r="D24" s="235">
        <v>1</v>
      </c>
      <c r="E24" s="24">
        <v>4</v>
      </c>
      <c r="F24" s="289">
        <f t="shared" si="0"/>
        <v>25</v>
      </c>
      <c r="G24" s="289">
        <f t="shared" si="1"/>
        <v>75</v>
      </c>
    </row>
    <row r="25" spans="2:9" ht="46.2" customHeight="1" thickBot="1" x14ac:dyDescent="0.35">
      <c r="B25" s="423" t="s">
        <v>1700</v>
      </c>
      <c r="C25" s="272" t="s">
        <v>1701</v>
      </c>
      <c r="D25" s="234">
        <v>0</v>
      </c>
      <c r="E25" s="22">
        <v>1</v>
      </c>
      <c r="F25" s="289">
        <f t="shared" si="0"/>
        <v>0</v>
      </c>
      <c r="G25" s="289">
        <f t="shared" si="1"/>
        <v>100</v>
      </c>
    </row>
    <row r="26" spans="2:9" ht="30.6" customHeight="1" thickBot="1" x14ac:dyDescent="0.35">
      <c r="B26" s="424"/>
      <c r="C26" s="281" t="s">
        <v>1703</v>
      </c>
      <c r="D26" s="235">
        <v>0</v>
      </c>
      <c r="E26" s="24">
        <v>2</v>
      </c>
      <c r="F26" s="289">
        <f t="shared" si="0"/>
        <v>0</v>
      </c>
      <c r="G26" s="289">
        <f t="shared" si="1"/>
        <v>100</v>
      </c>
    </row>
    <row r="27" spans="2:9" ht="30.6" customHeight="1" thickBot="1" x14ac:dyDescent="0.35">
      <c r="B27" s="424"/>
      <c r="C27" s="272" t="s">
        <v>1705</v>
      </c>
      <c r="D27" s="234">
        <v>0</v>
      </c>
      <c r="E27" s="22">
        <v>3</v>
      </c>
      <c r="F27" s="289">
        <f t="shared" si="0"/>
        <v>0</v>
      </c>
      <c r="G27" s="289">
        <f t="shared" si="1"/>
        <v>100</v>
      </c>
      <c r="I27" t="s">
        <v>1710</v>
      </c>
    </row>
    <row r="29" spans="2:9" ht="30.6" customHeight="1" x14ac:dyDescent="0.3">
      <c r="D29" s="304" t="s">
        <v>1737</v>
      </c>
    </row>
    <row r="30" spans="2:9" ht="30.6" customHeight="1" x14ac:dyDescent="0.3">
      <c r="C30" s="9" t="s">
        <v>1653</v>
      </c>
      <c r="D30" s="295">
        <f>AVERAGE(G4:G7)</f>
        <v>62.499999999999993</v>
      </c>
    </row>
    <row r="31" spans="2:9" ht="30.6" customHeight="1" x14ac:dyDescent="0.3">
      <c r="C31" s="9" t="s">
        <v>1663</v>
      </c>
      <c r="D31" s="295">
        <f>AVERAGE(G8:G11)</f>
        <v>75.416666666666657</v>
      </c>
    </row>
    <row r="32" spans="2:9" ht="30.6" customHeight="1" x14ac:dyDescent="0.3">
      <c r="C32" s="9" t="s">
        <v>1731</v>
      </c>
      <c r="D32" s="295">
        <f>AVERAGE(G12:G15)</f>
        <v>100</v>
      </c>
    </row>
    <row r="33" spans="3:4" ht="30.6" customHeight="1" x14ac:dyDescent="0.3">
      <c r="C33" s="9" t="s">
        <v>1732</v>
      </c>
      <c r="D33" s="295">
        <f>AVERAGE(G16:G20)</f>
        <v>78.333333333333329</v>
      </c>
    </row>
    <row r="34" spans="3:4" ht="30.6" customHeight="1" x14ac:dyDescent="0.3">
      <c r="C34" s="9" t="s">
        <v>1733</v>
      </c>
      <c r="D34" s="295">
        <f>AVERAGE(G21:G24)</f>
        <v>68.75</v>
      </c>
    </row>
    <row r="35" spans="3:4" ht="30.6" customHeight="1" x14ac:dyDescent="0.3">
      <c r="C35" s="9" t="s">
        <v>1734</v>
      </c>
      <c r="D35" s="295">
        <f>AVERAGE(G25:G27)</f>
        <v>100</v>
      </c>
    </row>
    <row r="36" spans="3:4" ht="30.6" customHeight="1" x14ac:dyDescent="0.3">
      <c r="D36" s="18"/>
    </row>
    <row r="40" spans="3:4" ht="30.6" customHeight="1" thickBot="1" x14ac:dyDescent="0.35"/>
    <row r="41" spans="3:4" ht="30.6" customHeight="1" thickBot="1" x14ac:dyDescent="0.35">
      <c r="C41" s="296" t="s">
        <v>1735</v>
      </c>
      <c r="D41" s="297" t="s">
        <v>1736</v>
      </c>
    </row>
    <row r="42" spans="3:4" ht="30.6" customHeight="1" thickBot="1" x14ac:dyDescent="0.35">
      <c r="C42" s="298" t="s">
        <v>205</v>
      </c>
      <c r="D42" s="299">
        <v>8</v>
      </c>
    </row>
    <row r="43" spans="3:4" ht="30.6" customHeight="1" thickBot="1" x14ac:dyDescent="0.35">
      <c r="C43" s="300" t="s">
        <v>206</v>
      </c>
      <c r="D43" s="301">
        <v>0</v>
      </c>
    </row>
    <row r="44" spans="3:4" ht="30.6" customHeight="1" thickBot="1" x14ac:dyDescent="0.35">
      <c r="C44" s="298" t="s">
        <v>207</v>
      </c>
      <c r="D44" s="299">
        <v>25</v>
      </c>
    </row>
    <row r="45" spans="3:4" ht="30.6" customHeight="1" thickBot="1" x14ac:dyDescent="0.35">
      <c r="C45" s="300" t="s">
        <v>1480</v>
      </c>
      <c r="D45" s="302">
        <v>33</v>
      </c>
    </row>
  </sheetData>
  <mergeCells count="9">
    <mergeCell ref="B25:B27"/>
    <mergeCell ref="B1:B2"/>
    <mergeCell ref="C1:C2"/>
    <mergeCell ref="D1:E1"/>
    <mergeCell ref="B4:B7"/>
    <mergeCell ref="B8:B11"/>
    <mergeCell ref="B12:B15"/>
    <mergeCell ref="B16:B20"/>
    <mergeCell ref="B21:B24"/>
  </mergeCell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O27"/>
  <sheetViews>
    <sheetView topLeftCell="H7" zoomScale="60" zoomScaleNormal="60" workbookViewId="0">
      <selection activeCell="O26" sqref="O26"/>
    </sheetView>
  </sheetViews>
  <sheetFormatPr baseColWidth="10" defaultRowHeight="30.6" customHeight="1" x14ac:dyDescent="0.3"/>
  <cols>
    <col min="1" max="1" width="4.6640625" customWidth="1"/>
    <col min="2" max="2" width="15.33203125" customWidth="1"/>
    <col min="3" max="3" width="32.5546875" customWidth="1"/>
    <col min="4" max="4" width="48.21875" style="280" customWidth="1"/>
    <col min="5" max="5" width="19" customWidth="1"/>
    <col min="6" max="6" width="26.33203125" customWidth="1"/>
    <col min="7" max="7" width="9.5546875" customWidth="1"/>
    <col min="8" max="8" width="10.77734375" customWidth="1"/>
    <col min="9" max="9" width="9.6640625" customWidth="1"/>
    <col min="10" max="10" width="9.109375" customWidth="1"/>
    <col min="11" max="11" width="12.44140625" customWidth="1"/>
    <col min="12" max="12" width="9.88671875" customWidth="1"/>
    <col min="13" max="14" width="8.6640625" customWidth="1"/>
    <col min="17" max="17" width="16.33203125" customWidth="1"/>
  </cols>
  <sheetData>
    <row r="1" spans="1:41" ht="42.6" customHeight="1" x14ac:dyDescent="0.3">
      <c r="A1" s="274"/>
      <c r="B1" s="421" t="s">
        <v>1652</v>
      </c>
      <c r="C1" s="421" t="s">
        <v>1654</v>
      </c>
      <c r="D1" s="429" t="s">
        <v>144</v>
      </c>
      <c r="E1" s="413" t="s">
        <v>145</v>
      </c>
      <c r="F1" s="413"/>
      <c r="G1" s="416" t="s">
        <v>1650</v>
      </c>
      <c r="H1" s="417"/>
      <c r="I1" s="417"/>
      <c r="J1" s="417"/>
      <c r="K1" s="417"/>
      <c r="L1" s="417"/>
      <c r="M1" s="418" t="s">
        <v>146</v>
      </c>
      <c r="N1" s="419"/>
      <c r="O1" s="419"/>
      <c r="P1" s="419"/>
      <c r="Q1" s="420"/>
    </row>
    <row r="2" spans="1:41" ht="45" customHeight="1" x14ac:dyDescent="0.3">
      <c r="A2" s="274"/>
      <c r="B2" s="422"/>
      <c r="C2" s="422"/>
      <c r="D2" s="429"/>
      <c r="E2" s="421" t="s">
        <v>147</v>
      </c>
      <c r="F2" s="421" t="s">
        <v>148</v>
      </c>
      <c r="G2" s="229">
        <v>1</v>
      </c>
      <c r="H2" s="229">
        <v>2</v>
      </c>
      <c r="I2" s="229">
        <v>3</v>
      </c>
      <c r="J2" s="229">
        <v>4</v>
      </c>
      <c r="K2" s="229">
        <v>5</v>
      </c>
      <c r="L2" s="229">
        <v>6</v>
      </c>
      <c r="M2" s="414" t="s">
        <v>203</v>
      </c>
      <c r="N2" s="414"/>
      <c r="O2" s="415"/>
      <c r="P2" s="414" t="s">
        <v>204</v>
      </c>
      <c r="Q2" s="415"/>
      <c r="V2" t="s">
        <v>1653</v>
      </c>
      <c r="AF2" t="s">
        <v>1663</v>
      </c>
      <c r="AO2" t="s">
        <v>1671</v>
      </c>
    </row>
    <row r="3" spans="1:41" ht="41.4" customHeight="1" x14ac:dyDescent="0.3">
      <c r="A3" s="274"/>
      <c r="B3" s="268"/>
      <c r="C3" s="268"/>
      <c r="D3" s="276"/>
      <c r="E3" s="422"/>
      <c r="F3" s="422"/>
      <c r="G3" s="230" t="s">
        <v>1583</v>
      </c>
      <c r="H3" s="230" t="s">
        <v>1584</v>
      </c>
      <c r="I3" s="230" t="s">
        <v>1585</v>
      </c>
      <c r="J3" s="230" t="s">
        <v>1586</v>
      </c>
      <c r="K3" s="230" t="s">
        <v>1587</v>
      </c>
      <c r="L3" s="230" t="s">
        <v>1588</v>
      </c>
      <c r="M3" s="230" t="s">
        <v>1589</v>
      </c>
      <c r="N3" s="230" t="s">
        <v>1726</v>
      </c>
      <c r="O3" s="230" t="s">
        <v>1649</v>
      </c>
      <c r="P3" s="196" t="s">
        <v>1726</v>
      </c>
      <c r="Q3" s="196" t="s">
        <v>1649</v>
      </c>
    </row>
    <row r="4" spans="1:41" ht="59.4" customHeight="1" thickBot="1" x14ac:dyDescent="0.35">
      <c r="A4" s="275"/>
      <c r="B4" s="426" t="s">
        <v>1653</v>
      </c>
      <c r="C4" s="269" t="s">
        <v>1655</v>
      </c>
      <c r="D4" s="277" t="s">
        <v>1659</v>
      </c>
      <c r="E4" s="21" t="s">
        <v>150</v>
      </c>
      <c r="F4" s="21" t="s">
        <v>151</v>
      </c>
      <c r="G4" s="231">
        <v>0</v>
      </c>
      <c r="H4" s="231">
        <v>0</v>
      </c>
      <c r="I4" s="231">
        <v>1</v>
      </c>
      <c r="J4" s="231">
        <v>0</v>
      </c>
      <c r="K4" s="231">
        <v>1</v>
      </c>
      <c r="L4" s="231">
        <v>1</v>
      </c>
      <c r="M4" s="234">
        <f t="shared" ref="M4:M20" si="0">AVERAGE(G4:L4)</f>
        <v>0.5</v>
      </c>
      <c r="N4" s="234">
        <v>1</v>
      </c>
      <c r="O4" s="21" t="s">
        <v>152</v>
      </c>
      <c r="P4" s="22">
        <v>3</v>
      </c>
      <c r="Q4" s="22" t="s">
        <v>156</v>
      </c>
      <c r="R4" s="18"/>
    </row>
    <row r="5" spans="1:41" ht="59.4" customHeight="1" thickBot="1" x14ac:dyDescent="0.35">
      <c r="A5" s="257"/>
      <c r="B5" s="427"/>
      <c r="C5" s="270" t="s">
        <v>1656</v>
      </c>
      <c r="D5" s="278" t="s">
        <v>1660</v>
      </c>
      <c r="E5" s="23" t="s">
        <v>154</v>
      </c>
      <c r="F5" s="23" t="s">
        <v>151</v>
      </c>
      <c r="G5" s="232">
        <v>1</v>
      </c>
      <c r="H5" s="232">
        <v>1</v>
      </c>
      <c r="I5" s="232">
        <v>1</v>
      </c>
      <c r="J5" s="232">
        <v>1</v>
      </c>
      <c r="K5" s="232">
        <v>2</v>
      </c>
      <c r="L5" s="232">
        <v>1</v>
      </c>
      <c r="M5" s="235">
        <f t="shared" si="0"/>
        <v>1.1666666666666667</v>
      </c>
      <c r="N5" s="234">
        <v>1</v>
      </c>
      <c r="O5" s="23" t="s">
        <v>152</v>
      </c>
      <c r="P5" s="24">
        <v>3</v>
      </c>
      <c r="Q5" s="24" t="s">
        <v>156</v>
      </c>
      <c r="R5" s="18"/>
    </row>
    <row r="6" spans="1:41" ht="59.4" customHeight="1" thickBot="1" x14ac:dyDescent="0.35">
      <c r="A6" s="257"/>
      <c r="B6" s="427"/>
      <c r="C6" s="269" t="s">
        <v>1657</v>
      </c>
      <c r="D6" s="277" t="s">
        <v>1661</v>
      </c>
      <c r="E6" s="21" t="s">
        <v>154</v>
      </c>
      <c r="F6" s="21" t="s">
        <v>151</v>
      </c>
      <c r="G6" s="231">
        <v>0</v>
      </c>
      <c r="H6" s="231">
        <v>1</v>
      </c>
      <c r="I6" s="231">
        <v>2</v>
      </c>
      <c r="J6" s="231">
        <v>1</v>
      </c>
      <c r="K6" s="231">
        <v>2</v>
      </c>
      <c r="L6" s="231">
        <v>1</v>
      </c>
      <c r="M6" s="234">
        <f t="shared" si="0"/>
        <v>1.1666666666666667</v>
      </c>
      <c r="N6" s="234">
        <v>1</v>
      </c>
      <c r="O6" s="21" t="s">
        <v>152</v>
      </c>
      <c r="P6" s="22">
        <v>3</v>
      </c>
      <c r="Q6" s="22" t="s">
        <v>156</v>
      </c>
      <c r="R6" s="18"/>
    </row>
    <row r="7" spans="1:41" ht="59.4" customHeight="1" thickBot="1" x14ac:dyDescent="0.35">
      <c r="A7" s="257"/>
      <c r="B7" s="428"/>
      <c r="C7" s="271" t="s">
        <v>1658</v>
      </c>
      <c r="D7" s="278" t="s">
        <v>1662</v>
      </c>
      <c r="E7" s="23" t="s">
        <v>159</v>
      </c>
      <c r="F7" s="23" t="s">
        <v>151</v>
      </c>
      <c r="G7" s="232">
        <v>1</v>
      </c>
      <c r="H7" s="232">
        <v>2</v>
      </c>
      <c r="I7" s="232">
        <v>2</v>
      </c>
      <c r="J7" s="232">
        <v>2</v>
      </c>
      <c r="K7" s="232">
        <v>2</v>
      </c>
      <c r="L7" s="232">
        <v>1</v>
      </c>
      <c r="M7" s="235">
        <f t="shared" si="0"/>
        <v>1.6666666666666667</v>
      </c>
      <c r="N7" s="234">
        <v>2</v>
      </c>
      <c r="O7" s="23" t="s">
        <v>161</v>
      </c>
      <c r="P7" s="24">
        <v>4</v>
      </c>
      <c r="Q7" s="24" t="s">
        <v>162</v>
      </c>
      <c r="R7" s="18"/>
    </row>
    <row r="8" spans="1:41" ht="59.4" customHeight="1" thickBot="1" x14ac:dyDescent="0.35">
      <c r="A8" s="257"/>
      <c r="B8" s="426" t="s">
        <v>1663</v>
      </c>
      <c r="C8" s="27" t="s">
        <v>1664</v>
      </c>
      <c r="D8" s="277" t="s">
        <v>1668</v>
      </c>
      <c r="E8" s="21" t="s">
        <v>150</v>
      </c>
      <c r="F8" s="21" t="s">
        <v>151</v>
      </c>
      <c r="G8" s="231">
        <v>0</v>
      </c>
      <c r="H8" s="231">
        <v>1</v>
      </c>
      <c r="I8" s="231">
        <v>1</v>
      </c>
      <c r="J8" s="231">
        <v>2</v>
      </c>
      <c r="K8" s="231">
        <v>2</v>
      </c>
      <c r="L8" s="231">
        <v>0</v>
      </c>
      <c r="M8" s="234">
        <f t="shared" si="0"/>
        <v>1</v>
      </c>
      <c r="N8" s="234">
        <v>1</v>
      </c>
      <c r="O8" s="21" t="s">
        <v>152</v>
      </c>
      <c r="P8" s="22">
        <v>3</v>
      </c>
      <c r="Q8" s="22" t="s">
        <v>156</v>
      </c>
      <c r="R8" s="18"/>
    </row>
    <row r="9" spans="1:41" ht="49.2" customHeight="1" thickBot="1" x14ac:dyDescent="0.35">
      <c r="A9" s="257"/>
      <c r="B9" s="427"/>
      <c r="C9" s="28" t="s">
        <v>1665</v>
      </c>
      <c r="D9" s="278" t="s">
        <v>1707</v>
      </c>
      <c r="E9" s="23" t="s">
        <v>159</v>
      </c>
      <c r="F9" s="23" t="s">
        <v>151</v>
      </c>
      <c r="G9" s="232">
        <v>0</v>
      </c>
      <c r="H9" s="232">
        <v>1</v>
      </c>
      <c r="I9" s="232">
        <v>1</v>
      </c>
      <c r="J9" s="232">
        <v>1</v>
      </c>
      <c r="K9" s="232">
        <v>2</v>
      </c>
      <c r="L9" s="232">
        <v>1</v>
      </c>
      <c r="M9" s="235">
        <f t="shared" si="0"/>
        <v>1</v>
      </c>
      <c r="N9" s="234">
        <v>1</v>
      </c>
      <c r="O9" s="23" t="s">
        <v>152</v>
      </c>
      <c r="P9" s="24">
        <v>5</v>
      </c>
      <c r="Q9" s="24" t="s">
        <v>166</v>
      </c>
      <c r="R9" s="18"/>
    </row>
    <row r="10" spans="1:41" ht="42.6" customHeight="1" thickBot="1" x14ac:dyDescent="0.35">
      <c r="A10" s="257"/>
      <c r="B10" s="427"/>
      <c r="C10" s="27" t="s">
        <v>1666</v>
      </c>
      <c r="D10" s="277" t="s">
        <v>1669</v>
      </c>
      <c r="E10" s="21" t="s">
        <v>159</v>
      </c>
      <c r="F10" s="21" t="s">
        <v>151</v>
      </c>
      <c r="G10" s="231">
        <v>0</v>
      </c>
      <c r="H10" s="231">
        <v>1</v>
      </c>
      <c r="I10" s="231">
        <v>2</v>
      </c>
      <c r="J10" s="231">
        <v>1</v>
      </c>
      <c r="K10" s="231">
        <v>1</v>
      </c>
      <c r="L10" s="231">
        <v>0</v>
      </c>
      <c r="M10" s="234">
        <f t="shared" si="0"/>
        <v>0.83333333333333337</v>
      </c>
      <c r="N10" s="234">
        <v>1</v>
      </c>
      <c r="O10" s="21" t="s">
        <v>152</v>
      </c>
      <c r="P10" s="22">
        <v>5</v>
      </c>
      <c r="Q10" s="22" t="s">
        <v>166</v>
      </c>
      <c r="R10" s="18"/>
    </row>
    <row r="11" spans="1:41" ht="45.6" customHeight="1" thickBot="1" x14ac:dyDescent="0.35">
      <c r="A11" s="257"/>
      <c r="B11" s="428"/>
      <c r="C11" s="29" t="s">
        <v>1667</v>
      </c>
      <c r="D11" s="279" t="s">
        <v>1670</v>
      </c>
      <c r="E11" s="26" t="s">
        <v>159</v>
      </c>
      <c r="F11" s="26" t="s">
        <v>151</v>
      </c>
      <c r="G11" s="232">
        <v>0</v>
      </c>
      <c r="H11" s="232">
        <v>1</v>
      </c>
      <c r="I11" s="232">
        <v>0</v>
      </c>
      <c r="J11" s="232">
        <v>0</v>
      </c>
      <c r="K11" s="232">
        <v>1</v>
      </c>
      <c r="L11" s="232">
        <v>1</v>
      </c>
      <c r="M11" s="235">
        <f t="shared" si="0"/>
        <v>0.5</v>
      </c>
      <c r="N11" s="235">
        <v>1</v>
      </c>
      <c r="O11" s="23" t="s">
        <v>152</v>
      </c>
      <c r="P11" s="233">
        <v>4</v>
      </c>
      <c r="Q11" s="233" t="s">
        <v>162</v>
      </c>
      <c r="R11" s="18"/>
      <c r="T11" t="s">
        <v>1680</v>
      </c>
      <c r="AD11" t="s">
        <v>1709</v>
      </c>
      <c r="AO11" t="s">
        <v>1700</v>
      </c>
    </row>
    <row r="12" spans="1:41" ht="30.6" customHeight="1" thickBot="1" x14ac:dyDescent="0.35">
      <c r="B12" s="426" t="s">
        <v>1671</v>
      </c>
      <c r="C12" s="272" t="s">
        <v>1672</v>
      </c>
      <c r="D12" s="277" t="s">
        <v>1673</v>
      </c>
      <c r="E12" s="21" t="s">
        <v>150</v>
      </c>
      <c r="F12" s="21" t="s">
        <v>177</v>
      </c>
      <c r="G12" s="231">
        <v>0</v>
      </c>
      <c r="H12" s="231">
        <v>0</v>
      </c>
      <c r="I12" s="231">
        <v>0</v>
      </c>
      <c r="J12" s="231">
        <v>0</v>
      </c>
      <c r="K12" s="231">
        <v>1</v>
      </c>
      <c r="L12" s="231">
        <v>0</v>
      </c>
      <c r="M12" s="234">
        <f t="shared" si="0"/>
        <v>0.16666666666666666</v>
      </c>
      <c r="N12" s="234">
        <v>0</v>
      </c>
      <c r="O12" s="21" t="s">
        <v>152</v>
      </c>
      <c r="P12" s="22">
        <v>3</v>
      </c>
      <c r="Q12" s="22" t="s">
        <v>156</v>
      </c>
      <c r="R12" s="18"/>
    </row>
    <row r="13" spans="1:41" ht="30.6" customHeight="1" thickBot="1" x14ac:dyDescent="0.35">
      <c r="B13" s="427"/>
      <c r="C13" s="273" t="s">
        <v>1674</v>
      </c>
      <c r="D13" s="278" t="s">
        <v>1675</v>
      </c>
      <c r="E13" s="23" t="s">
        <v>150</v>
      </c>
      <c r="F13" s="23" t="s">
        <v>177</v>
      </c>
      <c r="G13" s="232">
        <v>0</v>
      </c>
      <c r="H13" s="232">
        <v>0</v>
      </c>
      <c r="I13" s="232">
        <v>0</v>
      </c>
      <c r="J13" s="232">
        <v>0</v>
      </c>
      <c r="K13" s="232">
        <v>1</v>
      </c>
      <c r="L13" s="232">
        <v>1</v>
      </c>
      <c r="M13" s="235">
        <f t="shared" si="0"/>
        <v>0.33333333333333331</v>
      </c>
      <c r="N13" s="235">
        <v>0</v>
      </c>
      <c r="O13" s="23" t="s">
        <v>152</v>
      </c>
      <c r="P13" s="24">
        <v>3</v>
      </c>
      <c r="Q13" s="24" t="s">
        <v>156</v>
      </c>
      <c r="R13" s="18"/>
    </row>
    <row r="14" spans="1:41" ht="30.6" customHeight="1" thickBot="1" x14ac:dyDescent="0.35">
      <c r="B14" s="427"/>
      <c r="C14" s="272" t="s">
        <v>1676</v>
      </c>
      <c r="D14" s="277" t="s">
        <v>1677</v>
      </c>
      <c r="E14" s="21" t="s">
        <v>150</v>
      </c>
      <c r="F14" s="21" t="s">
        <v>177</v>
      </c>
      <c r="G14" s="231">
        <v>0</v>
      </c>
      <c r="H14" s="231">
        <v>0</v>
      </c>
      <c r="I14" s="231">
        <v>0</v>
      </c>
      <c r="J14" s="231">
        <v>0</v>
      </c>
      <c r="K14" s="231">
        <v>0</v>
      </c>
      <c r="L14" s="231">
        <v>0</v>
      </c>
      <c r="M14" s="234">
        <f t="shared" si="0"/>
        <v>0</v>
      </c>
      <c r="N14" s="234">
        <v>0</v>
      </c>
      <c r="O14" s="21" t="s">
        <v>150</v>
      </c>
      <c r="P14" s="22">
        <v>3</v>
      </c>
      <c r="Q14" s="22" t="s">
        <v>156</v>
      </c>
      <c r="R14" s="18"/>
    </row>
    <row r="15" spans="1:41" ht="30.6" customHeight="1" thickBot="1" x14ac:dyDescent="0.35">
      <c r="B15" s="428"/>
      <c r="C15" s="273" t="s">
        <v>1678</v>
      </c>
      <c r="D15" s="278" t="s">
        <v>1679</v>
      </c>
      <c r="E15" s="23" t="s">
        <v>150</v>
      </c>
      <c r="F15" s="23" t="s">
        <v>1708</v>
      </c>
      <c r="G15" s="232">
        <v>1</v>
      </c>
      <c r="H15" s="232">
        <v>1</v>
      </c>
      <c r="I15" s="232">
        <v>0</v>
      </c>
      <c r="J15" s="232">
        <v>0</v>
      </c>
      <c r="K15" s="232">
        <v>0</v>
      </c>
      <c r="L15" s="232">
        <v>0</v>
      </c>
      <c r="M15" s="235">
        <f t="shared" si="0"/>
        <v>0.33333333333333331</v>
      </c>
      <c r="N15" s="235">
        <v>0</v>
      </c>
      <c r="O15" s="23" t="s">
        <v>150</v>
      </c>
      <c r="P15" s="24">
        <v>3</v>
      </c>
      <c r="Q15" s="24" t="s">
        <v>156</v>
      </c>
      <c r="R15" s="18"/>
    </row>
    <row r="16" spans="1:41" ht="30.6" customHeight="1" thickBot="1" x14ac:dyDescent="0.35">
      <c r="B16" s="423" t="s">
        <v>1680</v>
      </c>
      <c r="C16" s="272" t="s">
        <v>1681</v>
      </c>
      <c r="D16" s="277" t="s">
        <v>1682</v>
      </c>
      <c r="E16" s="21" t="s">
        <v>150</v>
      </c>
      <c r="F16" s="21" t="s">
        <v>177</v>
      </c>
      <c r="G16" s="231">
        <v>1</v>
      </c>
      <c r="H16" s="231">
        <v>1</v>
      </c>
      <c r="I16" s="231">
        <v>1</v>
      </c>
      <c r="J16" s="231">
        <v>1</v>
      </c>
      <c r="K16" s="231">
        <v>1</v>
      </c>
      <c r="L16" s="231">
        <v>1</v>
      </c>
      <c r="M16" s="234">
        <f t="shared" si="0"/>
        <v>1</v>
      </c>
      <c r="N16" s="234">
        <v>1</v>
      </c>
      <c r="O16" s="21" t="s">
        <v>152</v>
      </c>
      <c r="P16" s="22">
        <v>2</v>
      </c>
      <c r="Q16" s="22" t="s">
        <v>161</v>
      </c>
      <c r="R16" s="18"/>
    </row>
    <row r="17" spans="2:20" ht="30.6" customHeight="1" thickBot="1" x14ac:dyDescent="0.35">
      <c r="B17" s="424"/>
      <c r="C17" s="273" t="s">
        <v>1683</v>
      </c>
      <c r="D17" s="278" t="s">
        <v>1684</v>
      </c>
      <c r="E17" s="23" t="s">
        <v>150</v>
      </c>
      <c r="F17" s="23" t="s">
        <v>177</v>
      </c>
      <c r="G17" s="232">
        <v>0</v>
      </c>
      <c r="H17" s="232">
        <v>1</v>
      </c>
      <c r="I17" s="232">
        <v>0</v>
      </c>
      <c r="J17" s="232">
        <v>0</v>
      </c>
      <c r="K17" s="232">
        <v>1</v>
      </c>
      <c r="L17" s="232">
        <v>0</v>
      </c>
      <c r="M17" s="235">
        <f t="shared" si="0"/>
        <v>0.33333333333333331</v>
      </c>
      <c r="N17" s="235">
        <v>0</v>
      </c>
      <c r="O17" s="23" t="s">
        <v>150</v>
      </c>
      <c r="P17" s="24">
        <v>3</v>
      </c>
      <c r="Q17" s="24" t="s">
        <v>156</v>
      </c>
      <c r="R17" s="18"/>
    </row>
    <row r="18" spans="2:20" ht="30.6" customHeight="1" thickBot="1" x14ac:dyDescent="0.35">
      <c r="B18" s="424"/>
      <c r="C18" s="272" t="s">
        <v>1685</v>
      </c>
      <c r="D18" s="277" t="s">
        <v>1686</v>
      </c>
      <c r="E18" s="21" t="s">
        <v>150</v>
      </c>
      <c r="F18" s="21" t="s">
        <v>177</v>
      </c>
      <c r="G18" s="231">
        <v>0</v>
      </c>
      <c r="H18" s="231">
        <v>0</v>
      </c>
      <c r="I18" s="231">
        <v>0</v>
      </c>
      <c r="J18" s="231">
        <v>0</v>
      </c>
      <c r="K18" s="231">
        <v>0</v>
      </c>
      <c r="L18" s="231">
        <v>0</v>
      </c>
      <c r="M18" s="234">
        <f t="shared" si="0"/>
        <v>0</v>
      </c>
      <c r="N18" s="234">
        <v>0</v>
      </c>
      <c r="O18" s="21" t="s">
        <v>152</v>
      </c>
      <c r="P18" s="22">
        <v>3</v>
      </c>
      <c r="Q18" s="22" t="s">
        <v>156</v>
      </c>
      <c r="R18" s="18"/>
    </row>
    <row r="19" spans="2:20" ht="30.6" customHeight="1" thickBot="1" x14ac:dyDescent="0.35">
      <c r="B19" s="424"/>
      <c r="C19" s="28" t="s">
        <v>1687</v>
      </c>
      <c r="D19" s="278" t="s">
        <v>1688</v>
      </c>
      <c r="E19" s="23" t="s">
        <v>159</v>
      </c>
      <c r="F19" s="23" t="s">
        <v>160</v>
      </c>
      <c r="G19" s="232">
        <v>1</v>
      </c>
      <c r="H19" s="232">
        <v>1</v>
      </c>
      <c r="I19" s="232">
        <v>1</v>
      </c>
      <c r="J19" s="232">
        <v>0</v>
      </c>
      <c r="K19" s="232">
        <v>1</v>
      </c>
      <c r="L19" s="232">
        <v>1</v>
      </c>
      <c r="M19" s="235">
        <f t="shared" si="0"/>
        <v>0.83333333333333337</v>
      </c>
      <c r="N19" s="235">
        <v>1</v>
      </c>
      <c r="O19" s="23" t="s">
        <v>152</v>
      </c>
      <c r="P19" s="24">
        <v>4</v>
      </c>
      <c r="Q19" s="24" t="s">
        <v>162</v>
      </c>
      <c r="R19" s="18"/>
    </row>
    <row r="20" spans="2:20" ht="30.6" customHeight="1" thickBot="1" x14ac:dyDescent="0.35">
      <c r="B20" s="424"/>
      <c r="C20" s="272" t="s">
        <v>1689</v>
      </c>
      <c r="D20" s="277" t="s">
        <v>1690</v>
      </c>
      <c r="E20" s="21" t="s">
        <v>150</v>
      </c>
      <c r="F20" s="21" t="s">
        <v>1708</v>
      </c>
      <c r="G20" s="231">
        <v>1</v>
      </c>
      <c r="H20" s="231">
        <v>1</v>
      </c>
      <c r="I20" s="231">
        <v>1</v>
      </c>
      <c r="J20" s="231">
        <v>0</v>
      </c>
      <c r="K20" s="231">
        <v>1</v>
      </c>
      <c r="L20" s="231">
        <v>0</v>
      </c>
      <c r="M20" s="234">
        <f t="shared" si="0"/>
        <v>0.66666666666666663</v>
      </c>
      <c r="N20" s="234">
        <v>1</v>
      </c>
      <c r="O20" s="21" t="s">
        <v>152</v>
      </c>
      <c r="P20" s="22">
        <v>3</v>
      </c>
      <c r="Q20" s="22" t="s">
        <v>156</v>
      </c>
      <c r="R20" s="18"/>
    </row>
    <row r="21" spans="2:20" ht="46.2" customHeight="1" thickBot="1" x14ac:dyDescent="0.35">
      <c r="B21" s="423" t="s">
        <v>1691</v>
      </c>
      <c r="C21" s="272" t="s">
        <v>1692</v>
      </c>
      <c r="D21" s="277" t="s">
        <v>1699</v>
      </c>
      <c r="E21" s="21" t="s">
        <v>165</v>
      </c>
      <c r="F21" s="21" t="s">
        <v>160</v>
      </c>
      <c r="G21" s="231">
        <v>1</v>
      </c>
      <c r="H21" s="231">
        <v>1</v>
      </c>
      <c r="I21" s="231">
        <v>2</v>
      </c>
      <c r="J21" s="231">
        <v>1</v>
      </c>
      <c r="K21" s="231">
        <v>2</v>
      </c>
      <c r="L21" s="231">
        <v>1</v>
      </c>
      <c r="M21" s="234">
        <f t="shared" ref="M21:M24" si="1">AVERAGE(G21:L21)</f>
        <v>1.3333333333333333</v>
      </c>
      <c r="N21" s="234">
        <v>1</v>
      </c>
      <c r="O21" s="21" t="s">
        <v>152</v>
      </c>
      <c r="P21" s="22">
        <v>4</v>
      </c>
      <c r="Q21" s="22" t="s">
        <v>162</v>
      </c>
      <c r="R21" s="18"/>
    </row>
    <row r="22" spans="2:20" ht="30.6" customHeight="1" thickBot="1" x14ac:dyDescent="0.35">
      <c r="B22" s="424"/>
      <c r="C22" s="273" t="s">
        <v>1693</v>
      </c>
      <c r="D22" s="278" t="s">
        <v>1698</v>
      </c>
      <c r="E22" s="23" t="s">
        <v>150</v>
      </c>
      <c r="F22" s="23" t="s">
        <v>160</v>
      </c>
      <c r="G22" s="232">
        <v>0</v>
      </c>
      <c r="H22" s="232">
        <v>1</v>
      </c>
      <c r="I22" s="232">
        <v>1</v>
      </c>
      <c r="J22" s="232">
        <v>1</v>
      </c>
      <c r="K22" s="232">
        <v>1</v>
      </c>
      <c r="L22" s="232">
        <v>1</v>
      </c>
      <c r="M22" s="235">
        <f t="shared" si="1"/>
        <v>0.83333333333333337</v>
      </c>
      <c r="N22" s="235">
        <v>1</v>
      </c>
      <c r="O22" s="23" t="s">
        <v>152</v>
      </c>
      <c r="P22" s="24">
        <v>4</v>
      </c>
      <c r="Q22" s="24" t="s">
        <v>162</v>
      </c>
      <c r="R22" s="18"/>
    </row>
    <row r="23" spans="2:20" ht="30.6" customHeight="1" thickBot="1" x14ac:dyDescent="0.35">
      <c r="B23" s="424"/>
      <c r="C23" s="272" t="s">
        <v>1694</v>
      </c>
      <c r="D23" s="277" t="s">
        <v>1697</v>
      </c>
      <c r="E23" s="21" t="s">
        <v>165</v>
      </c>
      <c r="F23" s="21" t="s">
        <v>160</v>
      </c>
      <c r="G23" s="231">
        <v>2</v>
      </c>
      <c r="H23" s="231">
        <v>2</v>
      </c>
      <c r="I23" s="231">
        <v>2</v>
      </c>
      <c r="J23" s="231">
        <v>2</v>
      </c>
      <c r="K23" s="231">
        <v>2</v>
      </c>
      <c r="L23" s="231">
        <v>1</v>
      </c>
      <c r="M23" s="234">
        <f t="shared" si="1"/>
        <v>1.8333333333333333</v>
      </c>
      <c r="N23" s="234">
        <v>2</v>
      </c>
      <c r="O23" s="21" t="s">
        <v>161</v>
      </c>
      <c r="P23" s="22">
        <v>4</v>
      </c>
      <c r="Q23" s="22" t="s">
        <v>162</v>
      </c>
      <c r="R23" s="18"/>
    </row>
    <row r="24" spans="2:20" ht="30.6" customHeight="1" thickBot="1" x14ac:dyDescent="0.35">
      <c r="B24" s="424"/>
      <c r="C24" s="273" t="s">
        <v>1695</v>
      </c>
      <c r="D24" s="278" t="s">
        <v>1696</v>
      </c>
      <c r="E24" s="23" t="s">
        <v>165</v>
      </c>
      <c r="F24" s="23" t="s">
        <v>1708</v>
      </c>
      <c r="G24" s="232">
        <v>2</v>
      </c>
      <c r="H24" s="232">
        <v>2</v>
      </c>
      <c r="I24" s="232">
        <v>1</v>
      </c>
      <c r="J24" s="232">
        <v>0</v>
      </c>
      <c r="K24" s="232">
        <v>1</v>
      </c>
      <c r="L24" s="232">
        <v>2</v>
      </c>
      <c r="M24" s="235">
        <f t="shared" si="1"/>
        <v>1.3333333333333333</v>
      </c>
      <c r="N24" s="235">
        <v>1</v>
      </c>
      <c r="O24" s="23" t="s">
        <v>152</v>
      </c>
      <c r="P24" s="24">
        <v>4</v>
      </c>
      <c r="Q24" s="24" t="s">
        <v>162</v>
      </c>
      <c r="R24" s="18"/>
    </row>
    <row r="25" spans="2:20" ht="46.2" customHeight="1" thickBot="1" x14ac:dyDescent="0.35">
      <c r="B25" s="423" t="s">
        <v>1700</v>
      </c>
      <c r="C25" s="272" t="s">
        <v>1701</v>
      </c>
      <c r="D25" s="277" t="s">
        <v>1702</v>
      </c>
      <c r="E25" s="21" t="s">
        <v>150</v>
      </c>
      <c r="F25" s="21" t="s">
        <v>151</v>
      </c>
      <c r="G25" s="231">
        <v>0</v>
      </c>
      <c r="H25" s="231">
        <v>0</v>
      </c>
      <c r="I25" s="231">
        <v>0</v>
      </c>
      <c r="J25" s="231">
        <v>1</v>
      </c>
      <c r="K25" s="231">
        <v>0</v>
      </c>
      <c r="L25" s="231">
        <v>0</v>
      </c>
      <c r="M25" s="234">
        <f t="shared" ref="M25:M27" si="2">AVERAGE(G25:L25)</f>
        <v>0.16666666666666666</v>
      </c>
      <c r="N25" s="234">
        <v>0</v>
      </c>
      <c r="O25" s="21" t="s">
        <v>150</v>
      </c>
      <c r="P25" s="22">
        <v>1</v>
      </c>
      <c r="Q25" s="22" t="s">
        <v>152</v>
      </c>
      <c r="R25" s="18"/>
    </row>
    <row r="26" spans="2:20" ht="30.6" customHeight="1" thickBot="1" x14ac:dyDescent="0.35">
      <c r="B26" s="424"/>
      <c r="C26" s="281" t="s">
        <v>1703</v>
      </c>
      <c r="D26" s="278" t="s">
        <v>1704</v>
      </c>
      <c r="E26" s="23" t="s">
        <v>150</v>
      </c>
      <c r="F26" s="23" t="s">
        <v>151</v>
      </c>
      <c r="G26" s="232">
        <v>0</v>
      </c>
      <c r="H26" s="232">
        <v>0</v>
      </c>
      <c r="I26" s="232">
        <v>1</v>
      </c>
      <c r="J26" s="232">
        <v>0</v>
      </c>
      <c r="K26" s="232">
        <v>0</v>
      </c>
      <c r="L26" s="232">
        <v>0</v>
      </c>
      <c r="M26" s="235">
        <f t="shared" si="2"/>
        <v>0.16666666666666666</v>
      </c>
      <c r="N26" s="235">
        <v>0</v>
      </c>
      <c r="O26" s="23" t="s">
        <v>150</v>
      </c>
      <c r="P26" s="24">
        <v>2</v>
      </c>
      <c r="Q26" s="24" t="s">
        <v>161</v>
      </c>
      <c r="R26" s="18"/>
    </row>
    <row r="27" spans="2:20" ht="30.6" customHeight="1" thickBot="1" x14ac:dyDescent="0.35">
      <c r="B27" s="424"/>
      <c r="C27" s="272" t="s">
        <v>1705</v>
      </c>
      <c r="D27" s="277" t="s">
        <v>1706</v>
      </c>
      <c r="E27" s="21" t="s">
        <v>150</v>
      </c>
      <c r="F27" s="21" t="s">
        <v>151</v>
      </c>
      <c r="G27" s="231">
        <v>0</v>
      </c>
      <c r="H27" s="231">
        <v>0</v>
      </c>
      <c r="I27" s="231">
        <v>0</v>
      </c>
      <c r="J27" s="231">
        <v>0</v>
      </c>
      <c r="K27" s="231">
        <v>0</v>
      </c>
      <c r="L27" s="231">
        <v>0</v>
      </c>
      <c r="M27" s="234">
        <f t="shared" si="2"/>
        <v>0</v>
      </c>
      <c r="N27" s="234">
        <v>0</v>
      </c>
      <c r="O27" s="21" t="s">
        <v>150</v>
      </c>
      <c r="P27" s="22">
        <v>3</v>
      </c>
      <c r="Q27" s="22" t="s">
        <v>156</v>
      </c>
      <c r="R27" s="18"/>
      <c r="T27" t="s">
        <v>1710</v>
      </c>
    </row>
  </sheetData>
  <mergeCells count="16">
    <mergeCell ref="C1:C2"/>
    <mergeCell ref="D1:D2"/>
    <mergeCell ref="E1:F1"/>
    <mergeCell ref="G1:L1"/>
    <mergeCell ref="M1:Q1"/>
    <mergeCell ref="E2:E3"/>
    <mergeCell ref="F2:F3"/>
    <mergeCell ref="M2:O2"/>
    <mergeCell ref="P2:Q2"/>
    <mergeCell ref="B21:B24"/>
    <mergeCell ref="B25:B27"/>
    <mergeCell ref="B1:B2"/>
    <mergeCell ref="B4:B7"/>
    <mergeCell ref="B8:B11"/>
    <mergeCell ref="B12:B15"/>
    <mergeCell ref="B16:B20"/>
  </mergeCell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10"/>
  <sheetViews>
    <sheetView zoomScale="50" zoomScaleNormal="50" workbookViewId="0">
      <selection activeCell="P8" sqref="P8"/>
    </sheetView>
  </sheetViews>
  <sheetFormatPr baseColWidth="10" defaultRowHeight="14.4" x14ac:dyDescent="0.3"/>
  <cols>
    <col min="1" max="1" width="24.109375" style="152" customWidth="1"/>
    <col min="2" max="2" width="9.5546875" customWidth="1"/>
    <col min="3" max="3" width="10.77734375" customWidth="1"/>
    <col min="4" max="4" width="9.6640625" customWidth="1"/>
    <col min="5" max="5" width="9.109375" customWidth="1"/>
    <col min="6" max="6" width="12.44140625" customWidth="1"/>
    <col min="7" max="7" width="9.88671875" customWidth="1"/>
    <col min="8" max="9" width="8.6640625" customWidth="1"/>
    <col min="12" max="12" width="16.33203125" customWidth="1"/>
    <col min="13" max="13" width="11.5546875" style="152"/>
    <col min="14" max="14" width="20.88671875" style="152" customWidth="1"/>
    <col min="15" max="15" width="13.5546875" style="152" customWidth="1"/>
    <col min="16" max="16" width="14.77734375" style="152" customWidth="1"/>
    <col min="17" max="16384" width="11.5546875" style="152"/>
  </cols>
  <sheetData>
    <row r="1" spans="1:16" x14ac:dyDescent="0.3">
      <c r="B1" s="416" t="s">
        <v>1650</v>
      </c>
      <c r="C1" s="417"/>
      <c r="D1" s="417"/>
      <c r="E1" s="417"/>
      <c r="F1" s="417"/>
      <c r="G1" s="417"/>
      <c r="H1" s="418" t="s">
        <v>146</v>
      </c>
      <c r="I1" s="419"/>
      <c r="J1" s="419"/>
      <c r="K1" s="419"/>
      <c r="L1" s="420"/>
    </row>
    <row r="2" spans="1:16" ht="27.6" customHeight="1" thickBot="1" x14ac:dyDescent="0.35">
      <c r="B2" s="229">
        <v>1</v>
      </c>
      <c r="C2" s="229">
        <v>2</v>
      </c>
      <c r="D2" s="229">
        <v>3</v>
      </c>
      <c r="E2" s="229">
        <v>4</v>
      </c>
      <c r="F2" s="229">
        <v>5</v>
      </c>
      <c r="G2" s="229">
        <v>6</v>
      </c>
      <c r="H2" s="414" t="s">
        <v>203</v>
      </c>
      <c r="I2" s="414"/>
      <c r="J2" s="415"/>
      <c r="K2" s="414" t="s">
        <v>204</v>
      </c>
      <c r="L2" s="415"/>
    </row>
    <row r="3" spans="1:16" ht="32.4" customHeight="1" thickBot="1" x14ac:dyDescent="0.35">
      <c r="A3" s="282" t="s">
        <v>2</v>
      </c>
      <c r="B3" s="230" t="s">
        <v>1583</v>
      </c>
      <c r="C3" s="230" t="s">
        <v>1584</v>
      </c>
      <c r="D3" s="230" t="s">
        <v>1585</v>
      </c>
      <c r="E3" s="230" t="s">
        <v>1586</v>
      </c>
      <c r="F3" s="230" t="s">
        <v>1587</v>
      </c>
      <c r="G3" s="230" t="s">
        <v>1588</v>
      </c>
      <c r="H3" s="230" t="s">
        <v>1589</v>
      </c>
      <c r="I3" s="230" t="s">
        <v>1726</v>
      </c>
      <c r="J3" s="230" t="s">
        <v>1649</v>
      </c>
      <c r="K3" s="196"/>
      <c r="L3" s="196"/>
      <c r="N3" s="287" t="s">
        <v>2</v>
      </c>
      <c r="O3" s="291" t="s">
        <v>1727</v>
      </c>
      <c r="P3" s="291" t="s">
        <v>1728</v>
      </c>
    </row>
    <row r="4" spans="1:16" ht="19.8" customHeight="1" thickBot="1" x14ac:dyDescent="0.35">
      <c r="A4" s="283" t="s">
        <v>1711</v>
      </c>
      <c r="B4" s="231">
        <v>2</v>
      </c>
      <c r="C4" s="231">
        <v>2</v>
      </c>
      <c r="D4" s="231">
        <v>2</v>
      </c>
      <c r="E4" s="231">
        <v>2</v>
      </c>
      <c r="F4" s="231">
        <v>3</v>
      </c>
      <c r="G4" s="231">
        <v>2</v>
      </c>
      <c r="H4" s="234">
        <f t="shared" ref="H4:H10" si="0">AVERAGE(B4:G4)</f>
        <v>2.1666666666666665</v>
      </c>
      <c r="I4" s="234">
        <v>2</v>
      </c>
      <c r="J4" s="21" t="s">
        <v>161</v>
      </c>
      <c r="K4" s="22">
        <v>3</v>
      </c>
      <c r="L4" s="22" t="s">
        <v>156</v>
      </c>
      <c r="N4" s="288" t="s">
        <v>1711</v>
      </c>
      <c r="O4" s="289">
        <f t="shared" ref="O4:O10" si="1">+(H4*100)/K4</f>
        <v>72.222222222222214</v>
      </c>
      <c r="P4" s="289">
        <f>100-O4</f>
        <v>27.777777777777786</v>
      </c>
    </row>
    <row r="5" spans="1:16" ht="19.8" customHeight="1" thickBot="1" x14ac:dyDescent="0.35">
      <c r="A5" s="283" t="s">
        <v>1712</v>
      </c>
      <c r="B5" s="232">
        <v>3</v>
      </c>
      <c r="C5" s="232">
        <v>2</v>
      </c>
      <c r="D5" s="232">
        <v>2</v>
      </c>
      <c r="E5" s="232">
        <v>2</v>
      </c>
      <c r="F5" s="232">
        <v>3</v>
      </c>
      <c r="G5" s="232">
        <v>1</v>
      </c>
      <c r="H5" s="235">
        <f t="shared" si="0"/>
        <v>2.1666666666666665</v>
      </c>
      <c r="I5" s="235">
        <v>2</v>
      </c>
      <c r="J5" s="23" t="s">
        <v>161</v>
      </c>
      <c r="K5" s="24">
        <v>3</v>
      </c>
      <c r="L5" s="24" t="s">
        <v>156</v>
      </c>
      <c r="N5" s="288" t="s">
        <v>1712</v>
      </c>
      <c r="O5" s="289">
        <f t="shared" si="1"/>
        <v>72.222222222222214</v>
      </c>
      <c r="P5" s="289">
        <f t="shared" ref="P5:P10" si="2">100-O5</f>
        <v>27.777777777777786</v>
      </c>
    </row>
    <row r="6" spans="1:16" ht="19.8" customHeight="1" thickBot="1" x14ac:dyDescent="0.35">
      <c r="A6" s="284" t="s">
        <v>1713</v>
      </c>
      <c r="B6" s="231">
        <v>2</v>
      </c>
      <c r="C6" s="231">
        <v>2</v>
      </c>
      <c r="D6" s="231">
        <v>2</v>
      </c>
      <c r="E6" s="231">
        <v>2</v>
      </c>
      <c r="F6" s="231">
        <v>3</v>
      </c>
      <c r="G6" s="231">
        <v>2</v>
      </c>
      <c r="H6" s="234">
        <f t="shared" si="0"/>
        <v>2.1666666666666665</v>
      </c>
      <c r="I6" s="234">
        <v>2</v>
      </c>
      <c r="J6" s="21" t="s">
        <v>161</v>
      </c>
      <c r="K6" s="22">
        <v>3</v>
      </c>
      <c r="L6" s="22" t="s">
        <v>156</v>
      </c>
      <c r="N6" s="290" t="s">
        <v>1713</v>
      </c>
      <c r="O6" s="289">
        <f t="shared" si="1"/>
        <v>72.222222222222214</v>
      </c>
      <c r="P6" s="289">
        <f t="shared" si="2"/>
        <v>27.777777777777786</v>
      </c>
    </row>
    <row r="7" spans="1:16" ht="19.8" customHeight="1" thickBot="1" x14ac:dyDescent="0.35">
      <c r="A7" s="283" t="s">
        <v>1714</v>
      </c>
      <c r="B7" s="232">
        <v>1</v>
      </c>
      <c r="C7" s="232">
        <v>1</v>
      </c>
      <c r="D7" s="232">
        <v>2</v>
      </c>
      <c r="E7" s="232">
        <v>1</v>
      </c>
      <c r="F7" s="232">
        <v>2</v>
      </c>
      <c r="G7" s="232">
        <v>1</v>
      </c>
      <c r="H7" s="235">
        <f t="shared" si="0"/>
        <v>1.3333333333333333</v>
      </c>
      <c r="I7" s="235">
        <v>1</v>
      </c>
      <c r="J7" s="23" t="s">
        <v>152</v>
      </c>
      <c r="K7" s="24">
        <v>4</v>
      </c>
      <c r="L7" s="24" t="s">
        <v>162</v>
      </c>
      <c r="N7" s="288" t="s">
        <v>1714</v>
      </c>
      <c r="O7" s="289">
        <f t="shared" si="1"/>
        <v>33.333333333333329</v>
      </c>
      <c r="P7" s="289">
        <f t="shared" si="2"/>
        <v>66.666666666666671</v>
      </c>
    </row>
    <row r="8" spans="1:16" ht="19.8" customHeight="1" thickBot="1" x14ac:dyDescent="0.35">
      <c r="A8" s="283" t="s">
        <v>1715</v>
      </c>
      <c r="B8" s="231">
        <v>2</v>
      </c>
      <c r="C8" s="231">
        <v>2</v>
      </c>
      <c r="D8" s="231">
        <v>2</v>
      </c>
      <c r="E8" s="231">
        <v>2</v>
      </c>
      <c r="F8" s="231">
        <v>2</v>
      </c>
      <c r="G8" s="231">
        <v>1</v>
      </c>
      <c r="H8" s="234">
        <f t="shared" si="0"/>
        <v>1.8333333333333333</v>
      </c>
      <c r="I8" s="234">
        <v>2</v>
      </c>
      <c r="J8" s="21" t="s">
        <v>161</v>
      </c>
      <c r="K8" s="22">
        <v>3</v>
      </c>
      <c r="L8" s="22" t="s">
        <v>156</v>
      </c>
      <c r="N8" s="288" t="s">
        <v>1715</v>
      </c>
      <c r="O8" s="289">
        <f t="shared" si="1"/>
        <v>61.111111111111107</v>
      </c>
      <c r="P8" s="289">
        <f t="shared" si="2"/>
        <v>38.888888888888893</v>
      </c>
    </row>
    <row r="9" spans="1:16" ht="19.8" customHeight="1" thickBot="1" x14ac:dyDescent="0.35">
      <c r="A9" s="283" t="s">
        <v>1716</v>
      </c>
      <c r="B9" s="232">
        <v>3</v>
      </c>
      <c r="C9" s="232">
        <v>3</v>
      </c>
      <c r="D9" s="232">
        <v>3</v>
      </c>
      <c r="E9" s="232">
        <v>3</v>
      </c>
      <c r="F9" s="232">
        <v>2</v>
      </c>
      <c r="G9" s="232">
        <v>2</v>
      </c>
      <c r="H9" s="235">
        <f t="shared" si="0"/>
        <v>2.6666666666666665</v>
      </c>
      <c r="I9" s="235">
        <v>3</v>
      </c>
      <c r="J9" s="23" t="s">
        <v>1718</v>
      </c>
      <c r="K9" s="24">
        <v>5</v>
      </c>
      <c r="L9" s="24" t="s">
        <v>166</v>
      </c>
      <c r="N9" s="288" t="s">
        <v>1716</v>
      </c>
      <c r="O9" s="289">
        <f t="shared" si="1"/>
        <v>53.333333333333329</v>
      </c>
      <c r="P9" s="289">
        <f t="shared" si="2"/>
        <v>46.666666666666671</v>
      </c>
    </row>
    <row r="10" spans="1:16" ht="19.8" customHeight="1" thickBot="1" x14ac:dyDescent="0.35">
      <c r="A10" s="283" t="s">
        <v>1717</v>
      </c>
      <c r="B10" s="231">
        <v>2</v>
      </c>
      <c r="C10" s="231">
        <v>2</v>
      </c>
      <c r="D10" s="231">
        <v>2</v>
      </c>
      <c r="E10" s="231">
        <v>2</v>
      </c>
      <c r="F10" s="231">
        <v>2</v>
      </c>
      <c r="G10" s="231">
        <v>1</v>
      </c>
      <c r="H10" s="234">
        <f t="shared" si="0"/>
        <v>1.8333333333333333</v>
      </c>
      <c r="I10" s="234">
        <v>2</v>
      </c>
      <c r="J10" s="21" t="s">
        <v>161</v>
      </c>
      <c r="K10" s="22">
        <v>5</v>
      </c>
      <c r="L10" s="22" t="s">
        <v>166</v>
      </c>
      <c r="N10" s="288" t="s">
        <v>1717</v>
      </c>
      <c r="O10" s="289">
        <f t="shared" si="1"/>
        <v>36.666666666666664</v>
      </c>
      <c r="P10" s="289">
        <f t="shared" si="2"/>
        <v>63.333333333333336</v>
      </c>
    </row>
  </sheetData>
  <mergeCells count="4">
    <mergeCell ref="B1:G1"/>
    <mergeCell ref="H1:L1"/>
    <mergeCell ref="H2:J2"/>
    <mergeCell ref="K2:L2"/>
  </mergeCell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D37"/>
  <sheetViews>
    <sheetView zoomScale="80" zoomScaleNormal="80" workbookViewId="0">
      <selection activeCell="B9" sqref="B9"/>
    </sheetView>
  </sheetViews>
  <sheetFormatPr baseColWidth="10" defaultRowHeight="33.6" customHeight="1" x14ac:dyDescent="0.3"/>
  <cols>
    <col min="1" max="1" width="25.33203125" customWidth="1"/>
    <col min="2" max="2" width="101.6640625" customWidth="1"/>
    <col min="3" max="3" width="31.21875" customWidth="1"/>
    <col min="4" max="4" width="27.88671875" customWidth="1"/>
  </cols>
  <sheetData>
    <row r="1" spans="1:4" ht="33.6" customHeight="1" x14ac:dyDescent="0.3">
      <c r="A1" s="35" t="s">
        <v>210</v>
      </c>
      <c r="B1" s="36" t="s">
        <v>211</v>
      </c>
      <c r="C1" s="36" t="s">
        <v>212</v>
      </c>
      <c r="D1" s="37" t="s">
        <v>213</v>
      </c>
    </row>
    <row r="2" spans="1:4" ht="409.2" customHeight="1" x14ac:dyDescent="0.3">
      <c r="A2" s="305" t="s">
        <v>154</v>
      </c>
      <c r="B2" s="306" t="s">
        <v>1719</v>
      </c>
      <c r="C2" s="307" t="s">
        <v>1506</v>
      </c>
      <c r="D2" s="308">
        <v>5300000</v>
      </c>
    </row>
    <row r="3" spans="1:4" ht="179.4" customHeight="1" x14ac:dyDescent="0.3">
      <c r="A3" s="313" t="s">
        <v>1738</v>
      </c>
      <c r="B3" s="307" t="s">
        <v>1720</v>
      </c>
      <c r="C3" s="309" t="s">
        <v>214</v>
      </c>
      <c r="D3" s="310">
        <v>26000000</v>
      </c>
    </row>
    <row r="4" spans="1:4" ht="131.4" customHeight="1" x14ac:dyDescent="0.3">
      <c r="A4" s="309" t="s">
        <v>215</v>
      </c>
      <c r="B4" s="307" t="s">
        <v>1721</v>
      </c>
      <c r="C4" s="309" t="s">
        <v>214</v>
      </c>
      <c r="D4" s="310">
        <v>21770000</v>
      </c>
    </row>
    <row r="5" spans="1:4" ht="85.2" customHeight="1" x14ac:dyDescent="0.3">
      <c r="A5" s="303" t="s">
        <v>1723</v>
      </c>
      <c r="B5" s="307" t="s">
        <v>1722</v>
      </c>
      <c r="C5" s="309" t="s">
        <v>214</v>
      </c>
      <c r="D5" s="311">
        <v>16680000</v>
      </c>
    </row>
    <row r="6" spans="1:4" ht="33.6" customHeight="1" x14ac:dyDescent="0.3">
      <c r="A6" s="303" t="s">
        <v>215</v>
      </c>
      <c r="B6" s="307" t="s">
        <v>216</v>
      </c>
      <c r="C6" s="307" t="s">
        <v>217</v>
      </c>
      <c r="D6" s="311">
        <v>16680000</v>
      </c>
    </row>
    <row r="7" spans="1:4" ht="45.6" customHeight="1" x14ac:dyDescent="0.3">
      <c r="A7" s="432" t="s">
        <v>1739</v>
      </c>
      <c r="B7" s="308" t="s">
        <v>218</v>
      </c>
      <c r="C7" s="430" t="s">
        <v>226</v>
      </c>
      <c r="D7" s="431">
        <v>42000000</v>
      </c>
    </row>
    <row r="8" spans="1:4" ht="64.8" customHeight="1" x14ac:dyDescent="0.3">
      <c r="A8" s="433"/>
      <c r="B8" s="308" t="s">
        <v>219</v>
      </c>
      <c r="C8" s="430"/>
      <c r="D8" s="431"/>
    </row>
    <row r="9" spans="1:4" ht="33.6" customHeight="1" x14ac:dyDescent="0.3">
      <c r="A9" s="433"/>
      <c r="B9" s="308" t="s">
        <v>220</v>
      </c>
      <c r="C9" s="430"/>
      <c r="D9" s="431"/>
    </row>
    <row r="10" spans="1:4" ht="33.6" customHeight="1" x14ac:dyDescent="0.3">
      <c r="A10" s="433"/>
      <c r="B10" s="308" t="s">
        <v>221</v>
      </c>
      <c r="C10" s="430"/>
      <c r="D10" s="431"/>
    </row>
    <row r="11" spans="1:4" ht="33.6" customHeight="1" x14ac:dyDescent="0.3">
      <c r="A11" s="433"/>
      <c r="B11" s="308" t="s">
        <v>222</v>
      </c>
      <c r="C11" s="430"/>
      <c r="D11" s="431"/>
    </row>
    <row r="12" spans="1:4" ht="33.6" customHeight="1" x14ac:dyDescent="0.3">
      <c r="A12" s="433"/>
      <c r="B12" s="308" t="s">
        <v>223</v>
      </c>
      <c r="C12" s="430"/>
      <c r="D12" s="431"/>
    </row>
    <row r="13" spans="1:4" ht="33.6" customHeight="1" x14ac:dyDescent="0.3">
      <c r="A13" s="433"/>
      <c r="B13" s="308" t="s">
        <v>224</v>
      </c>
      <c r="C13" s="430"/>
      <c r="D13" s="431"/>
    </row>
    <row r="14" spans="1:4" ht="33.6" customHeight="1" x14ac:dyDescent="0.3">
      <c r="A14" s="434"/>
      <c r="B14" s="308" t="s">
        <v>225</v>
      </c>
      <c r="C14" s="430"/>
      <c r="D14" s="431"/>
    </row>
    <row r="15" spans="1:4" ht="33.6" customHeight="1" x14ac:dyDescent="0.3">
      <c r="A15" s="404" t="s">
        <v>1740</v>
      </c>
      <c r="B15" s="308" t="s">
        <v>227</v>
      </c>
      <c r="C15" s="430" t="s">
        <v>226</v>
      </c>
      <c r="D15" s="431">
        <v>28800000</v>
      </c>
    </row>
    <row r="16" spans="1:4" ht="33.6" customHeight="1" x14ac:dyDescent="0.3">
      <c r="A16" s="404"/>
      <c r="B16" s="308" t="s">
        <v>228</v>
      </c>
      <c r="C16" s="430"/>
      <c r="D16" s="431"/>
    </row>
    <row r="17" spans="1:4" ht="33.6" customHeight="1" x14ac:dyDescent="0.3">
      <c r="A17" s="403" t="s">
        <v>229</v>
      </c>
      <c r="B17" s="403"/>
      <c r="C17" s="403"/>
      <c r="D17" s="312">
        <v>168610000</v>
      </c>
    </row>
    <row r="18" spans="1:4" ht="33.6" hidden="1" customHeight="1" x14ac:dyDescent="0.3">
      <c r="A18" s="38"/>
    </row>
    <row r="19" spans="1:4" ht="33.6" hidden="1" customHeight="1" x14ac:dyDescent="0.3">
      <c r="A19" s="38"/>
    </row>
    <row r="20" spans="1:4" ht="33.6" hidden="1" customHeight="1" x14ac:dyDescent="0.3">
      <c r="A20" s="38"/>
    </row>
    <row r="21" spans="1:4" ht="33.6" hidden="1" customHeight="1" x14ac:dyDescent="0.3">
      <c r="A21" s="38"/>
    </row>
    <row r="22" spans="1:4" ht="33.6" hidden="1" customHeight="1" x14ac:dyDescent="0.3">
      <c r="A22" s="38"/>
    </row>
    <row r="23" spans="1:4" ht="33.6" hidden="1" customHeight="1" x14ac:dyDescent="0.3"/>
    <row r="24" spans="1:4" ht="33.6" hidden="1" customHeight="1" x14ac:dyDescent="0.3"/>
    <row r="25" spans="1:4" ht="33.6" hidden="1" customHeight="1" x14ac:dyDescent="0.3"/>
    <row r="26" spans="1:4" ht="33.6" hidden="1" customHeight="1" x14ac:dyDescent="0.3"/>
    <row r="27" spans="1:4" ht="33.6" hidden="1" customHeight="1" x14ac:dyDescent="0.3"/>
    <row r="28" spans="1:4" ht="19.8" customHeight="1" x14ac:dyDescent="0.3"/>
    <row r="29" spans="1:4" ht="19.8" customHeight="1" x14ac:dyDescent="0.3"/>
    <row r="30" spans="1:4" ht="19.8" customHeight="1" x14ac:dyDescent="0.3"/>
    <row r="31" spans="1:4" ht="19.8" customHeight="1" x14ac:dyDescent="0.3"/>
    <row r="32" spans="1:4" ht="19.8" customHeight="1" x14ac:dyDescent="0.3"/>
    <row r="33" ht="19.8" customHeight="1" x14ac:dyDescent="0.3"/>
    <row r="34" ht="19.8" customHeight="1" x14ac:dyDescent="0.3"/>
    <row r="35" ht="19.8" customHeight="1" x14ac:dyDescent="0.3"/>
    <row r="36" ht="19.8" customHeight="1" x14ac:dyDescent="0.3"/>
    <row r="37" ht="19.8" customHeight="1" x14ac:dyDescent="0.3"/>
  </sheetData>
  <mergeCells count="7">
    <mergeCell ref="A17:C17"/>
    <mergeCell ref="C7:C14"/>
    <mergeCell ref="D7:D14"/>
    <mergeCell ref="A15:A16"/>
    <mergeCell ref="C15:C16"/>
    <mergeCell ref="D15:D16"/>
    <mergeCell ref="A7:A14"/>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4</vt:i4>
      </vt:variant>
    </vt:vector>
  </HeadingPairs>
  <TitlesOfParts>
    <vt:vector size="22" baseType="lpstr">
      <vt:lpstr>Caracterizacion</vt:lpstr>
      <vt:lpstr>Sistemas de Informacion</vt:lpstr>
      <vt:lpstr>Sheet2</vt:lpstr>
      <vt:lpstr>Niveles_Elementos_evaluación</vt:lpstr>
      <vt:lpstr>Nivel de Madurez</vt:lpstr>
      <vt:lpstr>PorcMadurez de TI</vt:lpstr>
      <vt:lpstr>Nivel de Madurez TI</vt:lpstr>
      <vt:lpstr>Hoja2</vt:lpstr>
      <vt:lpstr>Profesionales</vt:lpstr>
      <vt:lpstr>IGA CONSOLIDADO</vt:lpstr>
      <vt:lpstr>IGA - Alcaldías (2)</vt:lpstr>
      <vt:lpstr>Reporte_gestión_portal_sector</vt:lpstr>
      <vt:lpstr>Reporte_gestión_portal_sect (2</vt:lpstr>
      <vt:lpstr>servicios</vt:lpstr>
      <vt:lpstr>Usuarios</vt:lpstr>
      <vt:lpstr>PQRD</vt:lpstr>
      <vt:lpstr>Hoja1</vt:lpstr>
      <vt:lpstr>ANEXO D</vt:lpstr>
      <vt:lpstr>'Nivel de Madurez'!_ftn1</vt:lpstr>
      <vt:lpstr>'Nivel de Madurez'!_ftnref1</vt:lpstr>
      <vt:lpstr>'Nivel de Madurez TI'!_ftnref1</vt:lpstr>
      <vt:lpstr>'PorcMadurez de TI'!_ftnref1</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WFUENTES</dc:creator>
  <cp:lastModifiedBy>sistemas</cp:lastModifiedBy>
  <cp:revision/>
  <dcterms:created xsi:type="dcterms:W3CDTF">2017-09-07T04:10:53Z</dcterms:created>
  <dcterms:modified xsi:type="dcterms:W3CDTF">2019-01-23T01:44:08Z</dcterms:modified>
</cp:coreProperties>
</file>