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codeName="{54D0D2CB-4C12-4D6E-6EDF-ACB5E8E520A3}"/>
  <workbookPr codeName="ThisWorkbook" defaultThemeVersion="166925"/>
  <mc:AlternateContent xmlns:mc="http://schemas.openxmlformats.org/markup-compatibility/2006">
    <mc:Choice Requires="x15">
      <x15ac:absPath xmlns:x15ac="http://schemas.microsoft.com/office/spreadsheetml/2010/11/ac" url="C:\Users\Mabel Lesmes\Desktop\0 MABELCLA\2. EAN_M\M0 Proyecto de grado\0 Tesis final\"/>
    </mc:Choice>
  </mc:AlternateContent>
  <xr:revisionPtr revIDLastSave="0" documentId="8_{54C6F3CD-571A-400F-93AF-3108E9BD230E}" xr6:coauthVersionLast="43" xr6:coauthVersionMax="43" xr10:uidLastSave="{00000000-0000-0000-0000-000000000000}"/>
  <bookViews>
    <workbookView xWindow="-120" yWindow="-120" windowWidth="20730" windowHeight="11160" tabRatio="631" xr2:uid="{00000000-000D-0000-FFFF-FFFF00000000}"/>
  </bookViews>
  <sheets>
    <sheet name="Instructivo" sheetId="12" r:id="rId1"/>
    <sheet name="Priorización de Componentes" sheetId="6" r:id="rId2"/>
    <sheet name="Registro de Riesgo" sheetId="2" state="hidden" r:id="rId3"/>
    <sheet name="Valoración de Riesgos" sheetId="4" r:id="rId4"/>
    <sheet name="RBS" sheetId="10" r:id="rId5"/>
    <sheet name="Toleranacia al Riesgo" sheetId="9" state="hidden" r:id="rId6"/>
  </sheets>
  <externalReferences>
    <externalReference r:id="rId7"/>
  </externalReferences>
  <definedNames>
    <definedName name="_xlnm._FilterDatabase" localSheetId="1" hidden="1">'Priorización de Componentes'!$A$26:$B$35</definedName>
    <definedName name="_xlnm._FilterDatabase" localSheetId="3" hidden="1">'Valoración de Riesgos'!$B$22:$B$22</definedName>
    <definedName name="Matrices" localSheetId="0">INDEX('[1]Toleranacia al Riesgo'!$C$2:$C$4,MATCH('[1]Valoración de Riesgos'!$Q$5,'[1]Toleranacia al Riesgo'!$B$2:$B$4,0))</definedName>
    <definedName name="Matrices">INDEX('Toleranacia al Riesgo'!$C$2:$C$4,MATCH('Valoración de Riesgos'!$Q$5,'Toleranacia al Riesgo'!$B$2:$B$4,0))</definedName>
    <definedName name="Título">'Priorización de Componentes'!$B$1</definedName>
    <definedName name="TítuloDeColumna1">'Priorización de Componentes'!$B$6</definedName>
    <definedName name="_xlnm.Print_Titles" localSheetId="1">'Priorización de Componentes'!$6:$6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8" i="4" l="1"/>
  <c r="B9" i="4" l="1"/>
  <c r="B10" i="4"/>
  <c r="B11" i="4"/>
  <c r="B12" i="4"/>
  <c r="B13" i="4"/>
  <c r="B14" i="4"/>
  <c r="B15" i="4"/>
  <c r="B16" i="4"/>
  <c r="H27" i="6" l="1"/>
  <c r="G28" i="4"/>
  <c r="F28" i="4"/>
  <c r="E28" i="4"/>
  <c r="D28" i="4"/>
  <c r="C28" i="4"/>
  <c r="G25" i="6"/>
  <c r="F25" i="6"/>
  <c r="E25" i="6"/>
  <c r="D25" i="6"/>
  <c r="C25" i="6"/>
  <c r="B17" i="10"/>
  <c r="B16" i="10"/>
  <c r="B15" i="10"/>
  <c r="B14" i="10"/>
  <c r="B13" i="10"/>
  <c r="B12" i="10"/>
  <c r="J28" i="6" l="1"/>
  <c r="J29" i="6"/>
  <c r="J30" i="6"/>
  <c r="J31" i="6"/>
  <c r="J32" i="6"/>
  <c r="J33" i="6"/>
  <c r="J34" i="6"/>
  <c r="J35" i="6"/>
  <c r="J27" i="6"/>
  <c r="B28" i="6"/>
  <c r="B29" i="6"/>
  <c r="B30" i="6"/>
  <c r="B31" i="6"/>
  <c r="B32" i="6"/>
  <c r="B33" i="6"/>
  <c r="B34" i="6"/>
  <c r="B35" i="6"/>
  <c r="B27" i="6"/>
  <c r="G38" i="4" l="1"/>
  <c r="F38" i="4"/>
  <c r="E38" i="4"/>
  <c r="D38" i="4"/>
  <c r="C38" i="4"/>
  <c r="G37" i="4"/>
  <c r="F37" i="4"/>
  <c r="E37" i="4"/>
  <c r="D37" i="4"/>
  <c r="C37" i="4"/>
  <c r="G36" i="4"/>
  <c r="F36" i="4"/>
  <c r="E36" i="4"/>
  <c r="D36" i="4"/>
  <c r="C36" i="4"/>
  <c r="G35" i="4"/>
  <c r="F35" i="4"/>
  <c r="E35" i="4"/>
  <c r="D35" i="4"/>
  <c r="C35" i="4"/>
  <c r="G34" i="4"/>
  <c r="F34" i="4"/>
  <c r="E34" i="4"/>
  <c r="D34" i="4"/>
  <c r="C34" i="4"/>
  <c r="G33" i="4"/>
  <c r="F33" i="4"/>
  <c r="E33" i="4"/>
  <c r="D33" i="4"/>
  <c r="C33" i="4"/>
  <c r="G32" i="4"/>
  <c r="F32" i="4"/>
  <c r="E32" i="4"/>
  <c r="D32" i="4"/>
  <c r="C32" i="4"/>
  <c r="G31" i="4"/>
  <c r="F31" i="4"/>
  <c r="E31" i="4"/>
  <c r="D31" i="4"/>
  <c r="C31" i="4"/>
  <c r="G30" i="4"/>
  <c r="F30" i="4"/>
  <c r="E30" i="4"/>
  <c r="D30" i="4"/>
  <c r="H28" i="4"/>
  <c r="C30" i="4"/>
  <c r="D23" i="4"/>
  <c r="D28" i="6"/>
  <c r="F28" i="6"/>
  <c r="G35" i="6"/>
  <c r="F35" i="6"/>
  <c r="E35" i="6"/>
  <c r="D35" i="6"/>
  <c r="C35" i="6"/>
  <c r="G34" i="6"/>
  <c r="F34" i="6"/>
  <c r="E34" i="6"/>
  <c r="D34" i="6"/>
  <c r="C34" i="6"/>
  <c r="G33" i="6"/>
  <c r="F33" i="6"/>
  <c r="E33" i="6"/>
  <c r="D33" i="6"/>
  <c r="C33" i="6"/>
  <c r="G32" i="6"/>
  <c r="F32" i="6"/>
  <c r="E32" i="6"/>
  <c r="D32" i="6"/>
  <c r="C32" i="6"/>
  <c r="G31" i="6"/>
  <c r="F31" i="6"/>
  <c r="E31" i="6"/>
  <c r="D31" i="6"/>
  <c r="C31" i="6"/>
  <c r="G30" i="6"/>
  <c r="F30" i="6"/>
  <c r="E30" i="6"/>
  <c r="D30" i="6"/>
  <c r="C30" i="6"/>
  <c r="G29" i="6"/>
  <c r="F29" i="6"/>
  <c r="E29" i="6"/>
  <c r="D29" i="6"/>
  <c r="C29" i="6"/>
  <c r="G28" i="6"/>
  <c r="E28" i="6"/>
  <c r="C28" i="6"/>
  <c r="G27" i="6"/>
  <c r="F27" i="6"/>
  <c r="E27" i="6"/>
  <c r="D27" i="6"/>
  <c r="C27" i="6"/>
  <c r="H34" i="4" l="1"/>
  <c r="H38" i="4"/>
  <c r="H31" i="4"/>
  <c r="H36" i="4"/>
  <c r="H32" i="4"/>
  <c r="H37" i="4"/>
  <c r="H33" i="4"/>
  <c r="H30" i="4"/>
  <c r="H35" i="4"/>
  <c r="H25" i="6" l="1"/>
  <c r="G26" i="6" l="1"/>
  <c r="F26" i="6"/>
  <c r="E26" i="6"/>
  <c r="D26" i="6"/>
  <c r="C26" i="6"/>
  <c r="M12" i="4" l="1"/>
  <c r="O12" i="4" s="1"/>
  <c r="M9" i="4"/>
  <c r="O9" i="4" s="1"/>
  <c r="M10" i="4"/>
  <c r="O10" i="4" s="1"/>
  <c r="M13" i="4"/>
  <c r="O13" i="4" s="1"/>
  <c r="M16" i="4"/>
  <c r="O16" i="4" s="1"/>
  <c r="M8" i="4"/>
  <c r="O8" i="4" s="1"/>
  <c r="M15" i="4"/>
  <c r="O15" i="4" s="1"/>
  <c r="M11" i="4"/>
  <c r="O11" i="4" s="1"/>
  <c r="M14" i="4"/>
  <c r="O14" i="4" s="1"/>
  <c r="H30" i="6" l="1"/>
  <c r="A30" i="6" s="1"/>
  <c r="H35" i="6"/>
  <c r="A35" i="6" s="1"/>
  <c r="H33" i="6"/>
  <c r="A33" i="6" s="1"/>
  <c r="H28" i="6"/>
  <c r="A28" i="6" s="1"/>
  <c r="H32" i="6"/>
  <c r="A32" i="6" s="1"/>
  <c r="H31" i="6"/>
  <c r="A31" i="6" s="1"/>
  <c r="H34" i="6"/>
  <c r="A34" i="6" s="1"/>
  <c r="H29" i="6"/>
  <c r="A29" i="6" s="1"/>
  <c r="A27" i="6"/>
  <c r="C9" i="4" l="1"/>
  <c r="B31" i="4"/>
  <c r="C14" i="4"/>
  <c r="B36" i="4"/>
  <c r="C15" i="4"/>
  <c r="B37" i="4"/>
  <c r="C12" i="4"/>
  <c r="B34" i="4"/>
  <c r="C16" i="4"/>
  <c r="B38" i="4"/>
  <c r="C10" i="4"/>
  <c r="B32" i="4"/>
  <c r="C8" i="4"/>
  <c r="B30" i="4"/>
  <c r="C13" i="4"/>
  <c r="B35" i="4"/>
  <c r="C11" i="4"/>
  <c r="B3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Andres Niño Higuera</author>
  </authors>
  <commentList>
    <comment ref="F3" authorId="0" shapeId="0" xr:uid="{00000000-0006-0000-0100-000001000000}">
      <text>
        <r>
          <rPr>
            <b/>
            <sz val="9"/>
            <color indexed="81"/>
            <rFont val="Tahoma"/>
            <family val="2"/>
          </rPr>
          <t>Carlos Andres Niño Higuera:</t>
        </r>
        <r>
          <rPr>
            <sz val="9"/>
            <color indexed="81"/>
            <rFont val="Tahoma"/>
            <family val="2"/>
          </rPr>
          <t xml:space="preserve">
De acuerdo con lmagen.</t>
        </r>
      </text>
    </comment>
  </commentList>
</comments>
</file>

<file path=xl/sharedStrings.xml><?xml version="1.0" encoding="utf-8"?>
<sst xmlns="http://schemas.openxmlformats.org/spreadsheetml/2006/main" count="256" uniqueCount="128">
  <si>
    <t>Priorización de Componentes del Portafolio</t>
  </si>
  <si>
    <t>Descripción del Componente</t>
  </si>
  <si>
    <t>Aprendizaje y Crecimiento</t>
  </si>
  <si>
    <t>Mercado</t>
  </si>
  <si>
    <t>A</t>
  </si>
  <si>
    <t>M</t>
  </si>
  <si>
    <t>B</t>
  </si>
  <si>
    <t>Alto</t>
  </si>
  <si>
    <t>Medio</t>
  </si>
  <si>
    <t>Bajo</t>
  </si>
  <si>
    <t>NIVEL DE IMPORTANCIA</t>
  </si>
  <si>
    <t>Total</t>
  </si>
  <si>
    <t>VALOR</t>
  </si>
  <si>
    <t>% de Importancia</t>
  </si>
  <si>
    <t>ID Componente</t>
  </si>
  <si>
    <t>Riesgo</t>
  </si>
  <si>
    <t>Causas</t>
  </si>
  <si>
    <t>Rentabilidad</t>
  </si>
  <si>
    <t>Acceso al Mercado</t>
  </si>
  <si>
    <t>Impacto del riesgo al portafolio de la organización</t>
  </si>
  <si>
    <t>Estado del Componente</t>
  </si>
  <si>
    <t>Estado del componente</t>
  </si>
  <si>
    <t>Activo</t>
  </si>
  <si>
    <t>Inactivo</t>
  </si>
  <si>
    <t>IMPACTO DEL RIESGO</t>
  </si>
  <si>
    <t>Total Impacto</t>
  </si>
  <si>
    <t>Probabilidad de Ocurrencia</t>
  </si>
  <si>
    <t>Gestión Interna</t>
  </si>
  <si>
    <t>Sostenibilidad</t>
  </si>
  <si>
    <t>% de Impacto</t>
  </si>
  <si>
    <t>NIVEL DE IMPACTO</t>
  </si>
  <si>
    <t>PROBABILIDAD</t>
  </si>
  <si>
    <t>Alta</t>
  </si>
  <si>
    <t>Baja</t>
  </si>
  <si>
    <t>c1</t>
  </si>
  <si>
    <t xml:space="preserve">portF </t>
  </si>
  <si>
    <t>Umbral de Priorización</t>
  </si>
  <si>
    <t>c4</t>
  </si>
  <si>
    <t>Manejo equipos especializados</t>
  </si>
  <si>
    <t>Deserción Personal Capacitado</t>
  </si>
  <si>
    <t>TABLA REGISTRO DE RIESGOS</t>
  </si>
  <si>
    <t>Categoría del Riesgo</t>
  </si>
  <si>
    <t>Disponibilidad de Recursos</t>
  </si>
  <si>
    <t>Bajo Nivel Salarial</t>
  </si>
  <si>
    <t>Pérdidad Inversión Capacitación.</t>
  </si>
  <si>
    <t>Prerequisito:</t>
  </si>
  <si>
    <t>Componentes activos en el portafolio.</t>
  </si>
  <si>
    <t>Ppal Objetivos Estrategicos Relacionados</t>
  </si>
  <si>
    <t>Ppal Obj Estrategio Asociado</t>
  </si>
  <si>
    <t>Consecuencias en la Organización</t>
  </si>
  <si>
    <t>Afectacion al Portafolio</t>
  </si>
  <si>
    <t>Categoría del Riesgo (RBS)</t>
  </si>
  <si>
    <t>Optimización Gestión Interna</t>
  </si>
  <si>
    <t xml:space="preserve"> Sostenibilidad</t>
  </si>
  <si>
    <t>Calificación del Riesgo</t>
  </si>
  <si>
    <t>CALIFICACIÓN DEL RIESGO</t>
  </si>
  <si>
    <t>Tolerancia al Riesgo</t>
  </si>
  <si>
    <t>Media</t>
  </si>
  <si>
    <t>Matrices</t>
  </si>
  <si>
    <t>TOLERANCIA AL RIESGO</t>
  </si>
  <si>
    <t>Formula</t>
  </si>
  <si>
    <t>=SI([@[Probabilidad de Ocurrencia]]=0;"";SI(O([@[Total Impacto]]=$C$25;[@[Probabilidad de Ocurrencia]]=$F$25);$H$25;SI(Y([@[Total Impacto]]=$C$23;[@[Probabilidad de Ocurrencia]]=$F$23);$H$23;SI(Y([@[Total Impacto]]=$C$24;[@[Probabilidad de Ocurrencia]]=$F$24);$H$24;$H$24))))</t>
  </si>
  <si>
    <t>=SI([@[Probabilidad de Ocurrencia]]=0;"";SI(Y([@[Total Impacto]]=$C$25;[@[Probabilidad de Ocurrencia]]=$F$25);$H$25;SI(Y([@[Total Impacto]]=$C$24;[@[Probabilidad de Ocurrencia]]=$F$24);$H$24;SI(Y([@[Total Impacto]]=$C$23;[@[Probabilidad de Ocurrencia]]=$F$23);$H$23;SI(Y([@[Total Impacto]]=$C$23;[@[Probabilidad de Ocurrencia]]=$F$24);$H$23;SI(Y([@[Total Impacto]]=$C$23;[@[Probabilidad de Ocurrencia]]=$F$25);$H$24;SI(Y([@[Total Impacto]]=$C$24;[@[Probabilidad de Ocurrencia]]=$F$23);$H$23;SI(Y([@[Total Impacto]]=$C$24;[@[Probabilidad de Ocurrencia]]=$F$25);$H$25;SI(Y([@[Total Impacto]]=$C$25;[@[Probabilidad de Ocurrencia]]=$F$23);$H$24;$H$25)))))))))</t>
  </si>
  <si>
    <t>=SI([@[Probabilidad de Ocurrencia]]=0;"";SI(Y([@[Total Impacto]]=$C$25;[@[Probabilidad de Ocurrencia]]=$F$25);$H$25;SI(Y([@[Total Impacto]]=$C$24;[@[Probabilidad de Ocurrencia]]=$F$24);$H$24;SI(Y([@[Total Impacto]]=$C$23;[@[Probabilidad de Ocurrencia]]=$F$23);$H$23;SI(Y([@[Total Impacto]]=$C$23;O([@[Probabilidad de Ocurrencia]]=$F$24;[@[Probabilidad de Ocurrencia]]=$F$25));$H$23;SI(Y([@[Probabilidad de Ocurrencia]]=$F$23;O([@[Total Impacto]]=$C$24;[@[Total Impacto]]=$C$25));$H$23;$H$24))))))</t>
  </si>
  <si>
    <t>Total %</t>
  </si>
  <si>
    <t>VALORACIÓN DE RIESGOS</t>
  </si>
  <si>
    <t>Tabla Nro. 5 -  Valoración de Impacto</t>
  </si>
  <si>
    <t>Objetivos Estratégicos</t>
  </si>
  <si>
    <t>Ppal. Obj Estratégico Asociado</t>
  </si>
  <si>
    <t>N</t>
  </si>
  <si>
    <t>Nulo</t>
  </si>
  <si>
    <t>Procesos Internos</t>
  </si>
  <si>
    <t xml:space="preserve">Enfoque en el Cliente </t>
  </si>
  <si>
    <t>Financiero</t>
  </si>
  <si>
    <t>AFECTACIÓN  DEL RIESGO EN LA ORGANIZACIÓN</t>
  </si>
  <si>
    <t>Afectación en Otros Aspectos</t>
  </si>
  <si>
    <t>P41C170224</t>
  </si>
  <si>
    <t>ECOCA-10</t>
  </si>
  <si>
    <t>ECOLLA-05</t>
  </si>
  <si>
    <t>ECOLLA-06</t>
  </si>
  <si>
    <t>INGENIERÍA DE DETALLE PARA LAS FACILIDADES DE PRODUCCIÓN DE CRUDO Y TRATAMIENTO DE AGUA ASOCIADA, ESTACIÓN CASTILLA 3</t>
  </si>
  <si>
    <t>PRUEBA DEL SITEMA FIRE&amp;GAS ESTACIÓN CHICHIMENE</t>
  </si>
  <si>
    <t>SERVICIO DE MANTENIMIENTO COMPUTADORES DE FLUJO Y SISTEMAS DE MEDICIÓN REFINERÍA DE CARTAGENA</t>
  </si>
  <si>
    <t>DISEÑO, SUMINISTRO Y CONTRUCCIÓN DE LOS SUBSISTEMAS CONTRAINCENDIOS CAMPO RUBIALES DE ECOPETROL</t>
  </si>
  <si>
    <t>P32C160285</t>
  </si>
  <si>
    <t>P32C180403</t>
  </si>
  <si>
    <t xml:space="preserve">SERVICIO DE MANTENIMIENTO A LOS COMPUTADORES DE FLUJO  BICENTENARIO </t>
  </si>
  <si>
    <t>P32C160443</t>
  </si>
  <si>
    <t>P41C180029</t>
  </si>
  <si>
    <t>SERVICIO DE INGENIERIA SISTEMA DE CONTROL PROCESO TERMOSURIA</t>
  </si>
  <si>
    <t>SERVICIO DE INGENIERIA SISTEMA DE CONTROL PROCESO TERMOCOA</t>
  </si>
  <si>
    <t>P41C180033</t>
  </si>
  <si>
    <t>Afectación de Imagen</t>
  </si>
  <si>
    <t>Incumplimiento y Aplicación de Multas</t>
  </si>
  <si>
    <t>Causas del Riesgo</t>
  </si>
  <si>
    <t>Falta de recurso humano especializado</t>
  </si>
  <si>
    <t>Perdida de Cliente Estratégico</t>
  </si>
  <si>
    <t>Descripción Afectación en Otros Aspectos</t>
  </si>
  <si>
    <t>Replanteamiento en las especificaciones por parte del Cliente</t>
  </si>
  <si>
    <t>SERVICIO DE REPARACIÓN Y MANTENIMIENTO DE VÁLVULAS TIPO BOLA, 4 VÍAS Y CHEQUE OLEODUCTO BICENTENARIO</t>
  </si>
  <si>
    <t>SERVICIO DE REPARACIÓN Y MANTENIMIENTO DE VÁLVULAS TIPO BOLA, 4 VÍAS Y CHEQUE ODL</t>
  </si>
  <si>
    <t>Incumplimiento en Calidad</t>
  </si>
  <si>
    <t>Compromiso de Stakeholders con la Gestión de Riesgos del Portafolio</t>
  </si>
  <si>
    <t>Cambio en Proyectos Individuales</t>
  </si>
  <si>
    <t>Cultura Organizacional</t>
  </si>
  <si>
    <t>Externo</t>
  </si>
  <si>
    <t>Falta de recursos internos suficientes</t>
  </si>
  <si>
    <t>Falta de disponibilidad de la reserva de contingencia del proyecto</t>
  </si>
  <si>
    <t>Falta de participación en actividades de gestión de riesgos</t>
  </si>
  <si>
    <t>Falta de apoyo al portafolio a nivel ejecutivo</t>
  </si>
  <si>
    <t>Falta de criterios objetivos para la toma de decisiones en el portafolio</t>
  </si>
  <si>
    <t>Extensiones del alcance, costo o tiempo de los componentes del portafolio</t>
  </si>
  <si>
    <t>Requerimiento de aumentar los recursos internos</t>
  </si>
  <si>
    <t>Ajustes derivados de requerimientos legales</t>
  </si>
  <si>
    <t>Falta de conciencia de la necesidad de gestionar los riesgos del portafolio</t>
  </si>
  <si>
    <t>Normativos y Legales</t>
  </si>
  <si>
    <t>Cambios en el mercado</t>
  </si>
  <si>
    <t>Perdida de valor del caso de negocio</t>
  </si>
  <si>
    <t>CATEGORIAS DE RIESGOS</t>
  </si>
  <si>
    <t>Madurez en la Gestión de Portafolio</t>
  </si>
  <si>
    <t>Falta de un proceso estándar para la gestión de portafolio</t>
  </si>
  <si>
    <t>Afectación de imagen ante el cliente y repercusión en la ejecución de proyectos con la misma entidad.</t>
  </si>
  <si>
    <t>Planificación insuficiente</t>
  </si>
  <si>
    <t>Tabla 1  - Calificación Nivel de Importancia de Componentes en Función de los Objetivos Estratégicos</t>
  </si>
  <si>
    <t>Tabla 2 - Valoración de Nivel de Importancia</t>
  </si>
  <si>
    <t>Tabla 3 -  Priorización de Componentes</t>
  </si>
  <si>
    <t>Tabla 4 - Severidad del Riesgo</t>
  </si>
  <si>
    <t>GRÁFICO 2 - MATRIZ DE IMPACTO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</si>
</sst>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409]d\-mmm\-yy;@"/>
    <numFmt numFmtId="165" formatCode="[$-C0A]d\-mmm\-yy;@"/>
    <numFmt numFmtId="166" formatCode="0;;;@"/>
    <numFmt numFmtId="167" formatCode="0.00;;;@"/>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1"/>
      <scheme val="minor"/>
    </font>
    <font>
      <b/>
      <sz val="24"/>
      <color theme="1"/>
      <name val="Calibri Light"/>
      <family val="2"/>
      <scheme val="major"/>
    </font>
    <font>
      <b/>
      <sz val="11"/>
      <color theme="0"/>
      <name val="Calibri Light"/>
      <family val="2"/>
      <scheme val="major"/>
    </font>
    <font>
      <b/>
      <sz val="11"/>
      <color theme="1"/>
      <name val="Calibri Light"/>
      <family val="2"/>
      <scheme val="major"/>
    </font>
    <font>
      <b/>
      <sz val="11"/>
      <name val="Calibri"/>
      <family val="1"/>
      <scheme val="minor"/>
    </font>
    <font>
      <b/>
      <sz val="12"/>
      <name val="Calibri"/>
      <family val="1"/>
      <scheme val="minor"/>
    </font>
    <font>
      <b/>
      <u/>
      <sz val="24"/>
      <color theme="1"/>
      <name val="Calibri Light"/>
      <family val="2"/>
      <scheme val="major"/>
    </font>
    <font>
      <sz val="11"/>
      <color rgb="FF002060"/>
      <name val="Calibri"/>
      <family val="2"/>
      <scheme val="minor"/>
    </font>
    <font>
      <sz val="11"/>
      <name val="Calibri"/>
      <family val="2"/>
      <scheme val="minor"/>
    </font>
    <font>
      <b/>
      <sz val="12"/>
      <color theme="1"/>
      <name val="Calibri"/>
      <family val="2"/>
      <scheme val="minor"/>
    </font>
    <font>
      <b/>
      <sz val="11"/>
      <name val="Calibri"/>
      <family val="2"/>
      <scheme val="minor"/>
    </font>
    <font>
      <sz val="11"/>
      <color theme="0"/>
      <name val="Calibri"/>
      <family val="1"/>
      <scheme val="minor"/>
    </font>
    <font>
      <sz val="9"/>
      <color indexed="81"/>
      <name val="Tahoma"/>
      <family val="2"/>
    </font>
    <font>
      <b/>
      <sz val="9"/>
      <color indexed="81"/>
      <name val="Tahoma"/>
      <family val="2"/>
    </font>
    <font>
      <b/>
      <sz val="14"/>
      <color theme="1"/>
      <name val="Calibri"/>
      <family val="2"/>
      <scheme val="minor"/>
    </font>
    <font>
      <b/>
      <sz val="16"/>
      <color theme="1"/>
      <name val="Calibri"/>
      <family val="2"/>
      <scheme val="minor"/>
    </font>
    <font>
      <u/>
      <sz val="11"/>
      <color theme="10"/>
      <name val="Calibri"/>
      <family val="2"/>
      <scheme val="minor"/>
    </font>
    <font>
      <b/>
      <sz val="12"/>
      <color rgb="FF000000"/>
      <name val="Calibri"/>
      <family val="2"/>
    </font>
  </fonts>
  <fills count="18">
    <fill>
      <patternFill patternType="none"/>
    </fill>
    <fill>
      <patternFill patternType="gray125"/>
    </fill>
    <fill>
      <patternFill patternType="solid">
        <fgColor theme="5" tint="0.79998168889431442"/>
        <bgColor indexed="64"/>
      </patternFill>
    </fill>
    <fill>
      <patternFill patternType="solid">
        <fgColor theme="0" tint="-4.9989318521683403E-2"/>
        <bgColor indexed="64"/>
      </patternFill>
    </fill>
    <fill>
      <patternFill patternType="solid">
        <fgColor theme="5"/>
        <bgColor indexed="64"/>
      </patternFill>
    </fill>
    <fill>
      <patternFill patternType="solid">
        <fgColor theme="3" tint="0.79998168889431442"/>
        <bgColor indexed="64"/>
      </patternFill>
    </fill>
    <fill>
      <patternFill patternType="solid">
        <fgColor theme="6" tint="0.59999389629810485"/>
        <bgColor theme="6" tint="0.59999389629810485"/>
      </patternFill>
    </fill>
    <fill>
      <patternFill patternType="solid">
        <fgColor theme="6" tint="0.79998168889431442"/>
        <bgColor theme="6" tint="0.79998168889431442"/>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7C80"/>
        <bgColor theme="6" tint="0.79998168889431442"/>
      </patternFill>
    </fill>
    <fill>
      <patternFill patternType="solid">
        <fgColor theme="7" tint="0.59999389629810485"/>
        <bgColor theme="6" tint="0.79998168889431442"/>
      </patternFill>
    </fill>
    <fill>
      <patternFill patternType="solid">
        <fgColor theme="9" tint="0.59999389629810485"/>
        <bgColor theme="6" tint="0.79998168889431442"/>
      </patternFill>
    </fill>
    <fill>
      <patternFill patternType="solid">
        <fgColor theme="0"/>
        <bgColor theme="6" tint="0.79998168889431442"/>
      </patternFill>
    </fill>
    <fill>
      <patternFill patternType="solid">
        <fgColor theme="2"/>
        <bgColor theme="6" tint="0.79998168889431442"/>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21">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style="thin">
        <color theme="0"/>
      </left>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9" fontId="1" fillId="0" borderId="0" applyFont="0" applyFill="0" applyBorder="0" applyAlignment="0" applyProtection="0"/>
    <xf numFmtId="0" fontId="3" fillId="0" borderId="0">
      <alignment wrapText="1"/>
    </xf>
    <xf numFmtId="0" fontId="4" fillId="2" borderId="0" applyNumberFormat="0" applyBorder="0" applyProtection="0">
      <alignment horizontal="left"/>
    </xf>
    <xf numFmtId="0" fontId="5" fillId="4" borderId="0" applyNumberFormat="0" applyProtection="0">
      <alignment horizontal="right"/>
    </xf>
    <xf numFmtId="0" fontId="6" fillId="2" borderId="1" applyNumberFormat="0" applyProtection="0">
      <alignment horizontal="left"/>
    </xf>
    <xf numFmtId="164" fontId="3" fillId="0" borderId="0" applyFont="0" applyFill="0" applyBorder="0" applyAlignment="0"/>
    <xf numFmtId="9" fontId="3" fillId="0" borderId="0" applyFont="0" applyFill="0" applyBorder="0" applyAlignment="0" applyProtection="0"/>
    <xf numFmtId="0" fontId="19" fillId="0" borderId="0" applyNumberFormat="0" applyFill="0" applyBorder="0" applyAlignment="0" applyProtection="0"/>
  </cellStyleXfs>
  <cellXfs count="111">
    <xf numFmtId="0" fontId="0" fillId="0" borderId="0" xfId="0"/>
    <xf numFmtId="0" fontId="3" fillId="0" borderId="0" xfId="2">
      <alignment wrapText="1"/>
    </xf>
    <xf numFmtId="0" fontId="7" fillId="5" borderId="2" xfId="2" applyFont="1" applyFill="1" applyBorder="1" applyAlignment="1">
      <alignment horizontal="center" vertical="center" wrapText="1"/>
    </xf>
    <xf numFmtId="0" fontId="0" fillId="0" borderId="0" xfId="7" applyNumberFormat="1" applyFont="1" applyAlignment="1">
      <alignment horizontal="center" vertical="center"/>
    </xf>
    <xf numFmtId="9" fontId="0" fillId="0" borderId="0" xfId="7" applyFont="1" applyAlignment="1">
      <alignment horizontal="center" vertical="center"/>
    </xf>
    <xf numFmtId="0" fontId="3" fillId="0" borderId="0" xfId="2" applyAlignment="1">
      <alignment horizontal="center" vertical="center" wrapText="1"/>
    </xf>
    <xf numFmtId="165" fontId="0" fillId="0" borderId="0" xfId="6" applyNumberFormat="1" applyFont="1" applyAlignment="1">
      <alignment horizontal="center" vertical="center"/>
    </xf>
    <xf numFmtId="0" fontId="2" fillId="0" borderId="0" xfId="2" applyFont="1" applyAlignment="1">
      <alignment horizontal="center" vertical="center" wrapText="1"/>
    </xf>
    <xf numFmtId="0" fontId="0" fillId="10" borderId="4" xfId="7" applyNumberFormat="1" applyFont="1" applyFill="1" applyBorder="1" applyAlignment="1">
      <alignment horizontal="center" vertical="center"/>
    </xf>
    <xf numFmtId="0" fontId="0" fillId="11" borderId="4" xfId="7" applyNumberFormat="1" applyFont="1" applyFill="1" applyBorder="1" applyAlignment="1">
      <alignment horizontal="center" vertical="center"/>
    </xf>
    <xf numFmtId="0" fontId="0" fillId="12" borderId="4" xfId="7" applyNumberFormat="1" applyFont="1" applyFill="1" applyBorder="1" applyAlignment="1">
      <alignment horizontal="center" vertical="center"/>
    </xf>
    <xf numFmtId="9" fontId="0" fillId="0" borderId="4" xfId="7" applyFont="1" applyBorder="1" applyAlignment="1">
      <alignment horizontal="center" vertical="center"/>
    </xf>
    <xf numFmtId="0" fontId="3" fillId="0" borderId="4" xfId="2" applyBorder="1" applyAlignment="1">
      <alignment horizontal="center" vertical="center" wrapText="1"/>
    </xf>
    <xf numFmtId="0" fontId="0" fillId="0" borderId="0" xfId="0" applyAlignment="1">
      <alignment vertical="center"/>
    </xf>
    <xf numFmtId="0" fontId="10" fillId="9" borderId="0" xfId="0" applyFont="1" applyFill="1" applyAlignment="1">
      <alignment horizontal="center" vertical="center"/>
    </xf>
    <xf numFmtId="0" fontId="10" fillId="9" borderId="0" xfId="0"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xf>
    <xf numFmtId="0" fontId="11" fillId="0" borderId="0" xfId="0" applyFont="1"/>
    <xf numFmtId="0" fontId="2" fillId="0" borderId="0" xfId="0" applyFont="1"/>
    <xf numFmtId="0" fontId="12" fillId="0" borderId="0" xfId="0" applyFont="1"/>
    <xf numFmtId="0" fontId="13" fillId="0" borderId="5" xfId="0" applyFont="1" applyBorder="1" applyAlignment="1">
      <alignment horizontal="center" vertical="center" wrapText="1"/>
    </xf>
    <xf numFmtId="0" fontId="11" fillId="0" borderId="6" xfId="0" applyFont="1" applyBorder="1" applyAlignment="1">
      <alignment horizontal="center" vertical="center"/>
    </xf>
    <xf numFmtId="9" fontId="0" fillId="0" borderId="5" xfId="1" applyFont="1" applyBorder="1" applyAlignment="1">
      <alignment horizontal="center" vertical="center"/>
    </xf>
    <xf numFmtId="0" fontId="2" fillId="0" borderId="0" xfId="2" applyFont="1" applyAlignment="1">
      <alignment vertical="center" wrapText="1"/>
    </xf>
    <xf numFmtId="0" fontId="2" fillId="0" borderId="0" xfId="2" applyFont="1" applyAlignment="1">
      <alignment horizontal="center" vertical="center"/>
    </xf>
    <xf numFmtId="0" fontId="11" fillId="0" borderId="0" xfId="0" applyFont="1" applyAlignment="1">
      <alignment vertical="center" wrapText="1"/>
    </xf>
    <xf numFmtId="166" fontId="11" fillId="0" borderId="0" xfId="0" applyNumberFormat="1" applyFont="1" applyAlignment="1">
      <alignment horizontal="center" vertical="center"/>
    </xf>
    <xf numFmtId="166" fontId="11" fillId="0" borderId="6" xfId="0" applyNumberFormat="1" applyFont="1" applyBorder="1" applyAlignment="1">
      <alignment horizontal="center" vertical="center"/>
    </xf>
    <xf numFmtId="0" fontId="12" fillId="0" borderId="0" xfId="2" applyFont="1" applyAlignment="1">
      <alignment horizontal="center" vertical="center" wrapText="1"/>
    </xf>
    <xf numFmtId="49" fontId="0" fillId="0" borderId="0" xfId="0" applyNumberFormat="1"/>
    <xf numFmtId="0" fontId="17" fillId="0" borderId="0" xfId="0" applyFont="1" applyAlignment="1">
      <alignment vertical="center"/>
    </xf>
    <xf numFmtId="0" fontId="18" fillId="0" borderId="0" xfId="0" applyFont="1" applyAlignment="1">
      <alignment horizontal="center" vertical="center"/>
    </xf>
    <xf numFmtId="0" fontId="0" fillId="0" borderId="0" xfId="0" applyAlignment="1">
      <alignment vertical="center" wrapText="1"/>
    </xf>
    <xf numFmtId="0" fontId="19" fillId="0" borderId="0" xfId="8" quotePrefix="1"/>
    <xf numFmtId="0" fontId="7" fillId="0" borderId="2" xfId="2" applyFont="1" applyBorder="1" applyAlignment="1">
      <alignment horizontal="center" vertical="center" wrapText="1"/>
    </xf>
    <xf numFmtId="0" fontId="2" fillId="6" borderId="3" xfId="2" applyFont="1" applyFill="1" applyBorder="1" applyAlignment="1">
      <alignment horizontal="center" vertical="center" wrapText="1"/>
    </xf>
    <xf numFmtId="0" fontId="14" fillId="0" borderId="0" xfId="2" applyFont="1">
      <alignment wrapText="1"/>
    </xf>
    <xf numFmtId="0" fontId="7" fillId="5" borderId="4" xfId="2" applyFont="1" applyFill="1" applyBorder="1" applyAlignment="1">
      <alignment horizontal="center" vertical="center" wrapText="1"/>
    </xf>
    <xf numFmtId="0" fontId="0" fillId="7" borderId="4" xfId="7" applyNumberFormat="1" applyFont="1" applyFill="1" applyBorder="1" applyAlignment="1">
      <alignment horizontal="center" vertical="center"/>
    </xf>
    <xf numFmtId="0" fontId="3" fillId="7" borderId="4" xfId="2" applyFill="1" applyBorder="1" applyAlignment="1">
      <alignment horizontal="center" vertical="center" wrapText="1"/>
    </xf>
    <xf numFmtId="165" fontId="3" fillId="7" borderId="4" xfId="6" applyNumberFormat="1" applyFill="1" applyBorder="1" applyAlignment="1">
      <alignment horizontal="center" vertical="center"/>
    </xf>
    <xf numFmtId="165" fontId="0" fillId="7" borderId="4" xfId="6" applyNumberFormat="1" applyFont="1" applyFill="1" applyBorder="1" applyAlignment="1">
      <alignment horizontal="center" vertical="center"/>
    </xf>
    <xf numFmtId="0" fontId="2" fillId="3" borderId="4" xfId="7" applyNumberFormat="1" applyFont="1" applyFill="1" applyBorder="1" applyAlignment="1">
      <alignment horizontal="center" vertical="center"/>
    </xf>
    <xf numFmtId="166" fontId="3" fillId="3" borderId="4" xfId="2" applyNumberFormat="1" applyFill="1" applyBorder="1" applyAlignment="1">
      <alignment horizontal="center" vertical="center" wrapText="1"/>
    </xf>
    <xf numFmtId="167" fontId="3" fillId="3" borderId="4" xfId="2" applyNumberFormat="1" applyFill="1" applyBorder="1" applyAlignment="1">
      <alignment horizontal="center" vertical="center" wrapText="1"/>
    </xf>
    <xf numFmtId="0" fontId="2" fillId="3" borderId="4" xfId="2" applyFont="1" applyFill="1" applyBorder="1" applyAlignment="1">
      <alignment horizontal="center" vertical="center" wrapText="1"/>
    </xf>
    <xf numFmtId="9" fontId="2" fillId="3" borderId="4" xfId="1" applyFont="1" applyFill="1" applyBorder="1" applyAlignment="1">
      <alignment horizontal="center" vertical="center" wrapText="1"/>
    </xf>
    <xf numFmtId="2" fontId="14" fillId="0" borderId="0" xfId="2" applyNumberFormat="1" applyFont="1" applyAlignment="1">
      <alignment horizontal="center" vertical="center" wrapText="1"/>
    </xf>
    <xf numFmtId="0" fontId="0" fillId="14" borderId="4" xfId="7" applyNumberFormat="1" applyFont="1" applyFill="1" applyBorder="1" applyAlignment="1">
      <alignment horizontal="center" vertical="center"/>
    </xf>
    <xf numFmtId="0" fontId="2" fillId="0" borderId="6" xfId="0" applyFont="1" applyBorder="1" applyAlignment="1">
      <alignment vertical="center"/>
    </xf>
    <xf numFmtId="0" fontId="0" fillId="0" borderId="0" xfId="0" applyBorder="1"/>
    <xf numFmtId="0" fontId="2" fillId="0" borderId="0" xfId="0" applyFont="1" applyAlignment="1">
      <alignment horizontal="center" vertical="center"/>
    </xf>
    <xf numFmtId="0" fontId="2" fillId="0" borderId="0" xfId="2" applyFont="1" applyAlignment="1">
      <alignment horizontal="center" vertical="center" wrapText="1"/>
    </xf>
    <xf numFmtId="0" fontId="3" fillId="15" borderId="0" xfId="2" applyFill="1">
      <alignment wrapText="1"/>
    </xf>
    <xf numFmtId="0" fontId="8" fillId="15" borderId="0" xfId="2" applyFont="1" applyFill="1" applyBorder="1" applyAlignment="1">
      <alignment horizontal="center" vertical="center" wrapText="1"/>
    </xf>
    <xf numFmtId="0" fontId="7" fillId="15" borderId="0" xfId="2" applyFont="1" applyFill="1" applyBorder="1" applyAlignment="1">
      <alignment horizontal="center" vertical="center" wrapText="1"/>
    </xf>
    <xf numFmtId="165" fontId="3" fillId="13" borderId="0" xfId="6" applyNumberFormat="1" applyFill="1" applyBorder="1" applyAlignment="1">
      <alignment horizontal="center" vertical="center"/>
    </xf>
    <xf numFmtId="0" fontId="3" fillId="13" borderId="0" xfId="2" applyFill="1" applyBorder="1" applyAlignment="1">
      <alignment horizontal="center" vertical="center" wrapText="1"/>
    </xf>
    <xf numFmtId="165" fontId="0" fillId="13" borderId="0" xfId="6" applyNumberFormat="1" applyFont="1" applyFill="1" applyBorder="1" applyAlignment="1">
      <alignment horizontal="center" vertical="center"/>
    </xf>
    <xf numFmtId="165" fontId="0" fillId="15" borderId="0" xfId="6" applyNumberFormat="1" applyFont="1" applyFill="1" applyAlignment="1">
      <alignment horizontal="center" vertical="center"/>
    </xf>
    <xf numFmtId="0" fontId="12" fillId="15" borderId="0" xfId="2" applyFont="1" applyFill="1" applyAlignment="1">
      <alignment horizontal="center" vertical="center" wrapText="1"/>
    </xf>
    <xf numFmtId="0" fontId="14" fillId="0" borderId="0" xfId="2" applyFont="1" applyAlignment="1">
      <alignment horizontal="center" vertical="center" wrapText="1"/>
    </xf>
    <xf numFmtId="0" fontId="12" fillId="0" borderId="0" xfId="2" applyFont="1" applyAlignment="1">
      <alignment vertical="center" wrapText="1"/>
    </xf>
    <xf numFmtId="9" fontId="0" fillId="7" borderId="4" xfId="7" applyFont="1" applyFill="1" applyBorder="1" applyAlignment="1">
      <alignment horizontal="left" vertical="center" wrapText="1"/>
    </xf>
    <xf numFmtId="0" fontId="0" fillId="0" borderId="0" xfId="0" applyAlignment="1">
      <alignment horizontal="justify"/>
    </xf>
    <xf numFmtId="0" fontId="11" fillId="0" borderId="4" xfId="0" applyFont="1" applyBorder="1" applyAlignment="1">
      <alignment horizontal="center" vertical="center"/>
    </xf>
    <xf numFmtId="0" fontId="11" fillId="0" borderId="4" xfId="0" applyFont="1" applyBorder="1" applyAlignment="1">
      <alignment horizontal="justify" vertical="center" wrapText="1"/>
    </xf>
    <xf numFmtId="0" fontId="11" fillId="0" borderId="4" xfId="2" applyFont="1" applyBorder="1" applyAlignment="1">
      <alignment horizontal="center" vertical="center" wrapText="1"/>
    </xf>
    <xf numFmtId="0" fontId="11" fillId="0" borderId="4" xfId="0" applyFont="1" applyBorder="1" applyAlignment="1" applyProtection="1">
      <alignment horizontal="center" vertical="center"/>
      <protection hidden="1"/>
    </xf>
    <xf numFmtId="0" fontId="13" fillId="0" borderId="4" xfId="0" applyFont="1" applyBorder="1" applyAlignment="1" applyProtection="1">
      <alignment horizontal="center" vertical="center"/>
      <protection hidden="1"/>
    </xf>
    <xf numFmtId="0" fontId="11" fillId="0" borderId="4" xfId="0" applyFont="1" applyBorder="1" applyAlignment="1">
      <alignment horizontal="justify" vertical="center"/>
    </xf>
    <xf numFmtId="0" fontId="13"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0" fillId="0" borderId="0" xfId="0" applyAlignment="1">
      <alignment wrapText="1"/>
    </xf>
    <xf numFmtId="0" fontId="11" fillId="0" borderId="4" xfId="0" applyFont="1" applyBorder="1" applyAlignment="1">
      <alignment vertical="center" wrapText="1"/>
    </xf>
    <xf numFmtId="0" fontId="0" fillId="0" borderId="4" xfId="0" applyBorder="1"/>
    <xf numFmtId="167" fontId="11" fillId="0" borderId="0" xfId="0" applyNumberFormat="1" applyFont="1" applyAlignment="1">
      <alignment horizontal="center" vertical="center"/>
    </xf>
    <xf numFmtId="0" fontId="13" fillId="0" borderId="4" xfId="0" applyFont="1" applyBorder="1" applyAlignment="1">
      <alignment horizontal="center" vertical="center" wrapText="1"/>
    </xf>
    <xf numFmtId="0" fontId="2" fillId="16" borderId="7" xfId="0" applyFont="1" applyFill="1" applyBorder="1" applyAlignment="1">
      <alignment horizontal="center" vertical="center" wrapText="1"/>
    </xf>
    <xf numFmtId="0" fontId="0" fillId="3" borderId="7" xfId="0" applyFill="1" applyBorder="1" applyAlignment="1">
      <alignment horizontal="justify" vertical="center" wrapText="1"/>
    </xf>
    <xf numFmtId="0" fontId="7" fillId="5" borderId="14" xfId="2" applyFont="1" applyFill="1" applyBorder="1" applyAlignment="1">
      <alignment horizontal="center" vertical="center" wrapText="1"/>
    </xf>
    <xf numFmtId="0" fontId="2" fillId="3" borderId="15" xfId="2" applyFont="1" applyFill="1" applyBorder="1" applyAlignment="1">
      <alignment horizontal="center" vertical="center" wrapText="1"/>
    </xf>
    <xf numFmtId="9" fontId="8" fillId="0" borderId="16" xfId="1" applyFont="1" applyFill="1" applyBorder="1" applyAlignment="1">
      <alignment horizontal="center" vertical="center" wrapText="1"/>
    </xf>
    <xf numFmtId="9" fontId="8" fillId="0" borderId="17" xfId="1" applyFont="1" applyFill="1" applyBorder="1" applyAlignment="1">
      <alignment horizontal="center" vertical="center" wrapText="1"/>
    </xf>
    <xf numFmtId="0" fontId="2" fillId="0" borderId="0" xfId="0" applyFont="1" applyBorder="1" applyAlignment="1">
      <alignment vertical="center"/>
    </xf>
    <xf numFmtId="0" fontId="13" fillId="0" borderId="14" xfId="0" applyFont="1" applyBorder="1" applyAlignment="1">
      <alignment horizontal="center" vertical="center" wrapText="1"/>
    </xf>
    <xf numFmtId="9" fontId="2" fillId="0" borderId="19" xfId="1" applyFont="1" applyBorder="1" applyAlignment="1">
      <alignment horizontal="center" vertical="center"/>
    </xf>
    <xf numFmtId="9" fontId="2" fillId="0" borderId="20" xfId="1" applyFont="1" applyBorder="1" applyAlignment="1">
      <alignment horizontal="center" vertical="center"/>
    </xf>
    <xf numFmtId="0" fontId="2" fillId="0" borderId="18" xfId="0" applyFont="1" applyBorder="1" applyAlignment="1">
      <alignment horizontal="center" vertical="center"/>
    </xf>
    <xf numFmtId="0" fontId="0" fillId="0" borderId="0" xfId="0" applyAlignment="1">
      <alignment horizontal="center"/>
    </xf>
    <xf numFmtId="0" fontId="12" fillId="0" borderId="6" xfId="2" applyFont="1" applyBorder="1" applyAlignment="1">
      <alignment horizontal="center" vertical="center" wrapText="1"/>
    </xf>
    <xf numFmtId="0" fontId="9" fillId="0" borderId="0" xfId="3" applyFont="1" applyFill="1" applyAlignment="1">
      <alignment horizontal="center" vertical="center"/>
    </xf>
    <xf numFmtId="0" fontId="12" fillId="0" borderId="0" xfId="7" applyNumberFormat="1" applyFont="1" applyAlignment="1">
      <alignment horizontal="center" vertical="center"/>
    </xf>
    <xf numFmtId="0" fontId="2" fillId="0" borderId="6" xfId="2" applyFont="1" applyBorder="1" applyAlignment="1">
      <alignment horizontal="center" vertical="center" wrapText="1"/>
    </xf>
    <xf numFmtId="0" fontId="8" fillId="8" borderId="11" xfId="2" applyFont="1" applyFill="1" applyBorder="1" applyAlignment="1">
      <alignment horizontal="center" vertical="center" wrapText="1"/>
    </xf>
    <xf numFmtId="0" fontId="8" fillId="8" borderId="12" xfId="2" applyFont="1" applyFill="1" applyBorder="1" applyAlignment="1">
      <alignment horizontal="center" vertical="center" wrapText="1"/>
    </xf>
    <xf numFmtId="0" fontId="8" fillId="8" borderId="13" xfId="2" applyFont="1" applyFill="1" applyBorder="1" applyAlignment="1">
      <alignment horizontal="center" vertical="center" wrapText="1"/>
    </xf>
    <xf numFmtId="0" fontId="9" fillId="3" borderId="0" xfId="3" applyFont="1" applyFill="1" applyAlignment="1">
      <alignment horizontal="center" vertical="center"/>
    </xf>
    <xf numFmtId="0" fontId="2" fillId="0" borderId="0" xfId="0" applyFont="1" applyAlignment="1">
      <alignment horizontal="center" wrapText="1"/>
    </xf>
    <xf numFmtId="0" fontId="11" fillId="7" borderId="4" xfId="0" applyFont="1" applyFill="1" applyBorder="1" applyAlignment="1">
      <alignment horizontal="justify" vertical="center"/>
    </xf>
    <xf numFmtId="0" fontId="13" fillId="0" borderId="4" xfId="0" applyFont="1" applyBorder="1" applyAlignment="1">
      <alignment horizontal="center" vertical="center" wrapText="1"/>
    </xf>
    <xf numFmtId="0" fontId="11" fillId="7" borderId="4" xfId="0" applyFont="1" applyFill="1" applyBorder="1" applyAlignment="1">
      <alignment horizontal="justify" vertical="center" wrapText="1"/>
    </xf>
    <xf numFmtId="0" fontId="17" fillId="0" borderId="0" xfId="0" applyFont="1" applyAlignment="1">
      <alignment horizontal="center" vertical="center"/>
    </xf>
    <xf numFmtId="0" fontId="2" fillId="0" borderId="6" xfId="0" applyFont="1" applyBorder="1" applyAlignment="1">
      <alignment horizontal="center" vertical="center"/>
    </xf>
    <xf numFmtId="0" fontId="12" fillId="0" borderId="0" xfId="2" applyFont="1" applyAlignment="1">
      <alignment horizontal="center" vertical="center" wrapText="1"/>
    </xf>
    <xf numFmtId="0" fontId="2" fillId="0" borderId="12" xfId="0" applyFont="1" applyBorder="1" applyAlignment="1">
      <alignment horizontal="center" vertical="center"/>
    </xf>
    <xf numFmtId="0" fontId="12" fillId="17" borderId="8" xfId="0" applyFont="1" applyFill="1" applyBorder="1" applyAlignment="1">
      <alignment horizontal="center" vertical="center"/>
    </xf>
    <xf numFmtId="0" fontId="12" fillId="17" borderId="9" xfId="0" applyFont="1" applyFill="1" applyBorder="1" applyAlignment="1">
      <alignment horizontal="center" vertical="center"/>
    </xf>
    <xf numFmtId="0" fontId="12" fillId="17" borderId="10" xfId="0" applyFont="1" applyFill="1" applyBorder="1" applyAlignment="1">
      <alignment horizontal="center" vertical="center"/>
    </xf>
  </cellXfs>
  <cellStyles count="9">
    <cellStyle name="Fecha" xfId="6" xr:uid="{00000000-0005-0000-0000-000000000000}"/>
    <cellStyle name="Hipervínculo" xfId="8" builtinId="8"/>
    <cellStyle name="Normal" xfId="0" builtinId="0"/>
    <cellStyle name="Normal 2" xfId="2" xr:uid="{00000000-0005-0000-0000-000002000000}"/>
    <cellStyle name="Porcentaje" xfId="1" builtinId="5"/>
    <cellStyle name="Porcentaje 2" xfId="7" xr:uid="{00000000-0005-0000-0000-000004000000}"/>
    <cellStyle name="Título 2 2" xfId="5" xr:uid="{00000000-0005-0000-0000-000005000000}"/>
    <cellStyle name="Título 3 2" xfId="4" xr:uid="{00000000-0005-0000-0000-000006000000}"/>
    <cellStyle name="Título 4" xfId="3" xr:uid="{00000000-0005-0000-0000-000007000000}"/>
  </cellStyles>
  <dxfs count="86">
    <dxf>
      <font>
        <strike val="0"/>
        <outline val="0"/>
        <shadow val="0"/>
        <u val="none"/>
        <vertAlign val="baseline"/>
        <sz val="11"/>
        <color auto="1"/>
        <name val="Calibri"/>
        <scheme val="minor"/>
      </font>
      <numFmt numFmtId="166" formatCode="0;;;@"/>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166" formatCode="0;;;@"/>
      <alignment horizontal="center" vertical="center" textRotation="0" wrapText="0" indent="0" justifyLastLine="0" shrinkToFit="0" readingOrder="0"/>
    </dxf>
    <dxf>
      <font>
        <strike val="0"/>
        <outline val="0"/>
        <shadow val="0"/>
        <u val="none"/>
        <vertAlign val="baseline"/>
        <sz val="11"/>
        <color auto="1"/>
        <name val="Calibri"/>
        <scheme val="minor"/>
      </font>
      <numFmt numFmtId="166" formatCode="0;;;@"/>
      <fill>
        <patternFill patternType="solid">
          <fgColor theme="6" tint="0.79998168889431442"/>
          <bgColor theme="6" tint="0.79998168889431442"/>
        </patternFill>
      </fill>
      <alignment horizontal="center" vertical="center" textRotation="0" wrapText="0" indent="0" justifyLastLine="0" shrinkToFit="0" readingOrder="0"/>
      <border diagonalUp="0" diagonalDown="0">
        <left/>
        <right/>
        <top style="thin">
          <color theme="0"/>
        </top>
        <bottom/>
      </border>
    </dxf>
    <dxf>
      <font>
        <strike val="0"/>
        <outline val="0"/>
        <shadow val="0"/>
        <u val="none"/>
        <vertAlign val="baseline"/>
        <sz val="11"/>
        <color auto="1"/>
        <name val="Calibri"/>
        <scheme val="minor"/>
      </font>
      <numFmt numFmtId="166" formatCode="0;;;@"/>
      <fill>
        <patternFill patternType="solid">
          <fgColor theme="6" tint="0.79998168889431442"/>
          <bgColor theme="6" tint="0.79998168889431442"/>
        </patternFill>
      </fill>
      <alignment horizontal="center" vertical="center" textRotation="0" wrapText="0" indent="0" justifyLastLine="0" shrinkToFit="0" readingOrder="0"/>
      <border diagonalUp="0" diagonalDown="0">
        <left/>
        <right/>
        <top style="thin">
          <color theme="0"/>
        </top>
        <bottom/>
      </border>
    </dxf>
    <dxf>
      <font>
        <strike val="0"/>
        <outline val="0"/>
        <shadow val="0"/>
        <u val="none"/>
        <vertAlign val="baseline"/>
        <sz val="11"/>
        <color auto="1"/>
        <name val="Calibri"/>
        <scheme val="minor"/>
      </font>
      <numFmt numFmtId="166" formatCode="0;;;@"/>
      <fill>
        <patternFill patternType="solid">
          <fgColor theme="6" tint="0.79998168889431442"/>
          <bgColor theme="6" tint="0.79998168889431442"/>
        </patternFill>
      </fill>
      <alignment horizontal="center" vertical="center" textRotation="0" wrapText="0" indent="0" justifyLastLine="0" shrinkToFit="0" readingOrder="0"/>
      <border diagonalUp="0" diagonalDown="0">
        <left/>
        <right/>
        <top style="thin">
          <color theme="0"/>
        </top>
        <bottom/>
      </border>
    </dxf>
    <dxf>
      <font>
        <strike val="0"/>
        <outline val="0"/>
        <shadow val="0"/>
        <u val="none"/>
        <vertAlign val="baseline"/>
        <sz val="11"/>
        <color auto="1"/>
        <name val="Calibri"/>
        <scheme val="minor"/>
      </font>
      <numFmt numFmtId="166" formatCode="0;;;@"/>
      <fill>
        <patternFill patternType="solid">
          <fgColor theme="6" tint="0.79998168889431442"/>
          <bgColor theme="6" tint="0.79998168889431442"/>
        </patternFill>
      </fill>
      <alignment horizontal="center" vertical="center" textRotation="0" wrapText="0" indent="0" justifyLastLine="0" shrinkToFit="0" readingOrder="0"/>
      <border diagonalUp="0" diagonalDown="0">
        <left/>
        <right/>
        <top style="thin">
          <color theme="0"/>
        </top>
        <bottom/>
      </border>
    </dxf>
    <dxf>
      <font>
        <strike val="0"/>
        <outline val="0"/>
        <shadow val="0"/>
        <u val="none"/>
        <vertAlign val="baseline"/>
        <sz val="11"/>
        <color auto="1"/>
        <name val="Calibri"/>
        <scheme val="minor"/>
      </font>
      <numFmt numFmtId="0" formatCode="General"/>
      <alignment horizontal="center" vertical="center" textRotation="0" wrapText="0" indent="0" justifyLastLine="0" shrinkToFit="0" readingOrder="0"/>
    </dxf>
    <dxf>
      <font>
        <strike val="0"/>
        <outline val="0"/>
        <shadow val="0"/>
        <u val="none"/>
        <vertAlign val="baseline"/>
        <sz val="11"/>
        <color auto="1"/>
        <name val="Calibri"/>
        <scheme val="minor"/>
      </font>
    </dxf>
    <dxf>
      <border>
        <bottom style="thin">
          <color indexed="64"/>
        </bottom>
      </border>
    </dxf>
    <dxf>
      <font>
        <b/>
        <strike val="0"/>
        <outline val="0"/>
        <shadow val="0"/>
        <u val="none"/>
        <vertAlign val="baseline"/>
        <sz val="11"/>
        <color auto="1"/>
        <name val="Calibri"/>
        <scheme val="minor"/>
      </font>
      <alignment horizontal="center" vertical="center" textRotation="0" wrapText="1" indent="0" justifyLastLine="0" shrinkToFit="0" readingOrder="0"/>
    </dxf>
    <dxf>
      <font>
        <b/>
        <strike val="0"/>
        <outline val="0"/>
        <shadow val="0"/>
        <u val="none"/>
        <vertAlign val="baseline"/>
        <sz val="11"/>
        <color auto="1"/>
        <name val="Calibri"/>
        <scheme val="minor"/>
      </font>
      <numFmt numFmtId="0" formatCode="Genera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strike val="0"/>
        <outline val="0"/>
        <shadow val="0"/>
        <u val="none"/>
        <vertAlign val="baseline"/>
        <sz val="11"/>
        <color auto="1"/>
        <name val="Calibri"/>
        <scheme val="minor"/>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strike val="0"/>
        <outline val="0"/>
        <shadow val="0"/>
        <u val="none"/>
        <vertAlign val="baseline"/>
        <sz val="11"/>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numFmt numFmtId="0" formatCode="Genera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Calibri"/>
        <scheme val="minor"/>
      </font>
      <alignment horizontal="center" vertical="center" textRotation="0" indent="0" justifyLastLine="0" shrinkToFit="0" readingOrder="0"/>
    </dxf>
    <dxf>
      <border>
        <bottom style="thin">
          <color indexed="64"/>
        </bottom>
      </border>
    </dxf>
    <dxf>
      <font>
        <b/>
        <strike val="0"/>
        <outline val="0"/>
        <shadow val="0"/>
        <u val="none"/>
        <vertAlign val="baseline"/>
        <sz val="11"/>
        <color auto="1"/>
        <name val="Calibri"/>
        <scheme val="minor"/>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bgColor theme="9" tint="0.79998168889431442"/>
        </patternFill>
      </fill>
    </dxf>
    <dxf>
      <fill>
        <patternFill>
          <bgColor theme="7" tint="0.79998168889431442"/>
        </patternFill>
      </fill>
    </dxf>
    <dxf>
      <fill>
        <patternFill>
          <bgColor theme="5" tint="0.79998168889431442"/>
        </patternFill>
      </fill>
    </dxf>
    <dxf>
      <fill>
        <patternFill>
          <bgColor rgb="FFFF7C80"/>
        </patternFill>
      </fill>
    </dxf>
    <dxf>
      <fill>
        <patternFill>
          <bgColor theme="7" tint="0.59996337778862885"/>
        </patternFill>
      </fill>
    </dxf>
    <dxf>
      <fill>
        <patternFill>
          <fgColor auto="1"/>
          <bgColor theme="9" tint="0.59996337778862885"/>
        </patternFill>
      </fill>
      <border>
        <left/>
        <right/>
        <top/>
        <bottom/>
      </border>
    </dxf>
    <dxf>
      <fill>
        <patternFill>
          <bgColor rgb="FFFF7C80"/>
        </patternFill>
      </fill>
    </dxf>
    <dxf>
      <fill>
        <patternFill>
          <bgColor theme="7" tint="0.59996337778862885"/>
        </patternFill>
      </fill>
    </dxf>
    <dxf>
      <fill>
        <patternFill>
          <bgColor theme="9" tint="0.59996337778862885"/>
        </patternFill>
      </fill>
    </dxf>
    <dxf>
      <fill>
        <patternFill>
          <bgColor rgb="FFFF7C80"/>
        </patternFill>
      </fill>
    </dxf>
    <dxf>
      <fill>
        <patternFill>
          <bgColor theme="7" tint="0.59996337778862885"/>
        </patternFill>
      </fill>
    </dxf>
    <dxf>
      <fill>
        <patternFill>
          <fgColor auto="1"/>
          <bgColor theme="9" tint="0.59996337778862885"/>
        </patternFill>
      </fill>
      <border>
        <left/>
        <right/>
        <top/>
        <bottom/>
      </border>
    </dxf>
    <dxf>
      <fill>
        <patternFill>
          <bgColor rgb="FFFF7C80"/>
        </patternFill>
      </fill>
    </dxf>
    <dxf>
      <fill>
        <patternFill>
          <bgColor theme="7" tint="0.59996337778862885"/>
        </patternFill>
      </fill>
    </dxf>
    <dxf>
      <fill>
        <patternFill>
          <bgColor theme="9" tint="0.59996337778862885"/>
        </patternFill>
      </fill>
    </dxf>
    <dxf>
      <fill>
        <patternFill>
          <bgColor rgb="FFFF7C80"/>
        </patternFill>
      </fill>
    </dxf>
    <dxf>
      <fill>
        <patternFill>
          <bgColor theme="7" tint="0.59996337778862885"/>
        </patternFill>
      </fill>
    </dxf>
    <dxf>
      <fill>
        <patternFill>
          <fgColor auto="1"/>
          <bgColor theme="9" tint="0.59996337778862885"/>
        </patternFill>
      </fill>
      <border>
        <left/>
        <right/>
        <top/>
        <bottom/>
      </border>
    </dxf>
    <dxf>
      <fill>
        <patternFill>
          <bgColor rgb="FFFF7C80"/>
        </patternFill>
      </fill>
    </dxf>
    <dxf>
      <fill>
        <patternFill>
          <bgColor theme="7" tint="0.59996337778862885"/>
        </patternFill>
      </fill>
    </dxf>
    <dxf>
      <fill>
        <patternFill>
          <bgColor theme="9" tint="0.59996337778862885"/>
        </patternFill>
      </fill>
    </dxf>
    <dxf>
      <fill>
        <patternFill>
          <bgColor rgb="FFFF7C80"/>
        </patternFill>
      </fill>
    </dxf>
    <dxf>
      <fill>
        <patternFill>
          <bgColor theme="7" tint="0.59996337778862885"/>
        </patternFill>
      </fill>
    </dxf>
    <dxf>
      <fill>
        <patternFill>
          <fgColor auto="1"/>
          <bgColor theme="9" tint="0.59996337778862885"/>
        </patternFill>
      </fill>
      <border>
        <left/>
        <right/>
        <top/>
        <bottom/>
      </border>
    </dxf>
    <dxf>
      <fill>
        <patternFill>
          <bgColor rgb="FFFF7C80"/>
        </patternFill>
      </fill>
    </dxf>
    <dxf>
      <fill>
        <patternFill>
          <bgColor theme="7" tint="0.59996337778862885"/>
        </patternFill>
      </fill>
    </dxf>
    <dxf>
      <fill>
        <patternFill>
          <bgColor theme="9" tint="0.59996337778862885"/>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rgb="FFFF7C80"/>
        </patternFill>
      </fill>
    </dxf>
    <dxf>
      <fill>
        <patternFill>
          <bgColor theme="7" tint="0.59996337778862885"/>
        </patternFill>
      </fill>
    </dxf>
    <dxf>
      <fill>
        <patternFill>
          <fgColor auto="1"/>
          <bgColor theme="9" tint="0.59996337778862885"/>
        </patternFill>
      </fill>
      <border>
        <left/>
        <right/>
        <top/>
        <bottom/>
      </border>
    </dxf>
    <dxf>
      <fill>
        <patternFill>
          <bgColor rgb="FFFF7C80"/>
        </patternFill>
      </fill>
    </dxf>
    <dxf>
      <fill>
        <patternFill>
          <bgColor theme="7" tint="0.59996337778862885"/>
        </patternFill>
      </fill>
    </dxf>
    <dxf>
      <fill>
        <patternFill>
          <bgColor theme="9" tint="0.59996337778862885"/>
        </patternFill>
      </fill>
    </dxf>
    <dxf>
      <font>
        <strike val="0"/>
        <outline val="0"/>
        <shadow val="0"/>
        <u val="none"/>
        <vertAlign val="baseline"/>
        <sz val="11"/>
        <color auto="1"/>
        <name val="Calibri"/>
        <scheme val="minor"/>
      </font>
      <alignment horizontal="center" textRotation="0" wrapText="0" indent="0" justifyLastLine="0" shrinkToFit="0" readingOrder="0"/>
    </dxf>
    <dxf>
      <font>
        <strike val="0"/>
        <outline val="0"/>
        <shadow val="0"/>
        <u val="none"/>
        <vertAlign val="baseline"/>
        <sz val="11"/>
        <color auto="1"/>
        <name val="Calibri"/>
        <scheme val="minor"/>
      </font>
      <alignment horizontal="center" textRotation="0" wrapText="0" indent="0" justifyLastLine="0" shrinkToFit="0" readingOrder="0"/>
    </dxf>
    <dxf>
      <font>
        <strike val="0"/>
        <outline val="0"/>
        <shadow val="0"/>
        <u val="none"/>
        <vertAlign val="baseline"/>
        <sz val="11"/>
        <color auto="1"/>
        <name val="Calibri"/>
        <scheme val="minor"/>
      </font>
      <alignment horizontal="center" textRotation="0" wrapText="0" indent="0" justifyLastLine="0" shrinkToFit="0" readingOrder="0"/>
    </dxf>
    <dxf>
      <font>
        <strike val="0"/>
        <outline val="0"/>
        <shadow val="0"/>
        <u val="none"/>
        <vertAlign val="baseline"/>
        <sz val="11"/>
        <color auto="1"/>
        <name val="Calibri"/>
        <scheme val="minor"/>
      </font>
      <alignment horizontal="center" textRotation="0" wrapText="0" indent="0" justifyLastLine="0" shrinkToFit="0" readingOrder="0"/>
    </dxf>
    <dxf>
      <font>
        <strike val="0"/>
        <outline val="0"/>
        <shadow val="0"/>
        <u val="none"/>
        <vertAlign val="baseline"/>
        <sz val="11"/>
        <color auto="1"/>
        <name val="Calibri"/>
        <scheme val="minor"/>
      </font>
    </dxf>
    <dxf>
      <font>
        <strike val="0"/>
        <outline val="0"/>
        <shadow val="0"/>
        <u val="none"/>
        <vertAlign val="baseline"/>
        <sz val="11"/>
        <color auto="1"/>
        <name val="Calibri"/>
        <scheme val="minor"/>
      </font>
    </dxf>
    <dxf>
      <font>
        <b val="0"/>
        <i val="0"/>
        <strike val="0"/>
        <condense val="0"/>
        <extend val="0"/>
        <outline val="0"/>
        <shadow val="0"/>
        <u val="none"/>
        <vertAlign val="baseline"/>
        <sz val="11"/>
        <color auto="1"/>
        <name val="Calibri"/>
        <scheme val="minor"/>
      </font>
    </dxf>
    <dxf>
      <font>
        <strike val="0"/>
        <outline val="0"/>
        <shadow val="0"/>
        <u val="none"/>
        <vertAlign val="baseline"/>
        <sz val="11"/>
        <color auto="1"/>
        <name val="Calibri"/>
        <scheme val="minor"/>
      </font>
      <numFmt numFmtId="0" formatCode="General"/>
    </dxf>
    <dxf>
      <font>
        <strike val="0"/>
        <outline val="0"/>
        <shadow val="0"/>
        <u val="none"/>
        <vertAlign val="baseline"/>
        <sz val="11"/>
        <color auto="1"/>
        <name val="Calibri"/>
        <scheme val="minor"/>
      </font>
      <numFmt numFmtId="0" formatCode="General"/>
      <alignment horizontal="center" textRotation="0" wrapText="0" indent="0" justifyLastLine="0" shrinkToFit="0" readingOrder="0"/>
    </dxf>
    <dxf>
      <font>
        <strike val="0"/>
        <outline val="0"/>
        <shadow val="0"/>
        <u val="none"/>
        <vertAlign val="baseline"/>
        <sz val="11"/>
        <color auto="1"/>
        <name val="Calibri"/>
        <scheme val="minor"/>
      </font>
    </dxf>
    <dxf>
      <font>
        <strike val="0"/>
        <outline val="0"/>
        <shadow val="0"/>
        <u val="none"/>
        <vertAlign val="baseline"/>
        <sz val="11"/>
        <color rgb="FF002060"/>
        <name val="Calibri"/>
        <scheme val="minor"/>
      </font>
      <fill>
        <patternFill patternType="solid">
          <fgColor indexed="64"/>
          <bgColor theme="9" tint="0.79998168889431442"/>
        </patternFill>
      </fill>
      <alignment horizontal="center" vertical="center" textRotation="0" wrapText="0" indent="0" justifyLastLine="0" shrinkToFit="0" readingOrder="0"/>
    </dxf>
    <dxf>
      <fill>
        <patternFill>
          <bgColor rgb="FFFF5050"/>
        </patternFill>
      </fill>
    </dxf>
    <dxf>
      <fill>
        <patternFill>
          <bgColor rgb="FF00B050"/>
        </patternFill>
      </fill>
    </dxf>
    <dxf>
      <fill>
        <patternFill>
          <bgColor rgb="FFFF7C80"/>
        </patternFill>
      </fill>
    </dxf>
    <dxf>
      <fill>
        <patternFill>
          <bgColor theme="7" tint="0.59996337778862885"/>
        </patternFill>
      </fill>
    </dxf>
    <dxf>
      <fill>
        <patternFill>
          <bgColor theme="9" tint="0.59996337778862885"/>
        </patternFill>
      </fill>
    </dxf>
    <dxf>
      <fill>
        <patternFill patternType="solid">
          <fgColor theme="6" tint="0.59999389629810485"/>
          <bgColor theme="6" tint="0.59999389629810485"/>
        </patternFill>
      </fill>
    </dxf>
    <dxf>
      <fill>
        <patternFill patternType="solid">
          <fgColor theme="6" tint="0.59999389629810485"/>
          <bgColor theme="6" tint="0.59999389629810485"/>
        </patternFill>
      </fill>
    </dxf>
    <dxf>
      <font>
        <b/>
        <color theme="0"/>
      </font>
      <fill>
        <patternFill patternType="solid">
          <fgColor theme="6"/>
          <bgColor theme="6"/>
        </patternFill>
      </fill>
    </dxf>
    <dxf>
      <font>
        <b/>
        <color theme="0"/>
      </font>
      <fill>
        <patternFill patternType="solid">
          <fgColor theme="6"/>
          <bgColor theme="6"/>
        </patternFill>
      </fill>
    </dxf>
    <dxf>
      <font>
        <b/>
        <color theme="0"/>
      </font>
      <fill>
        <patternFill patternType="solid">
          <fgColor theme="6"/>
          <bgColor theme="6"/>
        </patternFill>
      </fill>
      <border>
        <top style="thick">
          <color theme="0"/>
        </top>
      </border>
    </dxf>
    <dxf>
      <font>
        <b/>
        <color theme="0"/>
      </font>
      <fill>
        <patternFill patternType="solid">
          <fgColor theme="6"/>
          <bgColor theme="6" tint="-0.24994659260841701"/>
        </patternFill>
      </fill>
      <border>
        <bottom style="thick">
          <color theme="0"/>
        </bottom>
      </border>
    </dxf>
    <dxf>
      <font>
        <color theme="1"/>
      </font>
      <fill>
        <patternFill patternType="solid">
          <fgColor theme="6" tint="0.79998168889431442"/>
          <bgColor theme="6" tint="0.79998168889431442"/>
        </patternFill>
      </fill>
      <border>
        <vertical style="thin">
          <color theme="0"/>
        </vertical>
        <horizontal style="thin">
          <color theme="0"/>
        </horizontal>
      </border>
    </dxf>
  </dxfs>
  <tableStyles count="1" defaultTableStyle="TableStyleMedium2" defaultPivotStyle="PivotStyleLight16">
    <tableStyle name="Lista de tareas pendientes para proyectos" pivot="0" count="7" xr9:uid="{00000000-0011-0000-FFFF-FFFF00000000}">
      <tableStyleElement type="wholeTable" dxfId="85"/>
      <tableStyleElement type="headerRow" dxfId="84"/>
      <tableStyleElement type="totalRow" dxfId="83"/>
      <tableStyleElement type="firstColumn" dxfId="82"/>
      <tableStyleElement type="lastColumn" dxfId="81"/>
      <tableStyleElement type="firstRowStripe" dxfId="80"/>
      <tableStyleElement type="firstColumnStripe" dxfId="79"/>
    </tableStyle>
  </tableStyles>
  <colors>
    <mruColors>
      <color rgb="FFF2F2F2"/>
      <color rgb="FFFF5050"/>
      <color rgb="FFFF7C8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s-CO"/>
              <a:t>Gráfico 1. Priorización de Componentes del Portafolio</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1"/>
          <c:order val="1"/>
          <c:tx>
            <c:strRef>
              <c:f>'Priorización de Componentes'!$J$25</c:f>
              <c:strCache>
                <c:ptCount val="1"/>
                <c:pt idx="0">
                  <c:v>Umbral de Priorización</c:v>
                </c:pt>
              </c:strCache>
            </c:strRef>
          </c:tx>
          <c:spPr>
            <a:ln w="19050" cap="rnd">
              <a:solidFill>
                <a:srgbClr val="FF0000"/>
              </a:solidFill>
              <a:round/>
            </a:ln>
            <a:effectLst>
              <a:outerShdw blurRad="57150" dist="19050" dir="5400000" algn="ctr" rotWithShape="0">
                <a:srgbClr val="000000">
                  <a:alpha val="63000"/>
                </a:srgbClr>
              </a:outerShdw>
            </a:effectLst>
          </c:spPr>
          <c:marker>
            <c:symbol val="none"/>
          </c:marker>
          <c:cat>
            <c:strRef>
              <c:f>'Priorización de Componentes'!$B$27:$B$35</c:f>
              <c:strCache>
                <c:ptCount val="9"/>
                <c:pt idx="0">
                  <c:v>P41C170224</c:v>
                </c:pt>
                <c:pt idx="1">
                  <c:v>ECOCA-10</c:v>
                </c:pt>
                <c:pt idx="2">
                  <c:v>ECOLLA-05</c:v>
                </c:pt>
                <c:pt idx="3">
                  <c:v>ECOLLA-06</c:v>
                </c:pt>
                <c:pt idx="4">
                  <c:v>P32C160285</c:v>
                </c:pt>
                <c:pt idx="5">
                  <c:v>P32C180403</c:v>
                </c:pt>
                <c:pt idx="6">
                  <c:v>P32C160443</c:v>
                </c:pt>
                <c:pt idx="7">
                  <c:v>P41C180029</c:v>
                </c:pt>
                <c:pt idx="8">
                  <c:v>P41C180033</c:v>
                </c:pt>
              </c:strCache>
            </c:strRef>
          </c:cat>
          <c:val>
            <c:numRef>
              <c:f>'Priorización de Componentes'!$J$26:$J$35</c:f>
              <c:numCache>
                <c:formatCode>General</c:formatCode>
                <c:ptCount val="10"/>
                <c:pt idx="0">
                  <c:v>2</c:v>
                </c:pt>
                <c:pt idx="1">
                  <c:v>2</c:v>
                </c:pt>
                <c:pt idx="2">
                  <c:v>2</c:v>
                </c:pt>
                <c:pt idx="3">
                  <c:v>2</c:v>
                </c:pt>
                <c:pt idx="4">
                  <c:v>2</c:v>
                </c:pt>
                <c:pt idx="5">
                  <c:v>2</c:v>
                </c:pt>
                <c:pt idx="6">
                  <c:v>2</c:v>
                </c:pt>
                <c:pt idx="7">
                  <c:v>2</c:v>
                </c:pt>
                <c:pt idx="8">
                  <c:v>2</c:v>
                </c:pt>
                <c:pt idx="9">
                  <c:v>2</c:v>
                </c:pt>
              </c:numCache>
            </c:numRef>
          </c:val>
          <c:smooth val="0"/>
          <c:extLst>
            <c:ext xmlns:c16="http://schemas.microsoft.com/office/drawing/2014/chart" uri="{C3380CC4-5D6E-409C-BE32-E72D297353CC}">
              <c16:uniqueId val="{00000002-DCC2-47AB-B677-3795CA989B30}"/>
            </c:ext>
          </c:extLst>
        </c:ser>
        <c:dLbls>
          <c:showLegendKey val="0"/>
          <c:showVal val="0"/>
          <c:showCatName val="0"/>
          <c:showSerName val="0"/>
          <c:showPercent val="0"/>
          <c:showBubbleSize val="0"/>
        </c:dLbls>
        <c:marker val="1"/>
        <c:smooth val="0"/>
        <c:axId val="145934112"/>
        <c:axId val="145934672"/>
      </c:lineChart>
      <c:scatterChart>
        <c:scatterStyle val="lineMarker"/>
        <c:varyColors val="0"/>
        <c:ser>
          <c:idx val="0"/>
          <c:order val="0"/>
          <c:tx>
            <c:v>Valor Importancia</c:v>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'Priorización de Componentes'!$B$27:$B$34</c:f>
              <c:strCache>
                <c:ptCount val="8"/>
                <c:pt idx="0">
                  <c:v>P41C170224</c:v>
                </c:pt>
                <c:pt idx="1">
                  <c:v>ECOCA-10</c:v>
                </c:pt>
                <c:pt idx="2">
                  <c:v>ECOLLA-05</c:v>
                </c:pt>
                <c:pt idx="3">
                  <c:v>ECOLLA-06</c:v>
                </c:pt>
                <c:pt idx="4">
                  <c:v>P32C160285</c:v>
                </c:pt>
                <c:pt idx="5">
                  <c:v>P32C180403</c:v>
                </c:pt>
                <c:pt idx="6">
                  <c:v>P32C160443</c:v>
                </c:pt>
                <c:pt idx="7">
                  <c:v>P41C180029</c:v>
                </c:pt>
              </c:strCache>
            </c:strRef>
          </c:xVal>
          <c:yVal>
            <c:numRef>
              <c:f>'Priorización de Componentes'!$H$27:$H$34</c:f>
              <c:numCache>
                <c:formatCode>0.00;;;@</c:formatCode>
                <c:ptCount val="8"/>
                <c:pt idx="0">
                  <c:v>1.6500000000000001</c:v>
                </c:pt>
                <c:pt idx="1">
                  <c:v>2.2000000000000002</c:v>
                </c:pt>
                <c:pt idx="2">
                  <c:v>2.2999999999999998</c:v>
                </c:pt>
                <c:pt idx="3">
                  <c:v>1.9000000000000001</c:v>
                </c:pt>
                <c:pt idx="4">
                  <c:v>2.2999999999999998</c:v>
                </c:pt>
                <c:pt idx="5">
                  <c:v>2.2000000000000002</c:v>
                </c:pt>
                <c:pt idx="6">
                  <c:v>2.2999999999999998</c:v>
                </c:pt>
                <c:pt idx="7">
                  <c:v>1.9</c:v>
                </c:pt>
              </c:numCache>
            </c:numRef>
          </c:yVal>
          <c:smooth val="0"/>
          <c:extLst>
            <c:ext xmlns:c16="http://schemas.microsoft.com/office/drawing/2014/chart" uri="{C3380CC4-5D6E-409C-BE32-E72D297353CC}">
              <c16:uniqueId val="{00000000-DCC2-47AB-B677-3795CA989B30}"/>
            </c:ext>
          </c:extLst>
        </c:ser>
        <c:dLbls>
          <c:dLblPos val="t"/>
          <c:showLegendKey val="0"/>
          <c:showVal val="1"/>
          <c:showCatName val="0"/>
          <c:showSerName val="0"/>
          <c:showPercent val="0"/>
          <c:showBubbleSize val="0"/>
        </c:dLbls>
        <c:axId val="145934112"/>
        <c:axId val="145934672"/>
      </c:scatterChart>
      <c:catAx>
        <c:axId val="145934112"/>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1" i="0" u="none" strike="noStrike" kern="1200" baseline="0">
                    <a:solidFill>
                      <a:schemeClr val="accent1"/>
                    </a:solidFill>
                    <a:latin typeface="+mn-lt"/>
                    <a:ea typeface="+mn-ea"/>
                    <a:cs typeface="+mn-cs"/>
                  </a:defRPr>
                </a:pPr>
                <a:r>
                  <a:rPr lang="es-CO" sz="1000" b="1">
                    <a:solidFill>
                      <a:schemeClr val="accent1"/>
                    </a:solidFill>
                  </a:rPr>
                  <a:t>COMPONENTES</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accent1"/>
                  </a:solidFill>
                  <a:latin typeface="+mn-lt"/>
                  <a:ea typeface="+mn-ea"/>
                  <a:cs typeface="+mn-cs"/>
                </a:defRPr>
              </a:pPr>
              <a:endParaRPr lang="es-CO"/>
            </a:p>
          </c:txPr>
        </c:title>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endParaRPr lang="es-CO"/>
          </a:p>
        </c:txPr>
        <c:crossAx val="145934672"/>
        <c:crosses val="autoZero"/>
        <c:auto val="0"/>
        <c:lblAlgn val="ctr"/>
        <c:lblOffset val="100"/>
        <c:tickMarkSkip val="1"/>
        <c:noMultiLvlLbl val="0"/>
      </c:catAx>
      <c:valAx>
        <c:axId val="145934672"/>
        <c:scaling>
          <c:orientation val="minMax"/>
          <c:max val="3"/>
          <c:min val="1"/>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900" b="1" i="0" u="none" strike="noStrike" kern="1200" baseline="0">
                    <a:solidFill>
                      <a:srgbClr val="FF0000"/>
                    </a:solidFill>
                    <a:latin typeface="+mn-lt"/>
                    <a:ea typeface="+mn-ea"/>
                    <a:cs typeface="+mn-cs"/>
                  </a:defRPr>
                </a:pPr>
                <a:r>
                  <a:rPr lang="es-CO" b="1">
                    <a:solidFill>
                      <a:srgbClr val="FF0000"/>
                    </a:solidFill>
                  </a:rPr>
                  <a:t>IMPORTANCIA</a:t>
                </a:r>
              </a:p>
            </c:rich>
          </c:tx>
          <c:overlay val="0"/>
          <c:spPr>
            <a:noFill/>
            <a:ln>
              <a:noFill/>
            </a:ln>
            <a:effectLst/>
          </c:spPr>
          <c:txPr>
            <a:bodyPr rot="-5400000" spcFirstLastPara="1" vertOverflow="ellipsis" vert="horz" wrap="square" anchor="ctr" anchorCtr="1"/>
            <a:lstStyle/>
            <a:p>
              <a:pPr>
                <a:defRPr sz="900" b="1" i="0" u="none" strike="noStrike" kern="1200" baseline="0">
                  <a:solidFill>
                    <a:srgbClr val="FF0000"/>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endParaRPr lang="es-CO"/>
          </a:p>
        </c:txPr>
        <c:crossAx val="14593411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12700" cap="flat" cmpd="sng" algn="ctr">
      <a:solidFill>
        <a:sysClr val="windowText" lastClr="000000"/>
      </a:solidFill>
      <a:round/>
    </a:ln>
    <a:effectLst>
      <a:outerShdw blurRad="50800" dist="38100" dir="18900000" algn="bl" rotWithShape="0">
        <a:prstClr val="black">
          <a:alpha val="40000"/>
        </a:prstClr>
      </a:outerShdw>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image" Target="../media/image9.emf"/><Relationship Id="rId18" Type="http://schemas.openxmlformats.org/officeDocument/2006/relationships/image" Target="../media/image14.png"/><Relationship Id="rId3" Type="http://schemas.openxmlformats.org/officeDocument/2006/relationships/hyperlink" Target="#'Priorizaci&#243;n de Componentes'!D50"/><Relationship Id="rId21" Type="http://schemas.openxmlformats.org/officeDocument/2006/relationships/image" Target="../media/image17.emf"/><Relationship Id="rId7" Type="http://schemas.openxmlformats.org/officeDocument/2006/relationships/image" Target="../media/image4.emf"/><Relationship Id="rId12" Type="http://schemas.openxmlformats.org/officeDocument/2006/relationships/hyperlink" Target="#'Priorizaci&#243;n de Componentes'!B2"/><Relationship Id="rId17" Type="http://schemas.openxmlformats.org/officeDocument/2006/relationships/image" Target="../media/image13.emf"/><Relationship Id="rId2" Type="http://schemas.openxmlformats.org/officeDocument/2006/relationships/hyperlink" Target="#'Priorizaci&#243;n de Componentes'!B35"/><Relationship Id="rId16" Type="http://schemas.openxmlformats.org/officeDocument/2006/relationships/image" Target="../media/image12.emf"/><Relationship Id="rId20" Type="http://schemas.openxmlformats.org/officeDocument/2006/relationships/image" Target="../media/image16.emf"/><Relationship Id="rId1" Type="http://schemas.openxmlformats.org/officeDocument/2006/relationships/hyperlink" Target="#'Priorizaci&#243;n de Componentes'!B22"/><Relationship Id="rId6" Type="http://schemas.openxmlformats.org/officeDocument/2006/relationships/image" Target="../media/image3.emf"/><Relationship Id="rId11" Type="http://schemas.openxmlformats.org/officeDocument/2006/relationships/image" Target="../media/image8.png"/><Relationship Id="rId24" Type="http://schemas.openxmlformats.org/officeDocument/2006/relationships/hyperlink" Target="#'Valoraci&#243;n de Riesgos'!B3"/><Relationship Id="rId5" Type="http://schemas.openxmlformats.org/officeDocument/2006/relationships/image" Target="../media/image2.png"/><Relationship Id="rId15" Type="http://schemas.openxmlformats.org/officeDocument/2006/relationships/image" Target="../media/image11.emf"/><Relationship Id="rId23" Type="http://schemas.openxmlformats.org/officeDocument/2006/relationships/image" Target="../media/image19.emf"/><Relationship Id="rId10" Type="http://schemas.openxmlformats.org/officeDocument/2006/relationships/image" Target="../media/image7.png"/><Relationship Id="rId19" Type="http://schemas.openxmlformats.org/officeDocument/2006/relationships/image" Target="../media/image15.emf"/><Relationship Id="rId4" Type="http://schemas.openxmlformats.org/officeDocument/2006/relationships/image" Target="../media/image1.gif"/><Relationship Id="rId9" Type="http://schemas.openxmlformats.org/officeDocument/2006/relationships/image" Target="../media/image6.png"/><Relationship Id="rId14" Type="http://schemas.openxmlformats.org/officeDocument/2006/relationships/image" Target="../media/image10.emf"/><Relationship Id="rId22" Type="http://schemas.openxmlformats.org/officeDocument/2006/relationships/image" Target="../media/image18.png"/></Relationships>
</file>

<file path=xl/drawings/_rels/drawing2.xml.rels><?xml version="1.0" encoding="UTF-8" standalone="yes"?>
<Relationships xmlns="http://schemas.openxmlformats.org/package/2006/relationships"><Relationship Id="rId3" Type="http://schemas.openxmlformats.org/officeDocument/2006/relationships/hyperlink" Target="#Instructivo!B67"/><Relationship Id="rId2" Type="http://schemas.openxmlformats.org/officeDocument/2006/relationships/hyperlink" Target="#Instructivo!B15"/><Relationship Id="rId1" Type="http://schemas.openxmlformats.org/officeDocument/2006/relationships/chart" Target="../charts/chart1.xml"/><Relationship Id="rId4" Type="http://schemas.openxmlformats.org/officeDocument/2006/relationships/hyperlink" Target="#Instructivo!B153"/></Relationships>
</file>

<file path=xl/drawings/_rels/drawing3.xml.rels><?xml version="1.0" encoding="UTF-8" standalone="yes"?>
<Relationships xmlns="http://schemas.openxmlformats.org/package/2006/relationships"><Relationship Id="rId2" Type="http://schemas.openxmlformats.org/officeDocument/2006/relationships/hyperlink" Target="#Instructivo!R133"/><Relationship Id="rId1" Type="http://schemas.openxmlformats.org/officeDocument/2006/relationships/image" Target="../media/image20.emf"/></Relationships>
</file>

<file path=xl/drawings/_rels/drawing4.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3.png"/><Relationship Id="rId1" Type="http://schemas.openxmlformats.org/officeDocument/2006/relationships/image" Target="../media/image2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1.emf"/></Relationships>
</file>

<file path=xl/drawings/drawing1.xml><?xml version="1.0" encoding="utf-8"?>
<xdr:wsDr xmlns:xdr="http://schemas.openxmlformats.org/drawingml/2006/spreadsheetDrawing" xmlns:a="http://schemas.openxmlformats.org/drawingml/2006/main">
  <xdr:twoCellAnchor>
    <xdr:from>
      <xdr:col>1</xdr:col>
      <xdr:colOff>93785</xdr:colOff>
      <xdr:row>0</xdr:row>
      <xdr:rowOff>76199</xdr:rowOff>
    </xdr:from>
    <xdr:to>
      <xdr:col>9</xdr:col>
      <xdr:colOff>189785</xdr:colOff>
      <xdr:row>175</xdr:row>
      <xdr:rowOff>28574</xdr:rowOff>
    </xdr:to>
    <xdr:sp macro="" textlink="">
      <xdr:nvSpPr>
        <xdr:cNvPr id="2" name="Fondo" descr="Fondo">
          <a:extLst>
            <a:ext uri="{FF2B5EF4-FFF2-40B4-BE49-F238E27FC236}">
              <a16:creationId xmlns:a16="http://schemas.microsoft.com/office/drawing/2014/main" id="{00000000-0008-0000-0000-000002000000}"/>
            </a:ext>
          </a:extLst>
        </xdr:cNvPr>
        <xdr:cNvSpPr/>
      </xdr:nvSpPr>
      <xdr:spPr>
        <a:xfrm>
          <a:off x="465260" y="76199"/>
          <a:ext cx="6192000" cy="33289875"/>
        </a:xfrm>
        <a:prstGeom prst="rect">
          <a:avLst/>
        </a:prstGeom>
        <a:solidFill>
          <a:schemeClr val="bg1">
            <a:lumMod val="95000"/>
          </a:schemeClr>
        </a:solidFill>
        <a:ln>
          <a:solidFill>
            <a:schemeClr val="bg1">
              <a:lumMod val="85000"/>
            </a:schemeClr>
          </a:solidFill>
        </a:ln>
      </xdr:spPr>
      <xdr:style>
        <a:lnRef idx="0">
          <a:schemeClr val="accent1"/>
        </a:lnRef>
        <a:fillRef idx="3">
          <a:schemeClr val="accent1"/>
        </a:fillRef>
        <a:effectRef idx="3">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1</xdr:col>
      <xdr:colOff>228600</xdr:colOff>
      <xdr:row>3</xdr:row>
      <xdr:rowOff>139360</xdr:rowOff>
    </xdr:from>
    <xdr:to>
      <xdr:col>8</xdr:col>
      <xdr:colOff>457200</xdr:colOff>
      <xdr:row>3</xdr:row>
      <xdr:rowOff>139360</xdr:rowOff>
    </xdr:to>
    <xdr:cxnSp macro="">
      <xdr:nvCxnSpPr>
        <xdr:cNvPr id="3" name="Línea inferior" descr="Línea decorativa">
          <a:extLst>
            <a:ext uri="{FF2B5EF4-FFF2-40B4-BE49-F238E27FC236}">
              <a16:creationId xmlns:a16="http://schemas.microsoft.com/office/drawing/2014/main" id="{00000000-0008-0000-0000-000003000000}"/>
            </a:ext>
          </a:extLst>
        </xdr:cNvPr>
        <xdr:cNvCxnSpPr>
          <a:cxnSpLocks/>
        </xdr:cNvCxnSpPr>
      </xdr:nvCxnSpPr>
      <xdr:spPr>
        <a:xfrm>
          <a:off x="600075" y="710860"/>
          <a:ext cx="5562600" cy="0"/>
        </a:xfrm>
        <a:prstGeom prst="lin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676275</xdr:colOff>
      <xdr:row>1</xdr:row>
      <xdr:rowOff>40579</xdr:rowOff>
    </xdr:from>
    <xdr:to>
      <xdr:col>8</xdr:col>
      <xdr:colOff>561975</xdr:colOff>
      <xdr:row>4</xdr:row>
      <xdr:rowOff>113326</xdr:rowOff>
    </xdr:to>
    <xdr:sp macro="" textlink="">
      <xdr:nvSpPr>
        <xdr:cNvPr id="4" name="Paso">
          <a:extLst>
            <a:ext uri="{FF2B5EF4-FFF2-40B4-BE49-F238E27FC236}">
              <a16:creationId xmlns:a16="http://schemas.microsoft.com/office/drawing/2014/main" id="{00000000-0008-0000-0000-000004000000}"/>
            </a:ext>
          </a:extLst>
        </xdr:cNvPr>
        <xdr:cNvSpPr txBox="1"/>
      </xdr:nvSpPr>
      <xdr:spPr>
        <a:xfrm>
          <a:off x="1047750" y="231079"/>
          <a:ext cx="5219700"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es" sz="2200" b="1" i="0" u="none" strike="noStrike" kern="1200">
              <a:solidFill>
                <a:srgbClr val="3B3838"/>
              </a:solidFill>
              <a:effectLst/>
              <a:latin typeface="Segoe UI Light" panose="020B0502040204020203" pitchFamily="34" charset="0"/>
              <a:ea typeface="+mn-ea"/>
              <a:cs typeface="Segoe UI Light" panose="020B0502040204020203" pitchFamily="34" charset="0"/>
            </a:rPr>
            <a:t>Instructivo para</a:t>
          </a:r>
          <a:r>
            <a:rPr lang="es" sz="2200" b="1" i="0" u="none" strike="noStrike" kern="1200" baseline="0">
              <a:solidFill>
                <a:srgbClr val="3B3838"/>
              </a:solidFill>
              <a:effectLst/>
              <a:latin typeface="Segoe UI Light" panose="020B0502040204020203" pitchFamily="34" charset="0"/>
              <a:ea typeface="+mn-ea"/>
              <a:cs typeface="Segoe UI Light" panose="020B0502040204020203" pitchFamily="34" charset="0"/>
            </a:rPr>
            <a:t> el Uso de la Herramienta</a:t>
          </a:r>
          <a:endParaRPr kumimoji="0" lang="en-US" sz="2200" b="1" i="0" u="none" strike="noStrike" kern="0" cap="none" spc="0" normalizeH="0" baseline="0">
            <a:ln>
              <a:noFill/>
            </a:ln>
            <a:solidFill>
              <a:srgbClr val="3B3838"/>
            </a:solidFill>
            <a:effectLst/>
            <a:uLnTx/>
            <a:uFillTx/>
            <a:latin typeface="Courier New" panose="02070309020205020404" pitchFamily="49" charset="0"/>
            <a:ea typeface="Segoe UI" pitchFamily="34" charset="0"/>
            <a:cs typeface="Courier New" panose="02070309020205020404" pitchFamily="49" charset="0"/>
          </a:endParaRPr>
        </a:p>
      </xdr:txBody>
    </xdr:sp>
    <xdr:clientData/>
  </xdr:twoCellAnchor>
  <xdr:oneCellAnchor>
    <xdr:from>
      <xdr:col>1</xdr:col>
      <xdr:colOff>220131</xdr:colOff>
      <xdr:row>4</xdr:row>
      <xdr:rowOff>19048</xdr:rowOff>
    </xdr:from>
    <xdr:ext cx="5760000" cy="467564"/>
    <xdr:sp macro="" textlink="">
      <xdr:nvSpPr>
        <xdr:cNvPr id="5" name="Introducción para agregar números">
          <a:extLst>
            <a:ext uri="{FF2B5EF4-FFF2-40B4-BE49-F238E27FC236}">
              <a16:creationId xmlns:a16="http://schemas.microsoft.com/office/drawing/2014/main" id="{00000000-0008-0000-0000-000005000000}"/>
            </a:ext>
          </a:extLst>
        </xdr:cNvPr>
        <xdr:cNvSpPr txBox="1"/>
      </xdr:nvSpPr>
      <xdr:spPr>
        <a:xfrm>
          <a:off x="591606" y="781048"/>
          <a:ext cx="5760000" cy="46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 sz="1100" kern="1200">
              <a:solidFill>
                <a:schemeClr val="tx1">
                  <a:lumMod val="75000"/>
                  <a:lumOff val="25000"/>
                </a:schemeClr>
              </a:solidFill>
              <a:latin typeface="Segoe UI" panose="020B0502040204020203" pitchFamily="34" charset="0"/>
              <a:ea typeface="+mn-ea"/>
              <a:cs typeface="Segoe UI" panose="020B0502040204020203" pitchFamily="34" charset="0"/>
            </a:rPr>
            <a:t>A continuación</a:t>
          </a:r>
          <a:r>
            <a:rPr lang="es" sz="1100" kern="1200" baseline="0">
              <a:solidFill>
                <a:schemeClr val="tx1">
                  <a:lumMod val="75000"/>
                  <a:lumOff val="25000"/>
                </a:schemeClr>
              </a:solidFill>
              <a:latin typeface="Segoe UI" panose="020B0502040204020203" pitchFamily="34" charset="0"/>
              <a:ea typeface="+mn-ea"/>
              <a:cs typeface="Segoe UI" panose="020B0502040204020203" pitchFamily="34" charset="0"/>
            </a:rPr>
            <a:t> se presentan las instrucciones para el uso adecuado de la herramienta de valoración de riesgos del portafolio de proyectos.</a:t>
          </a:r>
          <a:endParaRPr lang="es" sz="1100" kern="1200">
            <a:solidFill>
              <a:schemeClr val="tx1">
                <a:lumMod val="75000"/>
                <a:lumOff val="25000"/>
              </a:schemeClr>
            </a:solidFill>
            <a:latin typeface="Segoe UI" panose="020B0502040204020203" pitchFamily="34" charset="0"/>
            <a:ea typeface="+mn-ea"/>
            <a:cs typeface="Segoe UI" panose="020B0502040204020203" pitchFamily="34" charset="0"/>
          </a:endParaRPr>
        </a:p>
      </xdr:txBody>
    </xdr:sp>
    <xdr:clientData/>
  </xdr:oneCellAnchor>
  <xdr:oneCellAnchor>
    <xdr:from>
      <xdr:col>1</xdr:col>
      <xdr:colOff>539749</xdr:colOff>
      <xdr:row>13</xdr:row>
      <xdr:rowOff>79829</xdr:rowOff>
    </xdr:from>
    <xdr:ext cx="5527676" cy="467564"/>
    <xdr:sp macro="" textlink="">
      <xdr:nvSpPr>
        <xdr:cNvPr id="6" name="Paso" descr="&#10;">
          <a:extLst>
            <a:ext uri="{FF2B5EF4-FFF2-40B4-BE49-F238E27FC236}">
              <a16:creationId xmlns:a16="http://schemas.microsoft.com/office/drawing/2014/main" id="{00000000-0008-0000-0000-000006000000}"/>
            </a:ext>
          </a:extLst>
        </xdr:cNvPr>
        <xdr:cNvSpPr txBox="1"/>
      </xdr:nvSpPr>
      <xdr:spPr>
        <a:xfrm>
          <a:off x="911224" y="2556329"/>
          <a:ext cx="5527676" cy="46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1  - Calificación Nivel de Importancia de Componentes en Función de los Objetivos Estratégicos</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t>
          </a:r>
          <a:endPar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xdr:txBody>
    </xdr:sp>
    <xdr:clientData/>
  </xdr:oneCellAnchor>
  <xdr:twoCellAnchor>
    <xdr:from>
      <xdr:col>1</xdr:col>
      <xdr:colOff>104780</xdr:colOff>
      <xdr:row>13</xdr:row>
      <xdr:rowOff>104775</xdr:rowOff>
    </xdr:from>
    <xdr:to>
      <xdr:col>1</xdr:col>
      <xdr:colOff>484554</xdr:colOff>
      <xdr:row>15</xdr:row>
      <xdr:rowOff>88683</xdr:rowOff>
    </xdr:to>
    <xdr:sp macro="" textlink="">
      <xdr:nvSpPr>
        <xdr:cNvPr id="7" name="1">
          <a:extLst>
            <a:ext uri="{FF2B5EF4-FFF2-40B4-BE49-F238E27FC236}">
              <a16:creationId xmlns:a16="http://schemas.microsoft.com/office/drawing/2014/main" id="{00000000-0008-0000-0000-000007000000}"/>
            </a:ext>
          </a:extLst>
        </xdr:cNvPr>
        <xdr:cNvSpPr/>
      </xdr:nvSpPr>
      <xdr:spPr>
        <a:xfrm>
          <a:off x="476255" y="2581275"/>
          <a:ext cx="379774" cy="364908"/>
        </a:xfrm>
        <a:prstGeom prst="ellipse">
          <a:avLst/>
        </a:prstGeom>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s" sz="1600" b="1">
              <a:solidFill>
                <a:sysClr val="windowText" lastClr="000000"/>
              </a:solidFill>
              <a:latin typeface="Segoe UI Semibold" panose="020B0702040204020203" pitchFamily="34" charset="0"/>
              <a:cs typeface="Segoe UI Semibold" panose="020B0702040204020203" pitchFamily="34" charset="0"/>
            </a:rPr>
            <a:t>1</a:t>
          </a:r>
        </a:p>
      </xdr:txBody>
    </xdr:sp>
    <xdr:clientData/>
  </xdr:twoCellAnchor>
  <xdr:oneCellAnchor>
    <xdr:from>
      <xdr:col>1</xdr:col>
      <xdr:colOff>160865</xdr:colOff>
      <xdr:row>6</xdr:row>
      <xdr:rowOff>117929</xdr:rowOff>
    </xdr:from>
    <xdr:ext cx="5908675" cy="1091745"/>
    <xdr:sp macro="" textlink="">
      <xdr:nvSpPr>
        <xdr:cNvPr id="8" name="Paso" descr="&#10;">
          <a:extLst>
            <a:ext uri="{FF2B5EF4-FFF2-40B4-BE49-F238E27FC236}">
              <a16:creationId xmlns:a16="http://schemas.microsoft.com/office/drawing/2014/main" id="{00000000-0008-0000-0000-000008000000}"/>
            </a:ext>
          </a:extLst>
        </xdr:cNvPr>
        <xdr:cNvSpPr txBox="1"/>
      </xdr:nvSpPr>
      <xdr:spPr>
        <a:xfrm>
          <a:off x="532340" y="1260929"/>
          <a:ext cx="5908675" cy="10917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 sz="1800" b="1" i="0" u="sng" strike="noStrike" kern="0" cap="none" spc="0" normalizeH="0" baseline="0">
              <a:ln>
                <a:noFill/>
              </a:ln>
              <a:solidFill>
                <a:schemeClr val="tx1">
                  <a:lumMod val="75000"/>
                  <a:lumOff val="25000"/>
                </a:schemeClr>
              </a:solidFill>
              <a:effectLst/>
              <a:uLnTx/>
              <a:uFillTx/>
              <a:latin typeface="Segoe UI Light" panose="020B0502040204020203" pitchFamily="34" charset="0"/>
              <a:ea typeface="Segoe UI" pitchFamily="34" charset="0"/>
              <a:cs typeface="Segoe UI Light" panose="020B0502040204020203" pitchFamily="34" charset="0"/>
            </a:rPr>
            <a:t>Pestaña "Priorización de Componentes"</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El resultado del proceso que se lleva a cabo en esta sección, es la priorización de los componentes (proyectos, programas y/o sub-portafolios) que están incluidos en el portafolio de proyectos de la compañía. </a:t>
          </a:r>
        </a:p>
      </xdr:txBody>
    </xdr:sp>
    <xdr:clientData/>
  </xdr:oneCellAnchor>
  <xdr:twoCellAnchor>
    <xdr:from>
      <xdr:col>1</xdr:col>
      <xdr:colOff>239181</xdr:colOff>
      <xdr:row>74</xdr:row>
      <xdr:rowOff>143609</xdr:rowOff>
    </xdr:from>
    <xdr:to>
      <xdr:col>9</xdr:col>
      <xdr:colOff>28574</xdr:colOff>
      <xdr:row>89</xdr:row>
      <xdr:rowOff>171450</xdr:rowOff>
    </xdr:to>
    <xdr:sp macro="" textlink="">
      <xdr:nvSpPr>
        <xdr:cNvPr id="9" name="Paso" descr="&#10;">
          <a:extLst>
            <a:ext uri="{FF2B5EF4-FFF2-40B4-BE49-F238E27FC236}">
              <a16:creationId xmlns:a16="http://schemas.microsoft.com/office/drawing/2014/main" id="{00000000-0008-0000-0000-000009000000}"/>
            </a:ext>
          </a:extLst>
        </xdr:cNvPr>
        <xdr:cNvSpPr txBox="1"/>
      </xdr:nvSpPr>
      <xdr:spPr>
        <a:xfrm>
          <a:off x="610656" y="14240609"/>
          <a:ext cx="5885393" cy="28853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La calificación del nivel de importancia que tiene cada componente frente a los objetivos estratégicos de la Organización se realizará con los valores indicados en la tabla anterior, donde:</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rtl="0" eaLnBrk="1" fontAlgn="auto" latinLnBrk="0" hangingPunct="1"/>
          <a:r>
            <a:rPr lang="es-CO" sz="1100" b="0" i="0" kern="1200" baseline="0">
              <a:solidFill>
                <a:schemeClr val="dk1"/>
              </a:solidFill>
              <a:effectLst/>
              <a:latin typeface="Segoe UI" panose="020B0502040204020203" pitchFamily="34" charset="0"/>
              <a:ea typeface="+mn-ea"/>
              <a:cs typeface="Segoe UI" panose="020B0502040204020203" pitchFamily="34" charset="0"/>
            </a:rPr>
            <a:t> - "A"  representa un nivel de importancia </a:t>
          </a:r>
          <a:r>
            <a:rPr lang="es-CO" sz="1100" b="0" i="0" u="sng" kern="1200" baseline="0">
              <a:solidFill>
                <a:schemeClr val="dk1"/>
              </a:solidFill>
              <a:effectLst/>
              <a:latin typeface="Segoe UI" panose="020B0502040204020203" pitchFamily="34" charset="0"/>
              <a:ea typeface="+mn-ea"/>
              <a:cs typeface="Segoe UI" panose="020B0502040204020203" pitchFamily="34" charset="0"/>
            </a:rPr>
            <a:t>ALTO</a:t>
          </a:r>
          <a:r>
            <a:rPr lang="es-CO" sz="1100" b="0" i="0" kern="1200" baseline="0">
              <a:solidFill>
                <a:schemeClr val="dk1"/>
              </a:solidFill>
              <a:effectLst/>
              <a:latin typeface="Segoe UI" panose="020B0502040204020203" pitchFamily="34" charset="0"/>
              <a:ea typeface="+mn-ea"/>
              <a:cs typeface="Segoe UI" panose="020B0502040204020203" pitchFamily="34" charset="0"/>
            </a:rPr>
            <a:t>  (se identifica con color </a:t>
          </a:r>
          <a:r>
            <a:rPr lang="es-CO" sz="1100" b="1" i="0" u="sng" kern="1200" baseline="0">
              <a:solidFill>
                <a:srgbClr val="FF0000"/>
              </a:solidFill>
              <a:effectLst/>
              <a:latin typeface="Segoe UI" panose="020B0502040204020203" pitchFamily="34" charset="0"/>
              <a:ea typeface="+mn-ea"/>
              <a:cs typeface="Segoe UI" panose="020B0502040204020203" pitchFamily="34" charset="0"/>
            </a:rPr>
            <a:t>Rojo</a:t>
          </a:r>
          <a:r>
            <a:rPr lang="es-CO" sz="1100" b="0" i="0" kern="1200" baseline="0">
              <a:solidFill>
                <a:schemeClr val="dk1"/>
              </a:solidFill>
              <a:effectLst/>
              <a:latin typeface="Segoe UI" panose="020B0502040204020203" pitchFamily="34" charset="0"/>
              <a:ea typeface="+mn-ea"/>
              <a:cs typeface="Segoe UI" panose="020B0502040204020203" pitchFamily="34" charset="0"/>
            </a:rPr>
            <a:t>)</a:t>
          </a:r>
          <a:endParaRPr lang="es-CO" sz="1100">
            <a:effectLst/>
            <a:latin typeface="Segoe UI" panose="020B0502040204020203" pitchFamily="34" charset="0"/>
            <a:cs typeface="Segoe UI" panose="020B0502040204020203" pitchFamily="34" charset="0"/>
          </a:endParaRPr>
        </a:p>
        <a:p>
          <a:pPr rtl="0" eaLnBrk="1" fontAlgn="auto" latinLnBrk="0" hangingPunct="1"/>
          <a:r>
            <a:rPr lang="es-CO" sz="1100" b="0" i="0" kern="1200" baseline="0">
              <a:solidFill>
                <a:schemeClr val="dk1"/>
              </a:solidFill>
              <a:effectLst/>
              <a:latin typeface="Segoe UI" panose="020B0502040204020203" pitchFamily="34" charset="0"/>
              <a:ea typeface="+mn-ea"/>
              <a:cs typeface="Segoe UI" panose="020B0502040204020203" pitchFamily="34" charset="0"/>
            </a:rPr>
            <a:t> - "M" representa un nivel de importancia </a:t>
          </a:r>
          <a:r>
            <a:rPr lang="es-CO" sz="1100" b="0" i="0" u="sng" kern="1200" baseline="0">
              <a:solidFill>
                <a:schemeClr val="dk1"/>
              </a:solidFill>
              <a:effectLst/>
              <a:latin typeface="Segoe UI" panose="020B0502040204020203" pitchFamily="34" charset="0"/>
              <a:ea typeface="+mn-ea"/>
              <a:cs typeface="Segoe UI" panose="020B0502040204020203" pitchFamily="34" charset="0"/>
            </a:rPr>
            <a:t>MEDIO</a:t>
          </a:r>
          <a:r>
            <a:rPr lang="es-CO" sz="1100" b="0" i="0" kern="1200" baseline="0">
              <a:solidFill>
                <a:schemeClr val="dk1"/>
              </a:solidFill>
              <a:effectLst/>
              <a:latin typeface="Segoe UI" panose="020B0502040204020203" pitchFamily="34" charset="0"/>
              <a:ea typeface="+mn-ea"/>
              <a:cs typeface="Segoe UI" panose="020B0502040204020203" pitchFamily="34" charset="0"/>
            </a:rPr>
            <a:t> (se identifica con color </a:t>
          </a:r>
          <a:r>
            <a:rPr lang="es-CO" sz="1100" b="1" i="0" u="sng" kern="1200" baseline="0">
              <a:solidFill>
                <a:schemeClr val="accent4"/>
              </a:solidFill>
              <a:effectLst/>
              <a:latin typeface="Segoe UI" panose="020B0502040204020203" pitchFamily="34" charset="0"/>
              <a:ea typeface="+mn-ea"/>
              <a:cs typeface="Segoe UI" panose="020B0502040204020203" pitchFamily="34" charset="0"/>
            </a:rPr>
            <a:t>Amarillo</a:t>
          </a:r>
          <a:r>
            <a:rPr lang="es-CO" sz="1100" b="0" i="0" kern="1200" baseline="0">
              <a:solidFill>
                <a:schemeClr val="dk1"/>
              </a:solidFill>
              <a:effectLst/>
              <a:latin typeface="Segoe UI" panose="020B0502040204020203" pitchFamily="34" charset="0"/>
              <a:ea typeface="+mn-ea"/>
              <a:cs typeface="Segoe UI" panose="020B0502040204020203" pitchFamily="34" charset="0"/>
            </a:rPr>
            <a:t>) </a:t>
          </a:r>
          <a:endParaRPr lang="es-CO" sz="1100">
            <a:effectLst/>
            <a:latin typeface="Segoe UI" panose="020B0502040204020203" pitchFamily="34" charset="0"/>
            <a:cs typeface="Segoe UI" panose="020B0502040204020203" pitchFamily="34" charset="0"/>
          </a:endParaRPr>
        </a:p>
        <a:p>
          <a:pPr rtl="0" eaLnBrk="1" fontAlgn="auto" latinLnBrk="0" hangingPunct="1"/>
          <a:r>
            <a:rPr lang="es-CO" sz="1100" b="0" i="0" kern="1200" baseline="0">
              <a:solidFill>
                <a:schemeClr val="dk1"/>
              </a:solidFill>
              <a:effectLst/>
              <a:latin typeface="Segoe UI" panose="020B0502040204020203" pitchFamily="34" charset="0"/>
              <a:ea typeface="+mn-ea"/>
              <a:cs typeface="Segoe UI" panose="020B0502040204020203" pitchFamily="34" charset="0"/>
            </a:rPr>
            <a:t> - "B" representa un nivel de importancia </a:t>
          </a:r>
          <a:r>
            <a:rPr lang="es-CO" sz="1100" b="0" i="0" u="sng" kern="1200" baseline="0">
              <a:solidFill>
                <a:schemeClr val="dk1"/>
              </a:solidFill>
              <a:effectLst/>
              <a:latin typeface="Segoe UI" panose="020B0502040204020203" pitchFamily="34" charset="0"/>
              <a:ea typeface="+mn-ea"/>
              <a:cs typeface="Segoe UI" panose="020B0502040204020203" pitchFamily="34" charset="0"/>
            </a:rPr>
            <a:t>BAJO</a:t>
          </a:r>
          <a:r>
            <a:rPr lang="es-CO" sz="1100" b="0" i="0" kern="1200" baseline="0">
              <a:solidFill>
                <a:schemeClr val="dk1"/>
              </a:solidFill>
              <a:effectLst/>
              <a:latin typeface="Segoe UI" panose="020B0502040204020203" pitchFamily="34" charset="0"/>
              <a:ea typeface="+mn-ea"/>
              <a:cs typeface="Segoe UI" panose="020B0502040204020203" pitchFamily="34" charset="0"/>
            </a:rPr>
            <a:t> (se identifica con el color </a:t>
          </a:r>
          <a:r>
            <a:rPr lang="es-CO" sz="1100" b="1" i="0" u="sng" kern="1200" baseline="0">
              <a:solidFill>
                <a:schemeClr val="accent6"/>
              </a:solidFill>
              <a:effectLst/>
              <a:latin typeface="Segoe UI" panose="020B0502040204020203" pitchFamily="34" charset="0"/>
              <a:ea typeface="+mn-ea"/>
              <a:cs typeface="Segoe UI" panose="020B0502040204020203" pitchFamily="34" charset="0"/>
            </a:rPr>
            <a:t>Verde</a:t>
          </a:r>
          <a:r>
            <a:rPr lang="es-CO" sz="1100" b="0" i="0" kern="1200" baseline="0">
              <a:solidFill>
                <a:schemeClr val="dk1"/>
              </a:solidFill>
              <a:effectLst/>
              <a:latin typeface="Segoe UI" panose="020B0502040204020203" pitchFamily="34" charset="0"/>
              <a:ea typeface="+mn-ea"/>
              <a:cs typeface="Segoe UI" panose="020B0502040204020203" pitchFamily="34" charset="0"/>
            </a:rPr>
            <a:t>), </a:t>
          </a:r>
          <a:endParaRPr lang="es-CO" sz="1100">
            <a:effectLst/>
            <a:latin typeface="Segoe UI" panose="020B0502040204020203" pitchFamily="34" charset="0"/>
            <a:cs typeface="Segoe UI" panose="020B0502040204020203" pitchFamily="34" charset="0"/>
          </a:endParaRPr>
        </a:p>
        <a:p>
          <a:pPr rtl="0" eaLnBrk="1" fontAlgn="auto" latinLnBrk="0" hangingPunct="1"/>
          <a:r>
            <a:rPr lang="es-CO" sz="1100" b="0" i="0" kern="1200" baseline="0">
              <a:solidFill>
                <a:schemeClr val="dk1"/>
              </a:solidFill>
              <a:effectLst/>
              <a:latin typeface="Segoe UI" panose="020B0502040204020203" pitchFamily="34" charset="0"/>
              <a:ea typeface="+mn-ea"/>
              <a:cs typeface="Segoe UI" panose="020B0502040204020203" pitchFamily="34" charset="0"/>
            </a:rPr>
            <a:t> - "N" representa un valor </a:t>
          </a:r>
          <a:r>
            <a:rPr lang="es-CO" sz="1100" b="0" i="0" u="sng" kern="1200" baseline="0">
              <a:solidFill>
                <a:schemeClr val="dk1"/>
              </a:solidFill>
              <a:effectLst/>
              <a:latin typeface="Segoe UI" panose="020B0502040204020203" pitchFamily="34" charset="0"/>
              <a:ea typeface="+mn-ea"/>
              <a:cs typeface="Segoe UI" panose="020B0502040204020203" pitchFamily="34" charset="0"/>
            </a:rPr>
            <a:t>NULO</a:t>
          </a:r>
          <a:r>
            <a:rPr lang="es-CO" sz="1100" b="0" i="0" kern="1200" baseline="0">
              <a:solidFill>
                <a:schemeClr val="dk1"/>
              </a:solidFill>
              <a:effectLst/>
              <a:latin typeface="Segoe UI" panose="020B0502040204020203" pitchFamily="34" charset="0"/>
              <a:ea typeface="+mn-ea"/>
              <a:cs typeface="Segoe UI" panose="020B0502040204020203" pitchFamily="34" charset="0"/>
            </a:rPr>
            <a:t> que se utiliza en los casos en los cuales no existe una relación entre el componente y el objetivo estratégico considerado.</a:t>
          </a:r>
          <a:endParaRPr lang="es-CO" sz="1100">
            <a:effectLst/>
            <a:latin typeface="Segoe UI" panose="020B0502040204020203" pitchFamily="34" charset="0"/>
            <a:cs typeface="Segoe UI" panose="020B0502040204020203" pitchFamily="34" charset="0"/>
          </a:endParaRPr>
        </a:p>
        <a:p>
          <a:pPr rtl="0" eaLnBrk="1" fontAlgn="auto" latinLnBrk="0" hangingPunct="1"/>
          <a:endParaRPr lang="es-CO" sz="1100" b="0" i="0" kern="1200" baseline="0">
            <a:solidFill>
              <a:schemeClr val="dk1"/>
            </a:solidFill>
            <a:effectLst/>
            <a:latin typeface="Segoe UI" panose="020B0502040204020203" pitchFamily="34" charset="0"/>
            <a:ea typeface="+mn-ea"/>
            <a:cs typeface="Segoe UI" panose="020B0502040204020203" pitchFamily="34" charset="0"/>
          </a:endParaRPr>
        </a:p>
        <a:p>
          <a:pPr rtl="0" eaLnBrk="1" fontAlgn="auto" latinLnBrk="0" hangingPunct="1"/>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 cada uno de los niveles o valores cualitativos de importancia indicados anteriormente se asignó un valor numérico (3-2-1-0 respectivamente) con el propósito de obtener una cuantificación ponderada de cada componente en función de los objetivos estratégicos. Esta cuantificación ponderada se presenta en la </a:t>
          </a: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3</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y su resultado permite obtener la priorización de componentes para proceder con la valoración de riesgos</a:t>
          </a:r>
          <a:r>
            <a:rPr lang="es-CO" sz="1100" b="0" i="0" u="none" kern="1200" baseline="0">
              <a:solidFill>
                <a:schemeClr val="dk1"/>
              </a:solidFill>
              <a:effectLst/>
              <a:latin typeface="Segoe UI" panose="020B0502040204020203" pitchFamily="34" charset="0"/>
              <a:ea typeface="+mn-ea"/>
              <a:cs typeface="Segoe UI" panose="020B0502040204020203" pitchFamily="34" charset="0"/>
            </a:rPr>
            <a:t>.</a:t>
          </a: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205321</xdr:colOff>
      <xdr:row>63</xdr:row>
      <xdr:rowOff>105071</xdr:rowOff>
    </xdr:from>
    <xdr:to>
      <xdr:col>1</xdr:col>
      <xdr:colOff>576323</xdr:colOff>
      <xdr:row>65</xdr:row>
      <xdr:rowOff>88980</xdr:rowOff>
    </xdr:to>
    <xdr:sp macro="" textlink="">
      <xdr:nvSpPr>
        <xdr:cNvPr id="10" name="1">
          <a:extLst>
            <a:ext uri="{FF2B5EF4-FFF2-40B4-BE49-F238E27FC236}">
              <a16:creationId xmlns:a16="http://schemas.microsoft.com/office/drawing/2014/main" id="{00000000-0008-0000-0000-00000A000000}"/>
            </a:ext>
          </a:extLst>
        </xdr:cNvPr>
        <xdr:cNvSpPr/>
      </xdr:nvSpPr>
      <xdr:spPr>
        <a:xfrm>
          <a:off x="576796" y="12106571"/>
          <a:ext cx="371002" cy="364909"/>
        </a:xfrm>
        <a:prstGeom prst="ellipse">
          <a:avLst/>
        </a:prstGeom>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indent="0" algn="ctr" defTabSz="914400" rtl="0" eaLnBrk="1" latinLnBrk="0" hangingPunct="1"/>
          <a:r>
            <a:rPr lang="es" sz="1600" b="1" kern="1200">
              <a:solidFill>
                <a:sysClr val="windowText" lastClr="000000"/>
              </a:solidFill>
              <a:latin typeface="Segoe UI Semibold" panose="020B0702040204020203" pitchFamily="34" charset="0"/>
              <a:ea typeface="+mn-ea"/>
              <a:cs typeface="Segoe UI Semibold" panose="020B0702040204020203" pitchFamily="34" charset="0"/>
            </a:rPr>
            <a:t>2</a:t>
          </a:r>
        </a:p>
      </xdr:txBody>
    </xdr:sp>
    <xdr:clientData/>
  </xdr:twoCellAnchor>
  <xdr:twoCellAnchor>
    <xdr:from>
      <xdr:col>1</xdr:col>
      <xdr:colOff>654049</xdr:colOff>
      <xdr:row>113</xdr:row>
      <xdr:rowOff>49645</xdr:rowOff>
    </xdr:from>
    <xdr:to>
      <xdr:col>8</xdr:col>
      <xdr:colOff>720049</xdr:colOff>
      <xdr:row>115</xdr:row>
      <xdr:rowOff>9525</xdr:rowOff>
    </xdr:to>
    <xdr:sp macro="" textlink="">
      <xdr:nvSpPr>
        <xdr:cNvPr id="11" name="Paso" descr="&#10;">
          <a:extLst>
            <a:ext uri="{FF2B5EF4-FFF2-40B4-BE49-F238E27FC236}">
              <a16:creationId xmlns:a16="http://schemas.microsoft.com/office/drawing/2014/main" id="{00000000-0008-0000-0000-00000B000000}"/>
            </a:ext>
          </a:extLst>
        </xdr:cNvPr>
        <xdr:cNvSpPr txBox="1"/>
      </xdr:nvSpPr>
      <xdr:spPr>
        <a:xfrm>
          <a:off x="1025524" y="21576145"/>
          <a:ext cx="5400000" cy="3408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Tabla 3 -  Priorización de Componentes</a:t>
          </a:r>
        </a:p>
      </xdr:txBody>
    </xdr:sp>
    <xdr:clientData/>
  </xdr:twoCellAnchor>
  <xdr:twoCellAnchor>
    <xdr:from>
      <xdr:col>1</xdr:col>
      <xdr:colOff>209550</xdr:colOff>
      <xdr:row>113</xdr:row>
      <xdr:rowOff>7685</xdr:rowOff>
    </xdr:from>
    <xdr:to>
      <xdr:col>1</xdr:col>
      <xdr:colOff>584171</xdr:colOff>
      <xdr:row>114</xdr:row>
      <xdr:rowOff>184048</xdr:rowOff>
    </xdr:to>
    <xdr:sp macro="" textlink="">
      <xdr:nvSpPr>
        <xdr:cNvPr id="12" name="1">
          <a:extLst>
            <a:ext uri="{FF2B5EF4-FFF2-40B4-BE49-F238E27FC236}">
              <a16:creationId xmlns:a16="http://schemas.microsoft.com/office/drawing/2014/main" id="{00000000-0008-0000-0000-00000C000000}"/>
            </a:ext>
          </a:extLst>
        </xdr:cNvPr>
        <xdr:cNvSpPr/>
      </xdr:nvSpPr>
      <xdr:spPr>
        <a:xfrm>
          <a:off x="581025" y="21534185"/>
          <a:ext cx="374621" cy="366863"/>
        </a:xfrm>
        <a:prstGeom prst="ellipse">
          <a:avLst/>
        </a:prstGeom>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indent="0" algn="ctr" defTabSz="914400" rtl="0" eaLnBrk="1" latinLnBrk="0" hangingPunct="1"/>
          <a:r>
            <a:rPr lang="es" sz="1600" b="1" kern="1200">
              <a:solidFill>
                <a:sysClr val="windowText" lastClr="000000"/>
              </a:solidFill>
              <a:latin typeface="Segoe UI Semibold" panose="020B0702040204020203" pitchFamily="34" charset="0"/>
              <a:ea typeface="+mn-ea"/>
              <a:cs typeface="Segoe UI Semibold" panose="020B0702040204020203" pitchFamily="34" charset="0"/>
            </a:rPr>
            <a:t>3</a:t>
          </a:r>
        </a:p>
      </xdr:txBody>
    </xdr:sp>
    <xdr:clientData/>
  </xdr:twoCellAnchor>
  <xdr:twoCellAnchor>
    <xdr:from>
      <xdr:col>7</xdr:col>
      <xdr:colOff>606425</xdr:colOff>
      <xdr:row>71</xdr:row>
      <xdr:rowOff>33620</xdr:rowOff>
    </xdr:from>
    <xdr:to>
      <xdr:col>9</xdr:col>
      <xdr:colOff>57151</xdr:colOff>
      <xdr:row>72</xdr:row>
      <xdr:rowOff>142875</xdr:rowOff>
    </xdr:to>
    <xdr:sp macro="" textlink="">
      <xdr:nvSpPr>
        <xdr:cNvPr id="13" name="Rectángulo: esquinas redondeadas 12">
          <a:hlinkClick xmlns:r="http://schemas.openxmlformats.org/officeDocument/2006/relationships" r:id="rId1"/>
          <a:extLst>
            <a:ext uri="{FF2B5EF4-FFF2-40B4-BE49-F238E27FC236}">
              <a16:creationId xmlns:a16="http://schemas.microsoft.com/office/drawing/2014/main" id="{00000000-0008-0000-0000-00000D000000}"/>
            </a:ext>
          </a:extLst>
        </xdr:cNvPr>
        <xdr:cNvSpPr/>
      </xdr:nvSpPr>
      <xdr:spPr>
        <a:xfrm>
          <a:off x="5549900" y="13559120"/>
          <a:ext cx="974726" cy="29975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 Tabla 2</a:t>
          </a:r>
        </a:p>
      </xdr:txBody>
    </xdr:sp>
    <xdr:clientData/>
  </xdr:twoCellAnchor>
  <xdr:twoCellAnchor>
    <xdr:from>
      <xdr:col>7</xdr:col>
      <xdr:colOff>318334</xdr:colOff>
      <xdr:row>151</xdr:row>
      <xdr:rowOff>143059</xdr:rowOff>
    </xdr:from>
    <xdr:to>
      <xdr:col>9</xdr:col>
      <xdr:colOff>61159</xdr:colOff>
      <xdr:row>153</xdr:row>
      <xdr:rowOff>76384</xdr:rowOff>
    </xdr:to>
    <xdr:sp macro="" textlink="">
      <xdr:nvSpPr>
        <xdr:cNvPr id="14" name="Rectángulo: esquinas redondeadas 13">
          <a:hlinkClick xmlns:r="http://schemas.openxmlformats.org/officeDocument/2006/relationships" r:id="rId2"/>
          <a:extLst>
            <a:ext uri="{FF2B5EF4-FFF2-40B4-BE49-F238E27FC236}">
              <a16:creationId xmlns:a16="http://schemas.microsoft.com/office/drawing/2014/main" id="{00000000-0008-0000-0000-00000E000000}"/>
            </a:ext>
          </a:extLst>
        </xdr:cNvPr>
        <xdr:cNvSpPr/>
      </xdr:nvSpPr>
      <xdr:spPr>
        <a:xfrm>
          <a:off x="5261809" y="28908559"/>
          <a:ext cx="1266825" cy="31432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 Tabla 3</a:t>
          </a:r>
        </a:p>
      </xdr:txBody>
    </xdr:sp>
    <xdr:clientData/>
  </xdr:twoCellAnchor>
  <xdr:twoCellAnchor>
    <xdr:from>
      <xdr:col>1</xdr:col>
      <xdr:colOff>608805</xdr:colOff>
      <xdr:row>153</xdr:row>
      <xdr:rowOff>43246</xdr:rowOff>
    </xdr:from>
    <xdr:to>
      <xdr:col>8</xdr:col>
      <xdr:colOff>123590</xdr:colOff>
      <xdr:row>154</xdr:row>
      <xdr:rowOff>166688</xdr:rowOff>
    </xdr:to>
    <xdr:sp macro="" textlink="">
      <xdr:nvSpPr>
        <xdr:cNvPr id="15" name="Paso">
          <a:extLst>
            <a:ext uri="{FF2B5EF4-FFF2-40B4-BE49-F238E27FC236}">
              <a16:creationId xmlns:a16="http://schemas.microsoft.com/office/drawing/2014/main" id="{00000000-0008-0000-0000-00000F000000}"/>
            </a:ext>
          </a:extLst>
        </xdr:cNvPr>
        <xdr:cNvSpPr txBox="1"/>
      </xdr:nvSpPr>
      <xdr:spPr>
        <a:xfrm>
          <a:off x="980280" y="29189746"/>
          <a:ext cx="4848785" cy="3139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es-C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Grafico 1-  Priorización de Componentes del Portafolio</a:t>
          </a:r>
          <a:endParaRPr lang="e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164305</xdr:colOff>
      <xdr:row>153</xdr:row>
      <xdr:rowOff>1285</xdr:rowOff>
    </xdr:from>
    <xdr:to>
      <xdr:col>1</xdr:col>
      <xdr:colOff>538926</xdr:colOff>
      <xdr:row>154</xdr:row>
      <xdr:rowOff>177648</xdr:rowOff>
    </xdr:to>
    <xdr:sp macro="" textlink="">
      <xdr:nvSpPr>
        <xdr:cNvPr id="16" name="1">
          <a:extLst>
            <a:ext uri="{FF2B5EF4-FFF2-40B4-BE49-F238E27FC236}">
              <a16:creationId xmlns:a16="http://schemas.microsoft.com/office/drawing/2014/main" id="{00000000-0008-0000-0000-000010000000}"/>
            </a:ext>
          </a:extLst>
        </xdr:cNvPr>
        <xdr:cNvSpPr/>
      </xdr:nvSpPr>
      <xdr:spPr>
        <a:xfrm>
          <a:off x="535780" y="29147785"/>
          <a:ext cx="374621" cy="366863"/>
        </a:xfrm>
        <a:prstGeom prst="ellipse">
          <a:avLst/>
        </a:prstGeom>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indent="0" algn="ctr" defTabSz="914400" rtl="0" eaLnBrk="1" latinLnBrk="0" hangingPunct="1"/>
          <a:r>
            <a:rPr lang="es" sz="1600" b="1" kern="1200">
              <a:solidFill>
                <a:sysClr val="windowText" lastClr="000000"/>
              </a:solidFill>
              <a:latin typeface="Segoe UI Semibold" panose="020B0702040204020203" pitchFamily="34" charset="0"/>
              <a:ea typeface="+mn-ea"/>
              <a:cs typeface="Segoe UI Semibold" panose="020B0702040204020203" pitchFamily="34" charset="0"/>
            </a:rPr>
            <a:t>4</a:t>
          </a:r>
        </a:p>
      </xdr:txBody>
    </xdr:sp>
    <xdr:clientData/>
  </xdr:twoCellAnchor>
  <xdr:twoCellAnchor>
    <xdr:from>
      <xdr:col>7</xdr:col>
      <xdr:colOff>35710</xdr:colOff>
      <xdr:row>173</xdr:row>
      <xdr:rowOff>8080</xdr:rowOff>
    </xdr:from>
    <xdr:to>
      <xdr:col>8</xdr:col>
      <xdr:colOff>540535</xdr:colOff>
      <xdr:row>174</xdr:row>
      <xdr:rowOff>131905</xdr:rowOff>
    </xdr:to>
    <xdr:sp macro="" textlink="">
      <xdr:nvSpPr>
        <xdr:cNvPr id="17" name="Rectángulo: esquinas redondeadas 16">
          <a:hlinkClick xmlns:r="http://schemas.openxmlformats.org/officeDocument/2006/relationships" r:id="rId3"/>
          <a:extLst>
            <a:ext uri="{FF2B5EF4-FFF2-40B4-BE49-F238E27FC236}">
              <a16:creationId xmlns:a16="http://schemas.microsoft.com/office/drawing/2014/main" id="{00000000-0008-0000-0000-000011000000}"/>
            </a:ext>
          </a:extLst>
        </xdr:cNvPr>
        <xdr:cNvSpPr/>
      </xdr:nvSpPr>
      <xdr:spPr>
        <a:xfrm>
          <a:off x="4979185" y="32964580"/>
          <a:ext cx="1266825" cy="31432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a:t>
          </a:r>
          <a:r>
            <a:rPr lang="es-CO" sz="1100" b="1" baseline="0">
              <a:solidFill>
                <a:sysClr val="windowText" lastClr="000000"/>
              </a:solidFill>
            </a:rPr>
            <a:t> Gráfico 1</a:t>
          </a:r>
          <a:endParaRPr lang="es-CO" sz="1100" b="1">
            <a:solidFill>
              <a:sysClr val="windowText" lastClr="000000"/>
            </a:solidFill>
          </a:endParaRPr>
        </a:p>
      </xdr:txBody>
    </xdr:sp>
    <xdr:clientData/>
  </xdr:twoCellAnchor>
  <xdr:oneCellAnchor>
    <xdr:from>
      <xdr:col>1</xdr:col>
      <xdr:colOff>210608</xdr:colOff>
      <xdr:row>23</xdr:row>
      <xdr:rowOff>109462</xdr:rowOff>
    </xdr:from>
    <xdr:ext cx="5885392" cy="4407489"/>
    <xdr:sp macro="" textlink="">
      <xdr:nvSpPr>
        <xdr:cNvPr id="18" name="Paso">
          <a:extLst>
            <a:ext uri="{FF2B5EF4-FFF2-40B4-BE49-F238E27FC236}">
              <a16:creationId xmlns:a16="http://schemas.microsoft.com/office/drawing/2014/main" id="{00000000-0008-0000-0000-000012000000}"/>
            </a:ext>
          </a:extLst>
        </xdr:cNvPr>
        <xdr:cNvSpPr txBox="1"/>
      </xdr:nvSpPr>
      <xdr:spPr>
        <a:xfrm>
          <a:off x="582083" y="4490962"/>
          <a:ext cx="5885392" cy="44074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El </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primer paso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para diligenciar esta tabla consiste en incluir todos los componentes del portafolio, los cuales se  identificarán con un código (ID Componente) y una descripción corta del mismo (Descripción del Componente).</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El </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segundo paso</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consiste en definir el peso (%de importancia) de cada uno de los objetivos estratégicos con respecto a la visión de la Organización. Como premisa para este paso se establece que todos los objetivos estratégicos deben ser valorados de tal manera que la sumatoria de los pesos de importancia  no puede ser diferente a 100%, condición necesaria para el correcto funcionamiento de la Tabla 3. Si no se cumple esta premisa, no se cuantificará la importancia de cada uno de los componentes objeto de estudio, y por lo tanto no se podrá evaluar el riesgo. </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Dado que el peso o nivel de importancia es una medida porcentual de la percepción que tiene la Organización frente a dichos objetivos, se recomienda que la definición de estos valores sea realizada por la Junta Directiva, Alta Gerencia o Stakeholders de alto nivel con ejercicios del tipo lluvia de ideas y entrevistas, entre otros.</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Para efectos de estandarización de información en la herramienta, estos objetivos han sido divididos en cinco grandes perspectivas con las cuales se deben asociar los objetivos estratégicos específicos de la Organización: 1) Aprendizaje y Crecimiento, 2) Procesos Internos, 3) Enfoque en el Cliente, 4) Financiera y 5) Mercado. En la siguiente tabla se presenta un ejemplo de la definición de peso de estos objetivos. Estos valores deben ser ajustados por los usuarios de la herramienta.</a:t>
          </a:r>
        </a:p>
      </xdr:txBody>
    </xdr:sp>
    <xdr:clientData/>
  </xdr:oneCellAnchor>
  <xdr:oneCellAnchor>
    <xdr:from>
      <xdr:col>1</xdr:col>
      <xdr:colOff>215491</xdr:colOff>
      <xdr:row>52</xdr:row>
      <xdr:rowOff>2579</xdr:rowOff>
    </xdr:from>
    <xdr:ext cx="5890033" cy="1807171"/>
    <xdr:sp macro="" textlink="">
      <xdr:nvSpPr>
        <xdr:cNvPr id="19" name="Paso">
          <a:extLst>
            <a:ext uri="{FF2B5EF4-FFF2-40B4-BE49-F238E27FC236}">
              <a16:creationId xmlns:a16="http://schemas.microsoft.com/office/drawing/2014/main" id="{00000000-0008-0000-0000-000013000000}"/>
            </a:ext>
          </a:extLst>
        </xdr:cNvPr>
        <xdr:cNvSpPr txBox="1"/>
      </xdr:nvSpPr>
      <xdr:spPr>
        <a:xfrm>
          <a:off x="586966" y="9908579"/>
          <a:ext cx="5890033" cy="18071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Una vez definida la importancia de cada componente frente a los objetivos estratégicos, el </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tercer paso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consiste en calificar cada uno de los componentes del portafolio con respecto al nivel de importancia que estos tienen frente a los objetivos estratégicos  que han sido definidos en la Organización. Esta calificación se realiza igualmente en la </a:t>
          </a: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2</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Para calificar dicho </a:t>
          </a: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nivel de importancia</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se ha definido una escala cualitativa de tres niveles (Alto-Medio-Bajo), más un nivel "nulo" para aquellos casos en los cuales no se presenta una relación entre el componente y alguno de los objetivos estratégicos. Esta escala se presenta en la Tabla 2 y describe a continuación.</a:t>
          </a:r>
        </a:p>
      </xdr:txBody>
    </xdr:sp>
    <xdr:clientData/>
  </xdr:oneCellAnchor>
  <xdr:oneCellAnchor>
    <xdr:from>
      <xdr:col>1</xdr:col>
      <xdr:colOff>178044</xdr:colOff>
      <xdr:row>92</xdr:row>
      <xdr:rowOff>168648</xdr:rowOff>
    </xdr:from>
    <xdr:ext cx="5879856" cy="526677"/>
    <xdr:sp macro="" textlink="">
      <xdr:nvSpPr>
        <xdr:cNvPr id="20" name="Paso">
          <a:extLst>
            <a:ext uri="{FF2B5EF4-FFF2-40B4-BE49-F238E27FC236}">
              <a16:creationId xmlns:a16="http://schemas.microsoft.com/office/drawing/2014/main" id="{00000000-0008-0000-0000-000014000000}"/>
            </a:ext>
          </a:extLst>
        </xdr:cNvPr>
        <xdr:cNvSpPr txBox="1"/>
      </xdr:nvSpPr>
      <xdr:spPr>
        <a:xfrm>
          <a:off x="549519" y="17694648"/>
          <a:ext cx="5879856" cy="5266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De acuerdo con lo indicado en los ítems anteriores, se presenta a continuación un ejemplo de la valoración de un Componente 1 (C1) frente a los objetivos del proyecto.</a:t>
          </a:r>
        </a:p>
      </xdr:txBody>
    </xdr:sp>
    <xdr:clientData/>
  </xdr:oneCellAnchor>
  <xdr:oneCellAnchor>
    <xdr:from>
      <xdr:col>1</xdr:col>
      <xdr:colOff>204095</xdr:colOff>
      <xdr:row>115</xdr:row>
      <xdr:rowOff>5415</xdr:rowOff>
    </xdr:from>
    <xdr:ext cx="5953287" cy="1780872"/>
    <xdr:sp macro="" textlink="">
      <xdr:nvSpPr>
        <xdr:cNvPr id="21" name="Paso">
          <a:extLst>
            <a:ext uri="{FF2B5EF4-FFF2-40B4-BE49-F238E27FC236}">
              <a16:creationId xmlns:a16="http://schemas.microsoft.com/office/drawing/2014/main" id="{00000000-0008-0000-0000-000015000000}"/>
            </a:ext>
          </a:extLst>
        </xdr:cNvPr>
        <xdr:cNvSpPr txBox="1"/>
      </xdr:nvSpPr>
      <xdr:spPr>
        <a:xfrm>
          <a:off x="575570" y="21912915"/>
          <a:ext cx="5953287" cy="17808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Luego de identificar los componentes, asignar el peso (% de Importancia) a los objetivos estratégicos y de calificar cada componente frente a los diferentes objetivos estratégicos, la Junta Directiva, Alta Gerencia o Stakeholders de alto nivel deben establecer el </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"Umbral de Priorización</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(variable entre 1,0 y 3,0), el cual representa el límite a entre los componentes del portafolio que ingresarán al análisis para gestión de riesgos (componentes más importantes o por encima del umbral), y los que no (componentes menos importantes o por debajo del umbral). En otras palabras, este límite permitirá depurar componentes que no se consideran como una amenaza para la estrategia de la Organización.</a:t>
          </a:r>
        </a:p>
      </xdr:txBody>
    </xdr:sp>
    <xdr:clientData/>
  </xdr:oneCellAnchor>
  <xdr:oneCellAnchor>
    <xdr:from>
      <xdr:col>1</xdr:col>
      <xdr:colOff>208491</xdr:colOff>
      <xdr:row>130</xdr:row>
      <xdr:rowOff>138612</xdr:rowOff>
    </xdr:from>
    <xdr:ext cx="5958417" cy="842795"/>
    <xdr:sp macro="" textlink="">
      <xdr:nvSpPr>
        <xdr:cNvPr id="22" name="Paso">
          <a:extLst>
            <a:ext uri="{FF2B5EF4-FFF2-40B4-BE49-F238E27FC236}">
              <a16:creationId xmlns:a16="http://schemas.microsoft.com/office/drawing/2014/main" id="{00000000-0008-0000-0000-000016000000}"/>
            </a:ext>
          </a:extLst>
        </xdr:cNvPr>
        <xdr:cNvSpPr txBox="1"/>
      </xdr:nvSpPr>
      <xdr:spPr>
        <a:xfrm>
          <a:off x="579966" y="24903612"/>
          <a:ext cx="5958417" cy="842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Una vez diligenciada la Tabla 1 y definido del umbral de priorización, la herramienta realizará la cuantificación del nivel de importancia de cada componente multiplicando el valor del nivel de importancia por el peso o "% de importancia" de cada objetivo estratégico y realizando la sumatoria de los resultados, tal como se muestra en la siguiente figura:</a:t>
          </a:r>
          <a:endPar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xdr:txBody>
    </xdr:sp>
    <xdr:clientData/>
  </xdr:oneCellAnchor>
  <xdr:oneCellAnchor>
    <xdr:from>
      <xdr:col>1</xdr:col>
      <xdr:colOff>152482</xdr:colOff>
      <xdr:row>143</xdr:row>
      <xdr:rowOff>33747</xdr:rowOff>
    </xdr:from>
    <xdr:ext cx="5966801" cy="1593257"/>
    <xdr:sp macro="" textlink="">
      <xdr:nvSpPr>
        <xdr:cNvPr id="23" name="Paso">
          <a:extLst>
            <a:ext uri="{FF2B5EF4-FFF2-40B4-BE49-F238E27FC236}">
              <a16:creationId xmlns:a16="http://schemas.microsoft.com/office/drawing/2014/main" id="{00000000-0008-0000-0000-000017000000}"/>
            </a:ext>
          </a:extLst>
        </xdr:cNvPr>
        <xdr:cNvSpPr txBox="1"/>
      </xdr:nvSpPr>
      <xdr:spPr>
        <a:xfrm>
          <a:off x="523957" y="27275247"/>
          <a:ext cx="5966801" cy="15932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El resultado que se obtiene de la operación anterior, define la importancia que tiene el componente dentro del portafolio; posteriormente ese resultado se compara con el valor asignado al "Umbral de Priorización". Si el valor de importancia es menor que el umbral de priorización, el componente no se tendrá en cuenta para la valoración de riesgos a nivel de portafolio y se identificará con un sombreado de color </a:t>
          </a:r>
          <a:r>
            <a:rPr lang="es-CO" sz="1100" b="1" i="0" u="sng" strike="noStrike" kern="0" cap="none" spc="0" normalizeH="0" baseline="0">
              <a:ln>
                <a:noFill/>
              </a:ln>
              <a:solidFill>
                <a:srgbClr val="00B050"/>
              </a:solidFill>
              <a:effectLst/>
              <a:uLnTx/>
              <a:uFillTx/>
              <a:latin typeface="Segoe UI" panose="020B0502040204020203" pitchFamily="34" charset="0"/>
              <a:ea typeface="Segoe UI" pitchFamily="34" charset="0"/>
              <a:cs typeface="Segoe UI" panose="020B0502040204020203" pitchFamily="34" charset="0"/>
            </a:rPr>
            <a:t>Verde</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si por el contrario el valor de importancia es mayor que el umbral de priorización, el componente sí se tendrá en cuenta para la valoración de riesgos a nivel de portafolio y se identificará con un sombreado de color </a:t>
          </a:r>
          <a:r>
            <a:rPr lang="es-C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Rojo</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t>
          </a:r>
          <a:endParaRPr lang="es-CO" sz="1100" b="0" i="0" u="sng"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endParaRPr>
        </a:p>
      </xdr:txBody>
    </xdr:sp>
    <xdr:clientData/>
  </xdr:oneCellAnchor>
  <xdr:oneCellAnchor>
    <xdr:from>
      <xdr:col>1</xdr:col>
      <xdr:colOff>171390</xdr:colOff>
      <xdr:row>155</xdr:row>
      <xdr:rowOff>113715</xdr:rowOff>
    </xdr:from>
    <xdr:ext cx="5936515" cy="467564"/>
    <xdr:sp macro="" textlink="">
      <xdr:nvSpPr>
        <xdr:cNvPr id="24" name="Paso">
          <a:extLst>
            <a:ext uri="{FF2B5EF4-FFF2-40B4-BE49-F238E27FC236}">
              <a16:creationId xmlns:a16="http://schemas.microsoft.com/office/drawing/2014/main" id="{00000000-0008-0000-0000-000018000000}"/>
            </a:ext>
          </a:extLst>
        </xdr:cNvPr>
        <xdr:cNvSpPr txBox="1"/>
      </xdr:nvSpPr>
      <xdr:spPr>
        <a:xfrm>
          <a:off x="542865" y="29641215"/>
          <a:ext cx="5936515" cy="46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Como resultado de los pasos anteriores, se presentan gráficamente los componentes priorizados del Portafolio de Proyectos y a los cuales se realizará el análisis de riesgos:</a:t>
          </a:r>
          <a:endParaRPr lang="es-CO" sz="1100" b="0" i="0" u="sng"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endParaRPr>
        </a:p>
      </xdr:txBody>
    </xdr:sp>
    <xdr:clientData/>
  </xdr:oneCellAnchor>
  <xdr:twoCellAnchor>
    <xdr:from>
      <xdr:col>9</xdr:col>
      <xdr:colOff>692681</xdr:colOff>
      <xdr:row>0</xdr:row>
      <xdr:rowOff>94968</xdr:rowOff>
    </xdr:from>
    <xdr:to>
      <xdr:col>18</xdr:col>
      <xdr:colOff>36206</xdr:colOff>
      <xdr:row>135</xdr:row>
      <xdr:rowOff>69273</xdr:rowOff>
    </xdr:to>
    <xdr:sp macro="" textlink="">
      <xdr:nvSpPr>
        <xdr:cNvPr id="25" name="Fondo" descr="Fondo">
          <a:extLst>
            <a:ext uri="{FF2B5EF4-FFF2-40B4-BE49-F238E27FC236}">
              <a16:creationId xmlns:a16="http://schemas.microsoft.com/office/drawing/2014/main" id="{00000000-0008-0000-0000-000019000000}"/>
            </a:ext>
          </a:extLst>
        </xdr:cNvPr>
        <xdr:cNvSpPr/>
      </xdr:nvSpPr>
      <xdr:spPr>
        <a:xfrm>
          <a:off x="7160156" y="94968"/>
          <a:ext cx="6134850" cy="25691805"/>
        </a:xfrm>
        <a:prstGeom prst="rect">
          <a:avLst/>
        </a:prstGeom>
        <a:solidFill>
          <a:schemeClr val="bg1">
            <a:lumMod val="95000"/>
          </a:schemeClr>
        </a:solidFill>
        <a:ln>
          <a:solidFill>
            <a:schemeClr val="bg1">
              <a:lumMod val="85000"/>
            </a:schemeClr>
          </a:solidFill>
        </a:ln>
      </xdr:spPr>
      <xdr:style>
        <a:lnRef idx="0">
          <a:schemeClr val="accent1"/>
        </a:lnRef>
        <a:fillRef idx="3">
          <a:schemeClr val="accent1"/>
        </a:fillRef>
        <a:effectRef idx="3">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10</xdr:col>
      <xdr:colOff>307975</xdr:colOff>
      <xdr:row>3</xdr:row>
      <xdr:rowOff>165456</xdr:rowOff>
    </xdr:from>
    <xdr:to>
      <xdr:col>17</xdr:col>
      <xdr:colOff>536575</xdr:colOff>
      <xdr:row>3</xdr:row>
      <xdr:rowOff>165456</xdr:rowOff>
    </xdr:to>
    <xdr:cxnSp macro="">
      <xdr:nvCxnSpPr>
        <xdr:cNvPr id="26" name="Línea inferior" descr="Línea decorativa">
          <a:extLst>
            <a:ext uri="{FF2B5EF4-FFF2-40B4-BE49-F238E27FC236}">
              <a16:creationId xmlns:a16="http://schemas.microsoft.com/office/drawing/2014/main" id="{00000000-0008-0000-0000-00001A000000}"/>
            </a:ext>
          </a:extLst>
        </xdr:cNvPr>
        <xdr:cNvCxnSpPr>
          <a:cxnSpLocks/>
        </xdr:cNvCxnSpPr>
      </xdr:nvCxnSpPr>
      <xdr:spPr>
        <a:xfrm>
          <a:off x="7470775" y="736956"/>
          <a:ext cx="5562600" cy="0"/>
        </a:xfrm>
        <a:prstGeom prst="lin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427567</xdr:colOff>
      <xdr:row>1</xdr:row>
      <xdr:rowOff>77259</xdr:rowOff>
    </xdr:from>
    <xdr:to>
      <xdr:col>17</xdr:col>
      <xdr:colOff>313267</xdr:colOff>
      <xdr:row>4</xdr:row>
      <xdr:rowOff>150006</xdr:rowOff>
    </xdr:to>
    <xdr:sp macro="" textlink="">
      <xdr:nvSpPr>
        <xdr:cNvPr id="27" name="Paso">
          <a:extLst>
            <a:ext uri="{FF2B5EF4-FFF2-40B4-BE49-F238E27FC236}">
              <a16:creationId xmlns:a16="http://schemas.microsoft.com/office/drawing/2014/main" id="{00000000-0008-0000-0000-00001B000000}"/>
            </a:ext>
          </a:extLst>
        </xdr:cNvPr>
        <xdr:cNvSpPr txBox="1"/>
      </xdr:nvSpPr>
      <xdr:spPr>
        <a:xfrm>
          <a:off x="7590367" y="267759"/>
          <a:ext cx="5219700"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 sz="2200" b="1" i="0" u="none" strike="noStrike" kern="1200">
              <a:solidFill>
                <a:srgbClr val="3B3838"/>
              </a:solidFill>
              <a:effectLst/>
              <a:latin typeface="Segoe UI Light" panose="020B0502040204020203" pitchFamily="34" charset="0"/>
              <a:ea typeface="+mn-ea"/>
              <a:cs typeface="Segoe UI Light" panose="020B0502040204020203" pitchFamily="34" charset="0"/>
            </a:rPr>
            <a:t>Instructivo para</a:t>
          </a:r>
          <a:r>
            <a:rPr lang="es" sz="2200" b="1" i="0" u="none" strike="noStrike" kern="1200" baseline="0">
              <a:solidFill>
                <a:srgbClr val="3B3838"/>
              </a:solidFill>
              <a:effectLst/>
              <a:latin typeface="Segoe UI Light" panose="020B0502040204020203" pitchFamily="34" charset="0"/>
              <a:ea typeface="+mn-ea"/>
              <a:cs typeface="Segoe UI Light" panose="020B0502040204020203" pitchFamily="34" charset="0"/>
            </a:rPr>
            <a:t> el Uso de la Herramienta</a:t>
          </a:r>
          <a:endParaRPr kumimoji="0" lang="en-US" sz="2200" b="1" i="0" u="none" strike="noStrike" kern="0" cap="none" spc="0" normalizeH="0" baseline="0">
            <a:ln>
              <a:noFill/>
            </a:ln>
            <a:solidFill>
              <a:srgbClr val="3B3838"/>
            </a:solidFill>
            <a:effectLst/>
            <a:uLnTx/>
            <a:uFillTx/>
            <a:latin typeface="Courier New" panose="02070309020205020404" pitchFamily="49" charset="0"/>
            <a:ea typeface="Segoe UI" pitchFamily="34" charset="0"/>
            <a:cs typeface="Courier New" panose="02070309020205020404" pitchFamily="49" charset="0"/>
          </a:endParaRPr>
        </a:p>
      </xdr:txBody>
    </xdr:sp>
    <xdr:clientData/>
  </xdr:twoCellAnchor>
  <xdr:oneCellAnchor>
    <xdr:from>
      <xdr:col>16</xdr:col>
      <xdr:colOff>254000</xdr:colOff>
      <xdr:row>3</xdr:row>
      <xdr:rowOff>140758</xdr:rowOff>
    </xdr:from>
    <xdr:ext cx="1153582" cy="293159"/>
    <xdr:sp macro="" textlink="">
      <xdr:nvSpPr>
        <xdr:cNvPr id="28" name="Introducción para agregar números">
          <a:extLst>
            <a:ext uri="{FF2B5EF4-FFF2-40B4-BE49-F238E27FC236}">
              <a16:creationId xmlns:a16="http://schemas.microsoft.com/office/drawing/2014/main" id="{00000000-0008-0000-0000-00001C000000}"/>
            </a:ext>
          </a:extLst>
        </xdr:cNvPr>
        <xdr:cNvSpPr txBox="1"/>
      </xdr:nvSpPr>
      <xdr:spPr>
        <a:xfrm>
          <a:off x="11988800" y="712258"/>
          <a:ext cx="1153582" cy="293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ctr">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 sz="1400" b="1" kern="1200">
              <a:solidFill>
                <a:schemeClr val="tx1">
                  <a:lumMod val="75000"/>
                  <a:lumOff val="25000"/>
                </a:schemeClr>
              </a:solidFill>
              <a:latin typeface="Segoe UI Light" panose="020B0502040204020203" pitchFamily="34" charset="0"/>
              <a:ea typeface="+mn-ea"/>
              <a:cs typeface="Segoe UI Light" panose="020B0502040204020203" pitchFamily="34" charset="0"/>
            </a:rPr>
            <a:t>continuación</a:t>
          </a:r>
        </a:p>
      </xdr:txBody>
    </xdr:sp>
    <xdr:clientData/>
  </xdr:oneCellAnchor>
  <xdr:twoCellAnchor>
    <xdr:from>
      <xdr:col>10</xdr:col>
      <xdr:colOff>498004</xdr:colOff>
      <xdr:row>44</xdr:row>
      <xdr:rowOff>75176</xdr:rowOff>
    </xdr:from>
    <xdr:to>
      <xdr:col>17</xdr:col>
      <xdr:colOff>564004</xdr:colOff>
      <xdr:row>45</xdr:row>
      <xdr:rowOff>170427</xdr:rowOff>
    </xdr:to>
    <xdr:sp macro="" textlink="">
      <xdr:nvSpPr>
        <xdr:cNvPr id="29" name="Paso">
          <a:extLst>
            <a:ext uri="{FF2B5EF4-FFF2-40B4-BE49-F238E27FC236}">
              <a16:creationId xmlns:a16="http://schemas.microsoft.com/office/drawing/2014/main" id="{00000000-0008-0000-0000-00001D000000}"/>
            </a:ext>
          </a:extLst>
        </xdr:cNvPr>
        <xdr:cNvSpPr txBox="1"/>
      </xdr:nvSpPr>
      <xdr:spPr>
        <a:xfrm>
          <a:off x="7660804" y="8457176"/>
          <a:ext cx="5400000" cy="2857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4  - Severidad del Riesgo</a:t>
          </a:r>
        </a:p>
      </xdr:txBody>
    </xdr:sp>
    <xdr:clientData/>
  </xdr:twoCellAnchor>
  <xdr:twoCellAnchor>
    <xdr:from>
      <xdr:col>10</xdr:col>
      <xdr:colOff>41869</xdr:colOff>
      <xdr:row>44</xdr:row>
      <xdr:rowOff>2512</xdr:rowOff>
    </xdr:from>
    <xdr:to>
      <xdr:col>10</xdr:col>
      <xdr:colOff>412871</xdr:colOff>
      <xdr:row>45</xdr:row>
      <xdr:rowOff>176920</xdr:rowOff>
    </xdr:to>
    <xdr:sp macro="" textlink="">
      <xdr:nvSpPr>
        <xdr:cNvPr id="30" name="1">
          <a:extLst>
            <a:ext uri="{FF2B5EF4-FFF2-40B4-BE49-F238E27FC236}">
              <a16:creationId xmlns:a16="http://schemas.microsoft.com/office/drawing/2014/main" id="{00000000-0008-0000-0000-00001E000000}"/>
            </a:ext>
          </a:extLst>
        </xdr:cNvPr>
        <xdr:cNvSpPr/>
      </xdr:nvSpPr>
      <xdr:spPr>
        <a:xfrm>
          <a:off x="7204669" y="8384512"/>
          <a:ext cx="371002" cy="364908"/>
        </a:xfrm>
        <a:prstGeom prst="ellipse">
          <a:avLst/>
        </a:prstGeom>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es" sz="1600" b="1">
              <a:solidFill>
                <a:sysClr val="windowText" lastClr="000000"/>
              </a:solidFill>
              <a:latin typeface="Segoe UI Semibold" panose="020B0702040204020203" pitchFamily="34" charset="0"/>
              <a:cs typeface="Segoe UI Semibold" panose="020B0702040204020203" pitchFamily="34" charset="0"/>
            </a:rPr>
            <a:t>5</a:t>
          </a:r>
        </a:p>
      </xdr:txBody>
    </xdr:sp>
    <xdr:clientData/>
  </xdr:twoCellAnchor>
  <xdr:twoCellAnchor>
    <xdr:from>
      <xdr:col>10</xdr:col>
      <xdr:colOff>107160</xdr:colOff>
      <xdr:row>5</xdr:row>
      <xdr:rowOff>74083</xdr:rowOff>
    </xdr:from>
    <xdr:to>
      <xdr:col>17</xdr:col>
      <xdr:colOff>680760</xdr:colOff>
      <xdr:row>12</xdr:row>
      <xdr:rowOff>59531</xdr:rowOff>
    </xdr:to>
    <xdr:sp macro="" textlink="">
      <xdr:nvSpPr>
        <xdr:cNvPr id="31" name="Paso" descr="&#10;">
          <a:extLst>
            <a:ext uri="{FF2B5EF4-FFF2-40B4-BE49-F238E27FC236}">
              <a16:creationId xmlns:a16="http://schemas.microsoft.com/office/drawing/2014/main" id="{00000000-0008-0000-0000-00001F000000}"/>
            </a:ext>
          </a:extLst>
        </xdr:cNvPr>
        <xdr:cNvSpPr txBox="1"/>
      </xdr:nvSpPr>
      <xdr:spPr>
        <a:xfrm>
          <a:off x="7269960" y="1026583"/>
          <a:ext cx="5907600" cy="1318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 sz="1800" b="1" i="0" u="sng" strike="noStrike" kern="0" cap="none" spc="0" normalizeH="0" baseline="0">
              <a:ln>
                <a:noFill/>
              </a:ln>
              <a:solidFill>
                <a:schemeClr val="tx1">
                  <a:lumMod val="75000"/>
                  <a:lumOff val="25000"/>
                </a:schemeClr>
              </a:solidFill>
              <a:effectLst/>
              <a:uLnTx/>
              <a:uFillTx/>
              <a:latin typeface="Segoe UI Light" panose="020B0502040204020203" pitchFamily="34" charset="0"/>
              <a:ea typeface="Segoe UI" pitchFamily="34" charset="0"/>
              <a:cs typeface="Segoe UI Light" panose="020B0502040204020203" pitchFamily="34" charset="0"/>
            </a:rPr>
            <a:t>Pestaña "Valoración de Riesgos"</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El resultado del proceso que se realiza en esta parte de la herramienta, corresponde a la valoración cualitativa de los riesgos de los componentes priorizados en el portafolio de la </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Organización y la relación que existe entre componentes para identificar riesgos que no se visualizan cuando éstos se analizan de manera individual.</a:t>
          </a:r>
        </a:p>
      </xdr:txBody>
    </xdr:sp>
    <xdr:clientData/>
  </xdr:twoCellAnchor>
  <xdr:oneCellAnchor>
    <xdr:from>
      <xdr:col>10</xdr:col>
      <xdr:colOff>90489</xdr:colOff>
      <xdr:row>12</xdr:row>
      <xdr:rowOff>129544</xdr:rowOff>
    </xdr:from>
    <xdr:ext cx="5907600" cy="842795"/>
    <xdr:sp macro="" textlink="">
      <xdr:nvSpPr>
        <xdr:cNvPr id="32" name="Paso">
          <a:extLst>
            <a:ext uri="{FF2B5EF4-FFF2-40B4-BE49-F238E27FC236}">
              <a16:creationId xmlns:a16="http://schemas.microsoft.com/office/drawing/2014/main" id="{00000000-0008-0000-0000-000020000000}"/>
            </a:ext>
          </a:extLst>
        </xdr:cNvPr>
        <xdr:cNvSpPr txBox="1"/>
      </xdr:nvSpPr>
      <xdr:spPr>
        <a:xfrm>
          <a:off x="7253289" y="2415544"/>
          <a:ext cx="5907600" cy="842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sp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Para iniciar el procesamiento de datos de la </a:t>
          </a: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4</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se debe pulsar el botón </a:t>
          </a: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"Componentes Priorizados"</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que permite extraer de la </a:t>
          </a: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3</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los componentes priorizados (sombreados en color </a:t>
          </a:r>
          <a:r>
            <a:rPr lang="es-C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rojo</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que serán tenidos en cuenta para la valoración de riesgos a nivel de portafolio.</a:t>
          </a:r>
          <a:endParaRPr lang="es-CO" sz="1100" b="1" i="0" u="sng"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endParaRPr>
        </a:p>
      </xdr:txBody>
    </xdr:sp>
    <xdr:clientData/>
  </xdr:oneCellAnchor>
  <xdr:twoCellAnchor>
    <xdr:from>
      <xdr:col>12</xdr:col>
      <xdr:colOff>671514</xdr:colOff>
      <xdr:row>17</xdr:row>
      <xdr:rowOff>58109</xdr:rowOff>
    </xdr:from>
    <xdr:to>
      <xdr:col>15</xdr:col>
      <xdr:colOff>41318</xdr:colOff>
      <xdr:row>20</xdr:row>
      <xdr:rowOff>159571</xdr:rowOff>
    </xdr:to>
    <xdr:grpSp>
      <xdr:nvGrpSpPr>
        <xdr:cNvPr id="33" name="Grupo 32">
          <a:extLst>
            <a:ext uri="{FF2B5EF4-FFF2-40B4-BE49-F238E27FC236}">
              <a16:creationId xmlns:a16="http://schemas.microsoft.com/office/drawing/2014/main" id="{00000000-0008-0000-0000-000021000000}"/>
            </a:ext>
          </a:extLst>
        </xdr:cNvPr>
        <xdr:cNvGrpSpPr/>
      </xdr:nvGrpSpPr>
      <xdr:grpSpPr>
        <a:xfrm>
          <a:off x="9356073" y="3296609"/>
          <a:ext cx="1655804" cy="672962"/>
          <a:chOff x="8410576" y="22120386"/>
          <a:chExt cx="1655804" cy="672962"/>
        </a:xfrm>
      </xdr:grpSpPr>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4"/>
          <a:stretch>
            <a:fillRect/>
          </a:stretch>
        </xdr:blipFill>
        <xdr:spPr>
          <a:xfrm>
            <a:off x="8410576" y="22120386"/>
            <a:ext cx="1533525" cy="476250"/>
          </a:xfrm>
          <a:prstGeom prst="rect">
            <a:avLst/>
          </a:prstGeom>
        </xdr:spPr>
      </xdr:pic>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768939" y="22347744"/>
            <a:ext cx="297441" cy="445604"/>
          </a:xfrm>
          <a:prstGeom prst="rect">
            <a:avLst/>
          </a:prstGeom>
        </xdr:spPr>
      </xdr:pic>
    </xdr:grpSp>
    <xdr:clientData/>
  </xdr:twoCellAnchor>
  <xdr:oneCellAnchor>
    <xdr:from>
      <xdr:col>10</xdr:col>
      <xdr:colOff>43530</xdr:colOff>
      <xdr:row>63</xdr:row>
      <xdr:rowOff>104773</xdr:rowOff>
    </xdr:from>
    <xdr:ext cx="5907600" cy="10497537"/>
    <xdr:sp macro="" textlink="">
      <xdr:nvSpPr>
        <xdr:cNvPr id="36" name="Paso">
          <a:extLst>
            <a:ext uri="{FF2B5EF4-FFF2-40B4-BE49-F238E27FC236}">
              <a16:creationId xmlns:a16="http://schemas.microsoft.com/office/drawing/2014/main" id="{00000000-0008-0000-0000-000024000000}"/>
            </a:ext>
          </a:extLst>
        </xdr:cNvPr>
        <xdr:cNvSpPr txBox="1"/>
      </xdr:nvSpPr>
      <xdr:spPr>
        <a:xfrm>
          <a:off x="7206330" y="12106273"/>
          <a:ext cx="5907600" cy="10497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Una vez priorizados los componentes del portafolio de proyectos y definida la tolerancia al riesgo de la Organización, se realiza el </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cuarto paso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del análisis consistente en la valoración del riesgo que cada componente priorizado del portafolio tiene sobre la organización. Este paso se desarrolla en dos partes: inicialmente (parte A) se identifica el riesgo y se documentan sus características, y posteriormente (parte B) se realiza el análisis cualitativo mediante la estimación de la probabilidad de ocurrencia de dicho riesgo y su impacto sobre la organización. </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 continuación se describe la información que se debe diligenciar en la primera parte de la </a:t>
          </a: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4</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Principal Objetivo Estratégico Asociado: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Esta información se asocia con la calificación de componentes del portafolio en función de los objetivos estratégicos realizada en la Tabla 1 (hoja “priorización de componentes”). Se deberá seleccionar el objetivo estratégico sobre el cual el componente evaluado tiene mayor relevancia.</a:t>
          </a:r>
          <a:endParaRPr lang="es-C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Categoría del Riesgo: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La categoría de riesgo hace referencia a la fuente u origen del riesgo. Estas categorías han sido definidas en función de los problemas encontrados a nivel de portafolio en diferentes investigaciones académicas y plasmadas en una estructura de desglose (o RBS por sus siglas en inglés), la cual se presenta en la hoja "RBS". </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Causas:</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Teniendo en cuenta la categoría de riesgo con la cual se asocia el riesgo evaluado, en la "causa" se debe ampliar el detalle del origen del riesgo. Esta causa ayudará a definir la estrategia y el plan de respuesta para gestionar el riesgo adecuadamente.</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Luego de declarar y caracterizar el riesgo asociado a cada componente priorizado, se procede con el análisis cualitativo en la segunda parte de la </a:t>
          </a:r>
          <a:r>
            <a:rPr lang="es-CO" sz="1100" b="1" i="0" u="sng"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4</a:t>
          </a: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Este análisis se realiza a partir de la valoración de la probabilidad de ocurrencia del riesgo y la afectación (o impacto) que este tiene sobre diferentes aspectos de la Organización.</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 continuación se describe la información que se debe diligenciar en la segunda parte de la </a:t>
          </a:r>
          <a:r>
            <a:rPr lang="es-CO" sz="1100" b="1" i="0" u="sng"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4</a:t>
          </a: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sng"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Afectación del riesgo:</a:t>
          </a: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Este término hace referencia a la valoración del impacto que tendría sobre la organización la materialización del riesgo del componente priorizado. La afectación se valora en los términos cualitativos de Alto (A), Medio (M), Bajo (B) y Nulo (N); este último se utiliza cuando no hay relación o impacto entre el riesgo y la Organización.</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Para valorar la afectación sobre la Organización, se han establecido cuatro aspectos principales: 1) Rentabilidad, 2) Acceso al mercado, 3) Optimización de la Gestión Interna, y 4) Sostenibilidad. La herramienta permite adicionalmente evaluar aspecto no considerado en los cuatro indicados anteriormente.</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Una vez valorado cada uno de los aspectos de afectación, la herramienta estimará la afectación o impacto total que el riesgo causará sobre la Organización; posteriormente se estima la probabilidad de que este este riesgo se presente (también en términos de Alto - Medio y Bajo), y ya con estos dos datos se estima la calificación o severidad del riesgos con ayuda de la matriz Probabilidad-Impacto.</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En la siguiente imagen se presenta un ejemplo de la Tabla 4 diligenciada para un componente del portafolio del proyecto.</a:t>
          </a:r>
          <a:endParaRPr lang="es-CO" sz="1100" b="1" i="0" u="sng" strike="noStrike" kern="0" cap="none" spc="0" normalizeH="0" baseline="0" noProof="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xdr:txBody>
    </xdr:sp>
    <xdr:clientData/>
  </xdr:oneCellAnchor>
  <xdr:twoCellAnchor>
    <xdr:from>
      <xdr:col>10</xdr:col>
      <xdr:colOff>87048</xdr:colOff>
      <xdr:row>22</xdr:row>
      <xdr:rowOff>13749</xdr:rowOff>
    </xdr:from>
    <xdr:to>
      <xdr:col>17</xdr:col>
      <xdr:colOff>660648</xdr:colOff>
      <xdr:row>28</xdr:row>
      <xdr:rowOff>127000</xdr:rowOff>
    </xdr:to>
    <xdr:sp macro="" textlink="">
      <xdr:nvSpPr>
        <xdr:cNvPr id="37" name="Paso">
          <a:extLst>
            <a:ext uri="{FF2B5EF4-FFF2-40B4-BE49-F238E27FC236}">
              <a16:creationId xmlns:a16="http://schemas.microsoft.com/office/drawing/2014/main" id="{00000000-0008-0000-0000-000025000000}"/>
            </a:ext>
          </a:extLst>
        </xdr:cNvPr>
        <xdr:cNvSpPr txBox="1"/>
      </xdr:nvSpPr>
      <xdr:spPr>
        <a:xfrm>
          <a:off x="7249848" y="4204749"/>
          <a:ext cx="5907600" cy="1256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Otra acción que se debe realizar antes de iniciar el diligenciamiento de la </a:t>
          </a:r>
          <a:r>
            <a:rPr lang="es" sz="1100" b="1" i="0" u="sng"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4</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es la definición, por parte de la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Junta Directiva, Alta Gerencia o Stakeholders de alto nivel</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de la </a:t>
          </a:r>
          <a:r>
            <a:rPr lang="es"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"Tolerancia al Riesgo" (Celda</a:t>
          </a:r>
          <a:r>
            <a:rPr lang="es" sz="1100" b="1" i="0" u="none" strike="noStrike" kern="0" cap="none" spc="0" normalizeH="0" baseline="0">
              <a:ln>
                <a:noFill/>
              </a:ln>
              <a:solidFill>
                <a:sysClr val="windowText" lastClr="000000"/>
              </a:solidFill>
              <a:effectLst>
                <a:glow rad="63500">
                  <a:schemeClr val="accent1">
                    <a:satMod val="175000"/>
                    <a:alpha val="40000"/>
                  </a:schemeClr>
                </a:glow>
              </a:effectLst>
              <a:uLnTx/>
              <a:uFillTx/>
              <a:latin typeface="Segoe UI" panose="020B0502040204020203" pitchFamily="34" charset="0"/>
              <a:ea typeface="Segoe UI" pitchFamily="34" charset="0"/>
              <a:cs typeface="Segoe UI" panose="020B0502040204020203" pitchFamily="34" charset="0"/>
            </a:rPr>
            <a:t> </a:t>
          </a:r>
          <a:r>
            <a:rPr lang="es"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Q5) </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de la Organización, dado que a partir de esta se define la matriz que se utilizará para la valoración del riesgo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que relaciona la probabilidad de ocurrencia del riesgo con el impacto que este tiene sobre la Organización</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Esta tolerancia se categorizará como </a:t>
          </a:r>
          <a:r>
            <a:rPr lang="es"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Alta</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a:t>
          </a:r>
          <a:r>
            <a:rPr lang="es"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Media</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o </a:t>
          </a:r>
          <a:r>
            <a:rPr lang="es"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Baja</a:t>
          </a: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 tal como se muestra a continuación.</a:t>
          </a:r>
        </a:p>
      </xdr:txBody>
    </xdr:sp>
    <xdr:clientData/>
  </xdr:twoCellAnchor>
  <xdr:twoCellAnchor>
    <xdr:from>
      <xdr:col>10</xdr:col>
      <xdr:colOff>27783</xdr:colOff>
      <xdr:row>29</xdr:row>
      <xdr:rowOff>61289</xdr:rowOff>
    </xdr:from>
    <xdr:to>
      <xdr:col>18</xdr:col>
      <xdr:colOff>7533</xdr:colOff>
      <xdr:row>42</xdr:row>
      <xdr:rowOff>77405</xdr:rowOff>
    </xdr:to>
    <xdr:grpSp>
      <xdr:nvGrpSpPr>
        <xdr:cNvPr id="38" name="Grupo 37">
          <a:extLst>
            <a:ext uri="{FF2B5EF4-FFF2-40B4-BE49-F238E27FC236}">
              <a16:creationId xmlns:a16="http://schemas.microsoft.com/office/drawing/2014/main" id="{00000000-0008-0000-0000-000026000000}"/>
            </a:ext>
          </a:extLst>
        </xdr:cNvPr>
        <xdr:cNvGrpSpPr/>
      </xdr:nvGrpSpPr>
      <xdr:grpSpPr>
        <a:xfrm>
          <a:off x="7188342" y="5585789"/>
          <a:ext cx="6075750" cy="2492616"/>
          <a:chOff x="7635877" y="6288248"/>
          <a:chExt cx="6075750" cy="2492616"/>
        </a:xfrm>
      </xdr:grpSpPr>
      <xdr:pic>
        <xdr:nvPicPr>
          <xdr:cNvPr id="39" name="Imagen 38">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797272" y="6300154"/>
            <a:ext cx="1733550" cy="97155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0" name="Imagen 39">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811809" y="6300155"/>
            <a:ext cx="1733550" cy="97155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1" name="Imagen 40">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766816" y="6288248"/>
            <a:ext cx="1733550" cy="97155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2" name="Imagen 41">
            <a:extLst>
              <a:ext uri="{FF2B5EF4-FFF2-40B4-BE49-F238E27FC236}">
                <a16:creationId xmlns:a16="http://schemas.microsoft.com/office/drawing/2014/main" id="{00000000-0008-0000-0000-00002A000000}"/>
              </a:ext>
            </a:extLst>
          </xdr:cNvPr>
          <xdr:cNvPicPr/>
        </xdr:nvPicPr>
        <xdr:blipFill>
          <a:blip xmlns:r="http://schemas.openxmlformats.org/officeDocument/2006/relationships" r:embed="rId9"/>
          <a:stretch>
            <a:fillRect/>
          </a:stretch>
        </xdr:blipFill>
        <xdr:spPr>
          <a:xfrm>
            <a:off x="7635877" y="7328958"/>
            <a:ext cx="1980000" cy="1440000"/>
          </a:xfrm>
          <a:prstGeom prst="rect">
            <a:avLst/>
          </a:prstGeom>
          <a:ln>
            <a:solidFill>
              <a:schemeClr val="bg1">
                <a:lumMod val="75000"/>
              </a:schemeClr>
            </a:solidFill>
          </a:ln>
        </xdr:spPr>
      </xdr:pic>
      <xdr:pic>
        <xdr:nvPicPr>
          <xdr:cNvPr id="43" name="Imagen 42">
            <a:extLst>
              <a:ext uri="{FF2B5EF4-FFF2-40B4-BE49-F238E27FC236}">
                <a16:creationId xmlns:a16="http://schemas.microsoft.com/office/drawing/2014/main" id="{00000000-0008-0000-0000-00002B000000}"/>
              </a:ext>
            </a:extLst>
          </xdr:cNvPr>
          <xdr:cNvPicPr/>
        </xdr:nvPicPr>
        <xdr:blipFill>
          <a:blip xmlns:r="http://schemas.openxmlformats.org/officeDocument/2006/relationships" r:embed="rId10"/>
          <a:stretch>
            <a:fillRect/>
          </a:stretch>
        </xdr:blipFill>
        <xdr:spPr>
          <a:xfrm>
            <a:off x="9683752" y="7339542"/>
            <a:ext cx="1980000" cy="1440000"/>
          </a:xfrm>
          <a:prstGeom prst="rect">
            <a:avLst/>
          </a:prstGeom>
          <a:ln>
            <a:solidFill>
              <a:schemeClr val="bg1">
                <a:lumMod val="75000"/>
              </a:schemeClr>
            </a:solidFill>
          </a:ln>
        </xdr:spPr>
      </xdr:pic>
      <xdr:pic>
        <xdr:nvPicPr>
          <xdr:cNvPr id="44" name="Imagen 43">
            <a:extLst>
              <a:ext uri="{FF2B5EF4-FFF2-40B4-BE49-F238E27FC236}">
                <a16:creationId xmlns:a16="http://schemas.microsoft.com/office/drawing/2014/main" id="{00000000-0008-0000-0000-00002C000000}"/>
              </a:ext>
            </a:extLst>
          </xdr:cNvPr>
          <xdr:cNvPicPr/>
        </xdr:nvPicPr>
        <xdr:blipFill>
          <a:blip xmlns:r="http://schemas.openxmlformats.org/officeDocument/2006/relationships" r:embed="rId11"/>
          <a:stretch>
            <a:fillRect/>
          </a:stretch>
        </xdr:blipFill>
        <xdr:spPr>
          <a:xfrm>
            <a:off x="11731627" y="7340864"/>
            <a:ext cx="1980000" cy="1440000"/>
          </a:xfrm>
          <a:prstGeom prst="rect">
            <a:avLst/>
          </a:prstGeom>
          <a:ln>
            <a:solidFill>
              <a:schemeClr val="bg1">
                <a:lumMod val="75000"/>
              </a:schemeClr>
            </a:solidFill>
          </a:ln>
        </xdr:spPr>
      </xdr:pic>
    </xdr:grpSp>
    <xdr:clientData/>
  </xdr:twoCellAnchor>
  <xdr:twoCellAnchor>
    <xdr:from>
      <xdr:col>1</xdr:col>
      <xdr:colOff>588026</xdr:colOff>
      <xdr:row>63</xdr:row>
      <xdr:rowOff>121221</xdr:rowOff>
    </xdr:from>
    <xdr:to>
      <xdr:col>8</xdr:col>
      <xdr:colOff>654026</xdr:colOff>
      <xdr:row>65</xdr:row>
      <xdr:rowOff>37043</xdr:rowOff>
    </xdr:to>
    <xdr:sp macro="" textlink="">
      <xdr:nvSpPr>
        <xdr:cNvPr id="45" name="Paso" descr="&#10;">
          <a:extLst>
            <a:ext uri="{FF2B5EF4-FFF2-40B4-BE49-F238E27FC236}">
              <a16:creationId xmlns:a16="http://schemas.microsoft.com/office/drawing/2014/main" id="{00000000-0008-0000-0000-00002D000000}"/>
            </a:ext>
          </a:extLst>
        </xdr:cNvPr>
        <xdr:cNvSpPr txBox="1"/>
      </xdr:nvSpPr>
      <xdr:spPr>
        <a:xfrm>
          <a:off x="959501" y="12122721"/>
          <a:ext cx="5400000" cy="2968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Tabla 2 - Valoración de Nivel de Importancia</a:t>
          </a:r>
        </a:p>
      </xdr:txBody>
    </xdr:sp>
    <xdr:clientData/>
  </xdr:twoCellAnchor>
  <xdr:twoCellAnchor>
    <xdr:from>
      <xdr:col>7</xdr:col>
      <xdr:colOff>274760</xdr:colOff>
      <xdr:row>111</xdr:row>
      <xdr:rowOff>91057</xdr:rowOff>
    </xdr:from>
    <xdr:to>
      <xdr:col>9</xdr:col>
      <xdr:colOff>17585</xdr:colOff>
      <xdr:row>113</xdr:row>
      <xdr:rowOff>24382</xdr:rowOff>
    </xdr:to>
    <xdr:sp macro="" textlink="">
      <xdr:nvSpPr>
        <xdr:cNvPr id="46" name="Rectángulo: esquinas redondeadas 45">
          <a:hlinkClick xmlns:r="http://schemas.openxmlformats.org/officeDocument/2006/relationships" r:id="rId12"/>
          <a:extLst>
            <a:ext uri="{FF2B5EF4-FFF2-40B4-BE49-F238E27FC236}">
              <a16:creationId xmlns:a16="http://schemas.microsoft.com/office/drawing/2014/main" id="{00000000-0008-0000-0000-00002E000000}"/>
            </a:ext>
          </a:extLst>
        </xdr:cNvPr>
        <xdr:cNvSpPr/>
      </xdr:nvSpPr>
      <xdr:spPr>
        <a:xfrm>
          <a:off x="5218235" y="21236557"/>
          <a:ext cx="1266825" cy="31432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 Tabla 1</a:t>
          </a:r>
        </a:p>
      </xdr:txBody>
    </xdr:sp>
    <xdr:clientData/>
  </xdr:twoCellAnchor>
  <xdr:twoCellAnchor editAs="oneCell">
    <xdr:from>
      <xdr:col>2</xdr:col>
      <xdr:colOff>600075</xdr:colOff>
      <xdr:row>65</xdr:row>
      <xdr:rowOff>19050</xdr:rowOff>
    </xdr:from>
    <xdr:to>
      <xdr:col>7</xdr:col>
      <xdr:colOff>457200</xdr:colOff>
      <xdr:row>72</xdr:row>
      <xdr:rowOff>154351</xdr:rowOff>
    </xdr:to>
    <xdr:pic>
      <xdr:nvPicPr>
        <xdr:cNvPr id="47" name="Imagen 46">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733550" y="12401550"/>
          <a:ext cx="3667125" cy="1468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189035</xdr:colOff>
      <xdr:row>90</xdr:row>
      <xdr:rowOff>186836</xdr:rowOff>
    </xdr:from>
    <xdr:to>
      <xdr:col>1</xdr:col>
      <xdr:colOff>560037</xdr:colOff>
      <xdr:row>92</xdr:row>
      <xdr:rowOff>170745</xdr:rowOff>
    </xdr:to>
    <xdr:sp macro="" textlink="">
      <xdr:nvSpPr>
        <xdr:cNvPr id="48" name="1">
          <a:extLst>
            <a:ext uri="{FF2B5EF4-FFF2-40B4-BE49-F238E27FC236}">
              <a16:creationId xmlns:a16="http://schemas.microsoft.com/office/drawing/2014/main" id="{00000000-0008-0000-0000-000030000000}"/>
            </a:ext>
          </a:extLst>
        </xdr:cNvPr>
        <xdr:cNvSpPr/>
      </xdr:nvSpPr>
      <xdr:spPr>
        <a:xfrm>
          <a:off x="560510" y="17331836"/>
          <a:ext cx="371002" cy="364909"/>
        </a:xfrm>
        <a:prstGeom prst="ellipse">
          <a:avLst/>
        </a:prstGeom>
        <a:ln/>
      </xdr:spPr>
      <xdr:style>
        <a:lnRef idx="2">
          <a:schemeClr val="accent2">
            <a:shade val="50000"/>
          </a:schemeClr>
        </a:lnRef>
        <a:fillRef idx="1">
          <a:schemeClr val="accent2"/>
        </a:fillRef>
        <a:effectRef idx="0">
          <a:schemeClr val="accent2"/>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indent="0" algn="ctr" defTabSz="914400" rtl="0" eaLnBrk="1" latinLnBrk="0" hangingPunct="1"/>
          <a:endParaRPr lang="es" sz="1600" b="1" kern="1200">
            <a:solidFill>
              <a:sysClr val="windowText" lastClr="000000"/>
            </a:solidFill>
            <a:latin typeface="Segoe UI Semibold" panose="020B0702040204020203" pitchFamily="34" charset="0"/>
            <a:ea typeface="+mn-ea"/>
            <a:cs typeface="Segoe UI Semibold" panose="020B0702040204020203" pitchFamily="34" charset="0"/>
          </a:endParaRPr>
        </a:p>
      </xdr:txBody>
    </xdr:sp>
    <xdr:clientData/>
  </xdr:twoCellAnchor>
  <xdr:twoCellAnchor>
    <xdr:from>
      <xdr:col>1</xdr:col>
      <xdr:colOff>552690</xdr:colOff>
      <xdr:row>91</xdr:row>
      <xdr:rowOff>2961</xdr:rowOff>
    </xdr:from>
    <xdr:to>
      <xdr:col>8</xdr:col>
      <xdr:colOff>618690</xdr:colOff>
      <xdr:row>92</xdr:row>
      <xdr:rowOff>109283</xdr:rowOff>
    </xdr:to>
    <xdr:sp macro="" textlink="">
      <xdr:nvSpPr>
        <xdr:cNvPr id="49" name="Paso" descr="&#10;">
          <a:extLst>
            <a:ext uri="{FF2B5EF4-FFF2-40B4-BE49-F238E27FC236}">
              <a16:creationId xmlns:a16="http://schemas.microsoft.com/office/drawing/2014/main" id="{00000000-0008-0000-0000-000031000000}"/>
            </a:ext>
          </a:extLst>
        </xdr:cNvPr>
        <xdr:cNvSpPr txBox="1"/>
      </xdr:nvSpPr>
      <xdr:spPr>
        <a:xfrm>
          <a:off x="924165" y="17338461"/>
          <a:ext cx="5400000" cy="2968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Ejemplo diligenciamiento Tabla 1</a:t>
          </a:r>
        </a:p>
      </xdr:txBody>
    </xdr:sp>
    <xdr:clientData/>
  </xdr:twoCellAnchor>
  <xdr:oneCellAnchor>
    <xdr:from>
      <xdr:col>1</xdr:col>
      <xdr:colOff>240242</xdr:colOff>
      <xdr:row>104</xdr:row>
      <xdr:rowOff>123825</xdr:rowOff>
    </xdr:from>
    <xdr:ext cx="5879856" cy="838199"/>
    <xdr:sp macro="" textlink="">
      <xdr:nvSpPr>
        <xdr:cNvPr id="50" name="Paso">
          <a:extLst>
            <a:ext uri="{FF2B5EF4-FFF2-40B4-BE49-F238E27FC236}">
              <a16:creationId xmlns:a16="http://schemas.microsoft.com/office/drawing/2014/main" id="{00000000-0008-0000-0000-000032000000}"/>
            </a:ext>
          </a:extLst>
        </xdr:cNvPr>
        <xdr:cNvSpPr txBox="1"/>
      </xdr:nvSpPr>
      <xdr:spPr>
        <a:xfrm>
          <a:off x="611717" y="19935825"/>
          <a:ext cx="5879856" cy="8381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En la gráfica anterior, el nivel de importancia que la Organización asocia con el Componente 1 (C1) frente a los objetivos estratégicos de Aprendizaje y Crecimiento y Mercado es medio; en Procesos Internos, nula;  en Financieros, bajo; pero este mismo componente presenta una alta importancia en los objetivos estratégicos de Enfoque en el Cliente .</a:t>
          </a:r>
        </a:p>
      </xdr:txBody>
    </xdr:sp>
    <xdr:clientData/>
  </xdr:oneCellAnchor>
  <xdr:oneCellAnchor>
    <xdr:from>
      <xdr:col>11</xdr:col>
      <xdr:colOff>253490</xdr:colOff>
      <xdr:row>46</xdr:row>
      <xdr:rowOff>190498</xdr:rowOff>
    </xdr:from>
    <xdr:ext cx="392093" cy="464981"/>
    <xdr:sp macro="" textlink="">
      <xdr:nvSpPr>
        <xdr:cNvPr id="51" name="Rectángulo 50">
          <a:extLst>
            <a:ext uri="{FF2B5EF4-FFF2-40B4-BE49-F238E27FC236}">
              <a16:creationId xmlns:a16="http://schemas.microsoft.com/office/drawing/2014/main" id="{00000000-0008-0000-0000-000033000000}"/>
            </a:ext>
          </a:extLst>
        </xdr:cNvPr>
        <xdr:cNvSpPr/>
      </xdr:nvSpPr>
      <xdr:spPr>
        <a:xfrm>
          <a:off x="8178290" y="8953498"/>
          <a:ext cx="392093" cy="464981"/>
        </a:xfrm>
        <a:prstGeom prst="rect">
          <a:avLst/>
        </a:prstGeom>
        <a:noFill/>
      </xdr:spPr>
      <xdr:txBody>
        <a:bodyPr wrap="square" lIns="0" tIns="0" rIns="0" bIns="0" anchor="ctr" anchorCtr="0">
          <a:noAutofit/>
        </a:bodyPr>
        <a:lstStyle/>
        <a:p>
          <a:pPr algn="ctr"/>
          <a:r>
            <a:rPr lang="es-ES" sz="32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A</a:t>
          </a:r>
        </a:p>
      </xdr:txBody>
    </xdr:sp>
    <xdr:clientData/>
  </xdr:oneCellAnchor>
  <xdr:oneCellAnchor>
    <xdr:from>
      <xdr:col>16</xdr:col>
      <xdr:colOff>416474</xdr:colOff>
      <xdr:row>47</xdr:row>
      <xdr:rowOff>46564</xdr:rowOff>
    </xdr:from>
    <xdr:ext cx="392093" cy="464981"/>
    <xdr:sp macro="" textlink="">
      <xdr:nvSpPr>
        <xdr:cNvPr id="52" name="Rectángulo 51">
          <a:extLst>
            <a:ext uri="{FF2B5EF4-FFF2-40B4-BE49-F238E27FC236}">
              <a16:creationId xmlns:a16="http://schemas.microsoft.com/office/drawing/2014/main" id="{00000000-0008-0000-0000-000034000000}"/>
            </a:ext>
          </a:extLst>
        </xdr:cNvPr>
        <xdr:cNvSpPr/>
      </xdr:nvSpPr>
      <xdr:spPr>
        <a:xfrm>
          <a:off x="12151274" y="9000064"/>
          <a:ext cx="392093" cy="464981"/>
        </a:xfrm>
        <a:prstGeom prst="rect">
          <a:avLst/>
        </a:prstGeom>
        <a:noFill/>
      </xdr:spPr>
      <xdr:txBody>
        <a:bodyPr wrap="square" lIns="0" tIns="0" rIns="0" bIns="0" anchor="ctr" anchorCtr="0">
          <a:noAutofit/>
        </a:bodyPr>
        <a:lstStyle/>
        <a:p>
          <a:pPr algn="ctr"/>
          <a:r>
            <a:rPr lang="es-ES" sz="32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B</a:t>
          </a:r>
        </a:p>
      </xdr:txBody>
    </xdr:sp>
    <xdr:clientData/>
  </xdr:oneCellAnchor>
  <xdr:twoCellAnchor editAs="oneCell">
    <xdr:from>
      <xdr:col>10</xdr:col>
      <xdr:colOff>95250</xdr:colOff>
      <xdr:row>58</xdr:row>
      <xdr:rowOff>27698</xdr:rowOff>
    </xdr:from>
    <xdr:to>
      <xdr:col>17</xdr:col>
      <xdr:colOff>704849</xdr:colOff>
      <xdr:row>62</xdr:row>
      <xdr:rowOff>52918</xdr:rowOff>
    </xdr:to>
    <xdr:pic>
      <xdr:nvPicPr>
        <xdr:cNvPr id="53" name="Imagen 52">
          <a:extLst>
            <a:ext uri="{FF2B5EF4-FFF2-40B4-BE49-F238E27FC236}">
              <a16:creationId xmlns:a16="http://schemas.microsoft.com/office/drawing/2014/main" id="{00000000-0008-0000-0000-000035000000}"/>
            </a:ext>
          </a:extLst>
        </xdr:cNvPr>
        <xdr:cNvPicPr>
          <a:picLocks noChangeAspect="1" noChangeArrowheads="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r="9351"/>
        <a:stretch/>
      </xdr:blipFill>
      <xdr:spPr bwMode="auto">
        <a:xfrm>
          <a:off x="7258050" y="11076698"/>
          <a:ext cx="5943599" cy="787220"/>
        </a:xfrm>
        <a:prstGeom prst="rect">
          <a:avLst/>
        </a:prstGeom>
        <a:noFill/>
        <a:ln w="25400">
          <a:noFill/>
          <a:prstDash val="lgDash"/>
        </a:ln>
        <a:extLst>
          <a:ext uri="{909E8E84-426E-40DD-AFC4-6F175D3DCCD1}">
            <a14:hiddenFill xmlns:a14="http://schemas.microsoft.com/office/drawing/2010/main">
              <a:solidFill>
                <a:srgbClr val="FFFFFF"/>
              </a:solidFill>
            </a14:hiddenFill>
          </a:ext>
        </a:extLst>
      </xdr:spPr>
    </xdr:pic>
    <xdr:clientData/>
  </xdr:twoCellAnchor>
  <xdr:oneCellAnchor>
    <xdr:from>
      <xdr:col>16</xdr:col>
      <xdr:colOff>19599</xdr:colOff>
      <xdr:row>57</xdr:row>
      <xdr:rowOff>131231</xdr:rowOff>
    </xdr:from>
    <xdr:ext cx="392093" cy="464981"/>
    <xdr:sp macro="" textlink="">
      <xdr:nvSpPr>
        <xdr:cNvPr id="54" name="Rectángulo 53">
          <a:extLst>
            <a:ext uri="{FF2B5EF4-FFF2-40B4-BE49-F238E27FC236}">
              <a16:creationId xmlns:a16="http://schemas.microsoft.com/office/drawing/2014/main" id="{00000000-0008-0000-0000-000036000000}"/>
            </a:ext>
          </a:extLst>
        </xdr:cNvPr>
        <xdr:cNvSpPr/>
      </xdr:nvSpPr>
      <xdr:spPr>
        <a:xfrm>
          <a:off x="11754399" y="10989731"/>
          <a:ext cx="392093" cy="464981"/>
        </a:xfrm>
        <a:prstGeom prst="rect">
          <a:avLst/>
        </a:prstGeom>
        <a:noFill/>
      </xdr:spPr>
      <xdr:txBody>
        <a:bodyPr wrap="square" lIns="0" tIns="0" rIns="0" bIns="0" anchor="ctr" anchorCtr="0">
          <a:noAutofit/>
        </a:bodyPr>
        <a:lstStyle/>
        <a:p>
          <a:pPr algn="ctr"/>
          <a:r>
            <a:rPr lang="es-ES" sz="32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B</a:t>
          </a:r>
        </a:p>
      </xdr:txBody>
    </xdr:sp>
    <xdr:clientData/>
  </xdr:oneCellAnchor>
  <xdr:twoCellAnchor editAs="oneCell">
    <xdr:from>
      <xdr:col>10</xdr:col>
      <xdr:colOff>232833</xdr:colOff>
      <xdr:row>46</xdr:row>
      <xdr:rowOff>50888</xdr:rowOff>
    </xdr:from>
    <xdr:to>
      <xdr:col>17</xdr:col>
      <xdr:colOff>645584</xdr:colOff>
      <xdr:row>50</xdr:row>
      <xdr:rowOff>137584</xdr:rowOff>
    </xdr:to>
    <xdr:pic>
      <xdr:nvPicPr>
        <xdr:cNvPr id="55" name="Imagen 54">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7395633" y="8813888"/>
          <a:ext cx="5746751" cy="848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179916</xdr:colOff>
      <xdr:row>49</xdr:row>
      <xdr:rowOff>42333</xdr:rowOff>
    </xdr:from>
    <xdr:to>
      <xdr:col>13</xdr:col>
      <xdr:colOff>306917</xdr:colOff>
      <xdr:row>51</xdr:row>
      <xdr:rowOff>42333</xdr:rowOff>
    </xdr:to>
    <xdr:sp macro="" textlink="">
      <xdr:nvSpPr>
        <xdr:cNvPr id="56" name="Rectángulo 55">
          <a:extLst>
            <a:ext uri="{FF2B5EF4-FFF2-40B4-BE49-F238E27FC236}">
              <a16:creationId xmlns:a16="http://schemas.microsoft.com/office/drawing/2014/main" id="{00000000-0008-0000-0000-000038000000}"/>
            </a:ext>
          </a:extLst>
        </xdr:cNvPr>
        <xdr:cNvSpPr/>
      </xdr:nvSpPr>
      <xdr:spPr>
        <a:xfrm>
          <a:off x="7342716" y="9376833"/>
          <a:ext cx="2413001" cy="381000"/>
        </a:xfrm>
        <a:prstGeom prst="rect">
          <a:avLst/>
        </a:prstGeom>
        <a:noFill/>
        <a:ln w="254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342903</xdr:colOff>
      <xdr:row>49</xdr:row>
      <xdr:rowOff>60945</xdr:rowOff>
    </xdr:from>
    <xdr:to>
      <xdr:col>17</xdr:col>
      <xdr:colOff>296333</xdr:colOff>
      <xdr:row>51</xdr:row>
      <xdr:rowOff>22845</xdr:rowOff>
    </xdr:to>
    <xdr:sp macro="" textlink="">
      <xdr:nvSpPr>
        <xdr:cNvPr id="57" name="Rectángulo 56">
          <a:extLst>
            <a:ext uri="{FF2B5EF4-FFF2-40B4-BE49-F238E27FC236}">
              <a16:creationId xmlns:a16="http://schemas.microsoft.com/office/drawing/2014/main" id="{00000000-0008-0000-0000-000039000000}"/>
            </a:ext>
          </a:extLst>
        </xdr:cNvPr>
        <xdr:cNvSpPr/>
      </xdr:nvSpPr>
      <xdr:spPr>
        <a:xfrm>
          <a:off x="9791703" y="9395445"/>
          <a:ext cx="3001430" cy="342900"/>
        </a:xfrm>
        <a:prstGeom prst="rect">
          <a:avLst/>
        </a:prstGeom>
        <a:noFill/>
        <a:ln w="25400">
          <a:solidFill>
            <a:srgbClr val="C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61385</xdr:colOff>
      <xdr:row>60</xdr:row>
      <xdr:rowOff>57150</xdr:rowOff>
    </xdr:from>
    <xdr:to>
      <xdr:col>17</xdr:col>
      <xdr:colOff>685800</xdr:colOff>
      <xdr:row>62</xdr:row>
      <xdr:rowOff>84667</xdr:rowOff>
    </xdr:to>
    <xdr:sp macro="" textlink="">
      <xdr:nvSpPr>
        <xdr:cNvPr id="58" name="Rectángulo 57">
          <a:extLst>
            <a:ext uri="{FF2B5EF4-FFF2-40B4-BE49-F238E27FC236}">
              <a16:creationId xmlns:a16="http://schemas.microsoft.com/office/drawing/2014/main" id="{00000000-0008-0000-0000-00003A000000}"/>
            </a:ext>
          </a:extLst>
        </xdr:cNvPr>
        <xdr:cNvSpPr/>
      </xdr:nvSpPr>
      <xdr:spPr>
        <a:xfrm>
          <a:off x="7224185" y="11487150"/>
          <a:ext cx="5958415" cy="408517"/>
        </a:xfrm>
        <a:prstGeom prst="rect">
          <a:avLst/>
        </a:prstGeom>
        <a:noFill/>
        <a:ln w="25400">
          <a:solidFill>
            <a:srgbClr val="C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619126</xdr:colOff>
      <xdr:row>51</xdr:row>
      <xdr:rowOff>133350</xdr:rowOff>
    </xdr:from>
    <xdr:to>
      <xdr:col>15</xdr:col>
      <xdr:colOff>676276</xdr:colOff>
      <xdr:row>60</xdr:row>
      <xdr:rowOff>0</xdr:rowOff>
    </xdr:to>
    <xdr:sp macro="" textlink="">
      <xdr:nvSpPr>
        <xdr:cNvPr id="59" name="Flecha: hacia abajo 58">
          <a:extLst>
            <a:ext uri="{FF2B5EF4-FFF2-40B4-BE49-F238E27FC236}">
              <a16:creationId xmlns:a16="http://schemas.microsoft.com/office/drawing/2014/main" id="{00000000-0008-0000-0000-00003B000000}"/>
            </a:ext>
          </a:extLst>
        </xdr:cNvPr>
        <xdr:cNvSpPr/>
      </xdr:nvSpPr>
      <xdr:spPr>
        <a:xfrm>
          <a:off x="10829926" y="9848850"/>
          <a:ext cx="819150" cy="1581150"/>
        </a:xfrm>
        <a:prstGeom prst="downArrow">
          <a:avLst>
            <a:gd name="adj1" fmla="val 50000"/>
            <a:gd name="adj2" fmla="val 32558"/>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10</xdr:col>
      <xdr:colOff>5292</xdr:colOff>
      <xdr:row>52</xdr:row>
      <xdr:rowOff>146049</xdr:rowOff>
    </xdr:from>
    <xdr:to>
      <xdr:col>17</xdr:col>
      <xdr:colOff>616149</xdr:colOff>
      <xdr:row>57</xdr:row>
      <xdr:rowOff>137582</xdr:rowOff>
    </xdr:to>
    <xdr:pic>
      <xdr:nvPicPr>
        <xdr:cNvPr id="60" name="Imagen 59">
          <a:extLst>
            <a:ext uri="{FF2B5EF4-FFF2-40B4-BE49-F238E27FC236}">
              <a16:creationId xmlns:a16="http://schemas.microsoft.com/office/drawing/2014/main" id="{00000000-0008-0000-0000-00003C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168092" y="10052049"/>
          <a:ext cx="5944857" cy="944033"/>
        </a:xfrm>
        <a:prstGeom prst="rect">
          <a:avLst/>
        </a:prstGeom>
        <a:solidFill>
          <a:schemeClr val="bg1">
            <a:lumMod val="95000"/>
            <a:alpha val="70000"/>
          </a:schemeClr>
        </a:solidFill>
        <a:ln w="19050">
          <a:noFill/>
        </a:ln>
      </xdr:spPr>
    </xdr:pic>
    <xdr:clientData/>
  </xdr:twoCellAnchor>
  <xdr:oneCellAnchor>
    <xdr:from>
      <xdr:col>12</xdr:col>
      <xdr:colOff>204807</xdr:colOff>
      <xdr:row>52</xdr:row>
      <xdr:rowOff>141815</xdr:rowOff>
    </xdr:from>
    <xdr:ext cx="392093" cy="464981"/>
    <xdr:sp macro="" textlink="">
      <xdr:nvSpPr>
        <xdr:cNvPr id="61" name="Rectángulo 60">
          <a:extLst>
            <a:ext uri="{FF2B5EF4-FFF2-40B4-BE49-F238E27FC236}">
              <a16:creationId xmlns:a16="http://schemas.microsoft.com/office/drawing/2014/main" id="{00000000-0008-0000-0000-00003D000000}"/>
            </a:ext>
          </a:extLst>
        </xdr:cNvPr>
        <xdr:cNvSpPr/>
      </xdr:nvSpPr>
      <xdr:spPr>
        <a:xfrm>
          <a:off x="8891607" y="10047815"/>
          <a:ext cx="392093" cy="464981"/>
        </a:xfrm>
        <a:prstGeom prst="rect">
          <a:avLst/>
        </a:prstGeom>
        <a:noFill/>
      </xdr:spPr>
      <xdr:txBody>
        <a:bodyPr wrap="square" lIns="0" tIns="0" rIns="0" bIns="0" anchor="ctr" anchorCtr="0">
          <a:noAutofit/>
        </a:bodyPr>
        <a:lstStyle/>
        <a:p>
          <a:pPr algn="ctr"/>
          <a:r>
            <a:rPr lang="es-ES" sz="32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A</a:t>
          </a:r>
        </a:p>
      </xdr:txBody>
    </xdr:sp>
    <xdr:clientData/>
  </xdr:oneCellAnchor>
  <xdr:twoCellAnchor>
    <xdr:from>
      <xdr:col>10</xdr:col>
      <xdr:colOff>110066</xdr:colOff>
      <xdr:row>55</xdr:row>
      <xdr:rowOff>35983</xdr:rowOff>
    </xdr:from>
    <xdr:to>
      <xdr:col>17</xdr:col>
      <xdr:colOff>730250</xdr:colOff>
      <xdr:row>57</xdr:row>
      <xdr:rowOff>169333</xdr:rowOff>
    </xdr:to>
    <xdr:sp macro="" textlink="">
      <xdr:nvSpPr>
        <xdr:cNvPr id="62" name="Rectángulo 61">
          <a:extLst>
            <a:ext uri="{FF2B5EF4-FFF2-40B4-BE49-F238E27FC236}">
              <a16:creationId xmlns:a16="http://schemas.microsoft.com/office/drawing/2014/main" id="{00000000-0008-0000-0000-00003E000000}"/>
            </a:ext>
          </a:extLst>
        </xdr:cNvPr>
        <xdr:cNvSpPr/>
      </xdr:nvSpPr>
      <xdr:spPr>
        <a:xfrm>
          <a:off x="7272866" y="10513483"/>
          <a:ext cx="5954184" cy="514350"/>
        </a:xfrm>
        <a:prstGeom prst="rect">
          <a:avLst/>
        </a:prstGeom>
        <a:noFill/>
        <a:ln w="25400">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257175</xdr:colOff>
      <xdr:row>51</xdr:row>
      <xdr:rowOff>123825</xdr:rowOff>
    </xdr:from>
    <xdr:to>
      <xdr:col>12</xdr:col>
      <xdr:colOff>361950</xdr:colOff>
      <xdr:row>53</xdr:row>
      <xdr:rowOff>47625</xdr:rowOff>
    </xdr:to>
    <xdr:sp macro="" textlink="">
      <xdr:nvSpPr>
        <xdr:cNvPr id="63" name="Flecha: hacia abajo 62">
          <a:extLst>
            <a:ext uri="{FF2B5EF4-FFF2-40B4-BE49-F238E27FC236}">
              <a16:creationId xmlns:a16="http://schemas.microsoft.com/office/drawing/2014/main" id="{00000000-0008-0000-0000-00003F000000}"/>
            </a:ext>
          </a:extLst>
        </xdr:cNvPr>
        <xdr:cNvSpPr/>
      </xdr:nvSpPr>
      <xdr:spPr>
        <a:xfrm>
          <a:off x="8181975" y="9839325"/>
          <a:ext cx="866775" cy="304800"/>
        </a:xfrm>
        <a:prstGeom prst="downArrow">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10</xdr:col>
      <xdr:colOff>93806</xdr:colOff>
      <xdr:row>123</xdr:row>
      <xdr:rowOff>52676</xdr:rowOff>
    </xdr:from>
    <xdr:to>
      <xdr:col>17</xdr:col>
      <xdr:colOff>667406</xdr:colOff>
      <xdr:row>133</xdr:row>
      <xdr:rowOff>48708</xdr:rowOff>
    </xdr:to>
    <xdr:sp macro="" textlink="">
      <xdr:nvSpPr>
        <xdr:cNvPr id="64" name="Paso">
          <a:extLst>
            <a:ext uri="{FF2B5EF4-FFF2-40B4-BE49-F238E27FC236}">
              <a16:creationId xmlns:a16="http://schemas.microsoft.com/office/drawing/2014/main" id="{00000000-0008-0000-0000-000040000000}"/>
            </a:ext>
          </a:extLst>
        </xdr:cNvPr>
        <xdr:cNvSpPr txBox="1"/>
      </xdr:nvSpPr>
      <xdr:spPr>
        <a:xfrm>
          <a:off x="7256606" y="23484176"/>
          <a:ext cx="5907600" cy="19010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Una vez estimado la calificación o severidad del riesgo de cada uno de los componentes priorizados del componente se llega al </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quinto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o último </a:t>
          </a:r>
          <a:r>
            <a:rPr lang="es-CO" sz="1100" b="1"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paso </a:t>
          </a:r>
          <a:r>
            <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en la metodología para la gestión de riesgos de un portafolio de proyectos, el cual consiste en la definición de la estrategia y el plan de respuesta a los riesgos identificados y valorados.</a:t>
          </a:r>
        </a:p>
        <a:p>
          <a:pPr marL="0" marR="0" lvl="0" indent="0" algn="just" defTabSz="914400" rtl="0" eaLnBrk="1" fontAlgn="auto" latinLnBrk="0" hangingPunct="1">
            <a:lnSpc>
              <a:spcPct val="100000"/>
            </a:lnSpc>
            <a:spcBef>
              <a:spcPts val="0"/>
            </a:spcBef>
            <a:spcAft>
              <a:spcPts val="0"/>
            </a:spcAft>
            <a:buClrTx/>
            <a:buSzTx/>
            <a:buFontTx/>
            <a:buNone/>
            <a:tabLst/>
            <a:defRPr/>
          </a:pPr>
          <a:endParaRPr lang="es-CO"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 sz="1100" b="0" i="0" u="none" strike="noStrike" kern="0" cap="none" spc="0" normalizeH="0" baseline="0">
              <a:ln>
                <a:noFill/>
              </a:ln>
              <a:solidFill>
                <a:sysClr val="windowText" lastClr="000000"/>
              </a:solidFill>
              <a:effectLst/>
              <a:uLnTx/>
              <a:uFillTx/>
              <a:latin typeface="Segoe UI" panose="020B0502040204020203" pitchFamily="34" charset="0"/>
              <a:ea typeface="Segoe UI" pitchFamily="34" charset="0"/>
              <a:cs typeface="Segoe UI" panose="020B0502040204020203" pitchFamily="34" charset="0"/>
            </a:rPr>
            <a:t>Dado que el plan de respuesta es particular y detallado para cada componente y Organización, se propone que el plan de respuesta se enfoque en plantes de intervención sobre uno o más componentes del portafolio de proyectos, o la creación e inclusión de un nuevo proyecto al portafolio de proyectos.</a:t>
          </a:r>
        </a:p>
      </xdr:txBody>
    </xdr:sp>
    <xdr:clientData/>
  </xdr:twoCellAnchor>
  <xdr:twoCellAnchor editAs="oneCell">
    <xdr:from>
      <xdr:col>10</xdr:col>
      <xdr:colOff>199458</xdr:colOff>
      <xdr:row>116</xdr:row>
      <xdr:rowOff>4777</xdr:rowOff>
    </xdr:from>
    <xdr:to>
      <xdr:col>17</xdr:col>
      <xdr:colOff>587026</xdr:colOff>
      <xdr:row>121</xdr:row>
      <xdr:rowOff>44839</xdr:rowOff>
    </xdr:to>
    <xdr:pic>
      <xdr:nvPicPr>
        <xdr:cNvPr id="65" name="Imagen 64">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7362258" y="22102777"/>
          <a:ext cx="5721568" cy="992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142874</xdr:colOff>
      <xdr:row>15</xdr:row>
      <xdr:rowOff>142875</xdr:rowOff>
    </xdr:from>
    <xdr:to>
      <xdr:col>9</xdr:col>
      <xdr:colOff>32581</xdr:colOff>
      <xdr:row>21</xdr:row>
      <xdr:rowOff>85725</xdr:rowOff>
    </xdr:to>
    <xdr:pic>
      <xdr:nvPicPr>
        <xdr:cNvPr id="66" name="Imagen 65">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18">
          <a:clrChange>
            <a:clrFrom>
              <a:srgbClr val="FFFFFF"/>
            </a:clrFrom>
            <a:clrTo>
              <a:srgbClr val="FFFFFF">
                <a:alpha val="0"/>
              </a:srgbClr>
            </a:clrTo>
          </a:clrChange>
        </a:blip>
        <a:stretch>
          <a:fillRect/>
        </a:stretch>
      </xdr:blipFill>
      <xdr:spPr>
        <a:xfrm>
          <a:off x="514349" y="3000375"/>
          <a:ext cx="5985707" cy="1085850"/>
        </a:xfrm>
        <a:prstGeom prst="rect">
          <a:avLst/>
        </a:prstGeom>
      </xdr:spPr>
    </xdr:pic>
    <xdr:clientData/>
  </xdr:twoCellAnchor>
  <xdr:twoCellAnchor>
    <xdr:from>
      <xdr:col>1</xdr:col>
      <xdr:colOff>209549</xdr:colOff>
      <xdr:row>18</xdr:row>
      <xdr:rowOff>19051</xdr:rowOff>
    </xdr:from>
    <xdr:to>
      <xdr:col>3</xdr:col>
      <xdr:colOff>619124</xdr:colOff>
      <xdr:row>21</xdr:row>
      <xdr:rowOff>171451</xdr:rowOff>
    </xdr:to>
    <xdr:sp macro="" textlink="">
      <xdr:nvSpPr>
        <xdr:cNvPr id="67" name="Elipse 66">
          <a:extLst>
            <a:ext uri="{FF2B5EF4-FFF2-40B4-BE49-F238E27FC236}">
              <a16:creationId xmlns:a16="http://schemas.microsoft.com/office/drawing/2014/main" id="{00000000-0008-0000-0000-000043000000}"/>
            </a:ext>
          </a:extLst>
        </xdr:cNvPr>
        <xdr:cNvSpPr/>
      </xdr:nvSpPr>
      <xdr:spPr>
        <a:xfrm>
          <a:off x="581024" y="3448051"/>
          <a:ext cx="1933575" cy="723900"/>
        </a:xfrm>
        <a:prstGeom prst="ellipse">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190499</xdr:colOff>
      <xdr:row>47</xdr:row>
      <xdr:rowOff>134277</xdr:rowOff>
    </xdr:from>
    <xdr:to>
      <xdr:col>9</xdr:col>
      <xdr:colOff>66674</xdr:colOff>
      <xdr:row>50</xdr:row>
      <xdr:rowOff>180975</xdr:rowOff>
    </xdr:to>
    <xdr:pic>
      <xdr:nvPicPr>
        <xdr:cNvPr id="68" name="Imagen 67">
          <a:extLst>
            <a:ext uri="{FF2B5EF4-FFF2-40B4-BE49-F238E27FC236}">
              <a16:creationId xmlns:a16="http://schemas.microsoft.com/office/drawing/2014/main" id="{00000000-0008-0000-0000-000044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561974" y="9087777"/>
          <a:ext cx="5972175" cy="618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323851</xdr:colOff>
      <xdr:row>96</xdr:row>
      <xdr:rowOff>30687</xdr:rowOff>
    </xdr:from>
    <xdr:to>
      <xdr:col>9</xdr:col>
      <xdr:colOff>1</xdr:colOff>
      <xdr:row>103</xdr:row>
      <xdr:rowOff>114300</xdr:rowOff>
    </xdr:to>
    <xdr:pic>
      <xdr:nvPicPr>
        <xdr:cNvPr id="69" name="Imagen 68">
          <a:extLst>
            <a:ext uri="{FF2B5EF4-FFF2-40B4-BE49-F238E27FC236}">
              <a16:creationId xmlns:a16="http://schemas.microsoft.com/office/drawing/2014/main" id="{00000000-0008-0000-0000-000045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695326" y="18318687"/>
          <a:ext cx="5772150" cy="1417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498231</xdr:colOff>
      <xdr:row>98</xdr:row>
      <xdr:rowOff>23812</xdr:rowOff>
    </xdr:from>
    <xdr:to>
      <xdr:col>7</xdr:col>
      <xdr:colOff>65943</xdr:colOff>
      <xdr:row>99</xdr:row>
      <xdr:rowOff>170351</xdr:rowOff>
    </xdr:to>
    <xdr:cxnSp macro="">
      <xdr:nvCxnSpPr>
        <xdr:cNvPr id="70" name="Conector recto de flecha 69">
          <a:extLst>
            <a:ext uri="{FF2B5EF4-FFF2-40B4-BE49-F238E27FC236}">
              <a16:creationId xmlns:a16="http://schemas.microsoft.com/office/drawing/2014/main" id="{00000000-0008-0000-0000-000046000000}"/>
            </a:ext>
          </a:extLst>
        </xdr:cNvPr>
        <xdr:cNvCxnSpPr/>
      </xdr:nvCxnSpPr>
      <xdr:spPr>
        <a:xfrm flipH="1">
          <a:off x="4679706" y="18692812"/>
          <a:ext cx="329712" cy="337039"/>
        </a:xfrm>
        <a:prstGeom prst="straightConnector1">
          <a:avLst/>
        </a:prstGeom>
        <a:ln w="38100">
          <a:solidFill>
            <a:srgbClr val="FF0000"/>
          </a:solidFill>
          <a:tailEnd type="triangle"/>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498231</xdr:colOff>
      <xdr:row>98</xdr:row>
      <xdr:rowOff>23812</xdr:rowOff>
    </xdr:from>
    <xdr:to>
      <xdr:col>8</xdr:col>
      <xdr:colOff>65943</xdr:colOff>
      <xdr:row>99</xdr:row>
      <xdr:rowOff>170351</xdr:rowOff>
    </xdr:to>
    <xdr:cxnSp macro="">
      <xdr:nvCxnSpPr>
        <xdr:cNvPr id="71" name="Conector recto de flecha 70">
          <a:extLst>
            <a:ext uri="{FF2B5EF4-FFF2-40B4-BE49-F238E27FC236}">
              <a16:creationId xmlns:a16="http://schemas.microsoft.com/office/drawing/2014/main" id="{00000000-0008-0000-0000-000047000000}"/>
            </a:ext>
          </a:extLst>
        </xdr:cNvPr>
        <xdr:cNvCxnSpPr/>
      </xdr:nvCxnSpPr>
      <xdr:spPr>
        <a:xfrm flipH="1">
          <a:off x="5441706" y="18692812"/>
          <a:ext cx="329712" cy="337039"/>
        </a:xfrm>
        <a:prstGeom prst="straightConnector1">
          <a:avLst/>
        </a:prstGeom>
        <a:ln w="38100">
          <a:solidFill>
            <a:srgbClr val="FF0000"/>
          </a:solidFill>
          <a:tailEnd type="triangle"/>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294561</xdr:colOff>
      <xdr:row>136</xdr:row>
      <xdr:rowOff>19050</xdr:rowOff>
    </xdr:from>
    <xdr:to>
      <xdr:col>9</xdr:col>
      <xdr:colOff>125848</xdr:colOff>
      <xdr:row>141</xdr:row>
      <xdr:rowOff>123825</xdr:rowOff>
    </xdr:to>
    <xdr:pic>
      <xdr:nvPicPr>
        <xdr:cNvPr id="72" name="Imagen 71">
          <a:extLst>
            <a:ext uri="{FF2B5EF4-FFF2-40B4-BE49-F238E27FC236}">
              <a16:creationId xmlns:a16="http://schemas.microsoft.com/office/drawing/2014/main" id="{00000000-0008-0000-0000-0000480000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666036" y="25927050"/>
          <a:ext cx="5927287"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495300</xdr:colOff>
      <xdr:row>17</xdr:row>
      <xdr:rowOff>38100</xdr:rowOff>
    </xdr:from>
    <xdr:to>
      <xdr:col>1</xdr:col>
      <xdr:colOff>704850</xdr:colOff>
      <xdr:row>18</xdr:row>
      <xdr:rowOff>85725</xdr:rowOff>
    </xdr:to>
    <xdr:sp macro="" textlink="">
      <xdr:nvSpPr>
        <xdr:cNvPr id="73" name="CuadroTexto 72">
          <a:extLst>
            <a:ext uri="{FF2B5EF4-FFF2-40B4-BE49-F238E27FC236}">
              <a16:creationId xmlns:a16="http://schemas.microsoft.com/office/drawing/2014/main" id="{00000000-0008-0000-0000-000049000000}"/>
            </a:ext>
          </a:extLst>
        </xdr:cNvPr>
        <xdr:cNvSpPr txBox="1"/>
      </xdr:nvSpPr>
      <xdr:spPr>
        <a:xfrm>
          <a:off x="866775" y="3276600"/>
          <a:ext cx="20955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C00000"/>
              </a:solidFill>
            </a:rPr>
            <a:t>1</a:t>
          </a:r>
        </a:p>
      </xdr:txBody>
    </xdr:sp>
    <xdr:clientData/>
  </xdr:twoCellAnchor>
  <xdr:twoCellAnchor>
    <xdr:from>
      <xdr:col>3</xdr:col>
      <xdr:colOff>638175</xdr:colOff>
      <xdr:row>16</xdr:row>
      <xdr:rowOff>104775</xdr:rowOff>
    </xdr:from>
    <xdr:to>
      <xdr:col>9</xdr:col>
      <xdr:colOff>85725</xdr:colOff>
      <xdr:row>18</xdr:row>
      <xdr:rowOff>57150</xdr:rowOff>
    </xdr:to>
    <xdr:sp macro="" textlink="">
      <xdr:nvSpPr>
        <xdr:cNvPr id="74" name="Elipse 73">
          <a:extLst>
            <a:ext uri="{FF2B5EF4-FFF2-40B4-BE49-F238E27FC236}">
              <a16:creationId xmlns:a16="http://schemas.microsoft.com/office/drawing/2014/main" id="{00000000-0008-0000-0000-00004A000000}"/>
            </a:ext>
          </a:extLst>
        </xdr:cNvPr>
        <xdr:cNvSpPr/>
      </xdr:nvSpPr>
      <xdr:spPr>
        <a:xfrm>
          <a:off x="2533650" y="3152775"/>
          <a:ext cx="4019550" cy="333375"/>
        </a:xfrm>
        <a:prstGeom prst="ellipse">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571500</xdr:colOff>
      <xdr:row>16</xdr:row>
      <xdr:rowOff>19050</xdr:rowOff>
    </xdr:from>
    <xdr:to>
      <xdr:col>4</xdr:col>
      <xdr:colOff>19050</xdr:colOff>
      <xdr:row>17</xdr:row>
      <xdr:rowOff>66675</xdr:rowOff>
    </xdr:to>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2466975" y="3067050"/>
          <a:ext cx="20955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C00000"/>
              </a:solidFill>
            </a:rPr>
            <a:t>2</a:t>
          </a:r>
        </a:p>
      </xdr:txBody>
    </xdr:sp>
    <xdr:clientData/>
  </xdr:twoCellAnchor>
  <xdr:twoCellAnchor>
    <xdr:from>
      <xdr:col>1</xdr:col>
      <xdr:colOff>371476</xdr:colOff>
      <xdr:row>158</xdr:row>
      <xdr:rowOff>38100</xdr:rowOff>
    </xdr:from>
    <xdr:to>
      <xdr:col>8</xdr:col>
      <xdr:colOff>759160</xdr:colOff>
      <xdr:row>172</xdr:row>
      <xdr:rowOff>142875</xdr:rowOff>
    </xdr:to>
    <xdr:grpSp>
      <xdr:nvGrpSpPr>
        <xdr:cNvPr id="76" name="Grupo 75">
          <a:extLst>
            <a:ext uri="{FF2B5EF4-FFF2-40B4-BE49-F238E27FC236}">
              <a16:creationId xmlns:a16="http://schemas.microsoft.com/office/drawing/2014/main" id="{00000000-0008-0000-0000-00004C000000}"/>
            </a:ext>
          </a:extLst>
        </xdr:cNvPr>
        <xdr:cNvGrpSpPr/>
      </xdr:nvGrpSpPr>
      <xdr:grpSpPr>
        <a:xfrm>
          <a:off x="741270" y="30137100"/>
          <a:ext cx="5721684" cy="2771775"/>
          <a:chOff x="742951" y="30137100"/>
          <a:chExt cx="5721684" cy="2771775"/>
        </a:xfrm>
      </xdr:grpSpPr>
      <xdr:pic>
        <xdr:nvPicPr>
          <xdr:cNvPr id="77" name="Imagen 76">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22"/>
          <a:stretch>
            <a:fillRect/>
          </a:stretch>
        </xdr:blipFill>
        <xdr:spPr>
          <a:xfrm>
            <a:off x="742951" y="30137100"/>
            <a:ext cx="5721684" cy="2771775"/>
          </a:xfrm>
          <a:prstGeom prst="rect">
            <a:avLst/>
          </a:prstGeom>
        </xdr:spPr>
      </xdr:pic>
      <xdr:cxnSp macro="">
        <xdr:nvCxnSpPr>
          <xdr:cNvPr id="78" name="Conector recto de flecha 77">
            <a:extLst>
              <a:ext uri="{FF2B5EF4-FFF2-40B4-BE49-F238E27FC236}">
                <a16:creationId xmlns:a16="http://schemas.microsoft.com/office/drawing/2014/main" id="{00000000-0008-0000-0000-00004E000000}"/>
              </a:ext>
            </a:extLst>
          </xdr:cNvPr>
          <xdr:cNvCxnSpPr/>
        </xdr:nvCxnSpPr>
        <xdr:spPr>
          <a:xfrm flipH="1">
            <a:off x="1148598" y="31218900"/>
            <a:ext cx="301868" cy="137745"/>
          </a:xfrm>
          <a:prstGeom prst="straightConnector1">
            <a:avLst/>
          </a:prstGeom>
          <a:ln w="38100">
            <a:solidFill>
              <a:srgbClr val="FF0000"/>
            </a:solidFill>
            <a:tailEnd type="triangle"/>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79" name="CuadroTexto 78">
            <a:extLst>
              <a:ext uri="{FF2B5EF4-FFF2-40B4-BE49-F238E27FC236}">
                <a16:creationId xmlns:a16="http://schemas.microsoft.com/office/drawing/2014/main" id="{00000000-0008-0000-0000-00004F000000}"/>
              </a:ext>
            </a:extLst>
          </xdr:cNvPr>
          <xdr:cNvSpPr txBox="1"/>
        </xdr:nvSpPr>
        <xdr:spPr>
          <a:xfrm>
            <a:off x="1504951" y="31432500"/>
            <a:ext cx="1181100" cy="152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s-CO" sz="800">
                <a:solidFill>
                  <a:srgbClr val="C00000"/>
                </a:solidFill>
              </a:rPr>
              <a:t>UMBRAL</a:t>
            </a:r>
            <a:r>
              <a:rPr lang="es-CO" sz="800" baseline="0">
                <a:solidFill>
                  <a:srgbClr val="C00000"/>
                </a:solidFill>
              </a:rPr>
              <a:t> DE PRIORIZACIÓN</a:t>
            </a:r>
            <a:endParaRPr lang="es-CO" sz="800">
              <a:solidFill>
                <a:srgbClr val="C00000"/>
              </a:solidFill>
            </a:endParaRPr>
          </a:p>
        </xdr:txBody>
      </xdr:sp>
    </xdr:grpSp>
    <xdr:clientData/>
  </xdr:twoCellAnchor>
  <xdr:twoCellAnchor editAs="oneCell">
    <xdr:from>
      <xdr:col>4</xdr:col>
      <xdr:colOff>390525</xdr:colOff>
      <xdr:row>125</xdr:row>
      <xdr:rowOff>112588</xdr:rowOff>
    </xdr:from>
    <xdr:to>
      <xdr:col>5</xdr:col>
      <xdr:colOff>760118</xdr:colOff>
      <xdr:row>129</xdr:row>
      <xdr:rowOff>66675</xdr:rowOff>
    </xdr:to>
    <xdr:pic>
      <xdr:nvPicPr>
        <xdr:cNvPr id="80" name="Imagen 79">
          <a:extLst>
            <a:ext uri="{FF2B5EF4-FFF2-40B4-BE49-F238E27FC236}">
              <a16:creationId xmlns:a16="http://schemas.microsoft.com/office/drawing/2014/main" id="{00000000-0008-0000-0000-000050000000}"/>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3048000" y="23925088"/>
          <a:ext cx="1131593" cy="7160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246337</xdr:colOff>
      <xdr:row>126</xdr:row>
      <xdr:rowOff>142858</xdr:rowOff>
    </xdr:from>
    <xdr:to>
      <xdr:col>5</xdr:col>
      <xdr:colOff>576049</xdr:colOff>
      <xdr:row>128</xdr:row>
      <xdr:rowOff>98897</xdr:rowOff>
    </xdr:to>
    <xdr:cxnSp macro="">
      <xdr:nvCxnSpPr>
        <xdr:cNvPr id="81" name="Conector recto de flecha 80">
          <a:extLst>
            <a:ext uri="{FF2B5EF4-FFF2-40B4-BE49-F238E27FC236}">
              <a16:creationId xmlns:a16="http://schemas.microsoft.com/office/drawing/2014/main" id="{00000000-0008-0000-0000-000051000000}"/>
            </a:ext>
          </a:extLst>
        </xdr:cNvPr>
        <xdr:cNvCxnSpPr/>
      </xdr:nvCxnSpPr>
      <xdr:spPr>
        <a:xfrm flipH="1">
          <a:off x="3665812" y="24145858"/>
          <a:ext cx="329712" cy="337039"/>
        </a:xfrm>
        <a:prstGeom prst="straightConnector1">
          <a:avLst/>
        </a:prstGeom>
        <a:ln w="38100">
          <a:solidFill>
            <a:srgbClr val="FF0000"/>
          </a:solidFill>
          <a:tailEnd type="triangle"/>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28585</xdr:colOff>
      <xdr:row>137</xdr:row>
      <xdr:rowOff>15549</xdr:rowOff>
    </xdr:from>
    <xdr:to>
      <xdr:col>7</xdr:col>
      <xdr:colOff>565069</xdr:colOff>
      <xdr:row>139</xdr:row>
      <xdr:rowOff>189938</xdr:rowOff>
    </xdr:to>
    <xdr:grpSp>
      <xdr:nvGrpSpPr>
        <xdr:cNvPr id="82" name="Grupo 81">
          <a:extLst>
            <a:ext uri="{FF2B5EF4-FFF2-40B4-BE49-F238E27FC236}">
              <a16:creationId xmlns:a16="http://schemas.microsoft.com/office/drawing/2014/main" id="{00000000-0008-0000-0000-000052000000}"/>
            </a:ext>
          </a:extLst>
        </xdr:cNvPr>
        <xdr:cNvGrpSpPr/>
      </xdr:nvGrpSpPr>
      <xdr:grpSpPr>
        <a:xfrm>
          <a:off x="1922379" y="26114049"/>
          <a:ext cx="3584484" cy="555389"/>
          <a:chOff x="2247910" y="24361449"/>
          <a:chExt cx="3584484" cy="555389"/>
        </a:xfrm>
      </xdr:grpSpPr>
      <xdr:sp macro="" textlink="">
        <xdr:nvSpPr>
          <xdr:cNvPr id="83" name="Signo más 82">
            <a:extLst>
              <a:ext uri="{FF2B5EF4-FFF2-40B4-BE49-F238E27FC236}">
                <a16:creationId xmlns:a16="http://schemas.microsoft.com/office/drawing/2014/main" id="{00000000-0008-0000-0000-000053000000}"/>
              </a:ext>
            </a:extLst>
          </xdr:cNvPr>
          <xdr:cNvSpPr/>
        </xdr:nvSpPr>
        <xdr:spPr>
          <a:xfrm>
            <a:off x="4776988" y="24556670"/>
            <a:ext cx="256443" cy="351692"/>
          </a:xfrm>
          <a:prstGeom prst="mathPlus">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84" name="Flecha: curvada hacia la izquierda 83">
            <a:extLst>
              <a:ext uri="{FF2B5EF4-FFF2-40B4-BE49-F238E27FC236}">
                <a16:creationId xmlns:a16="http://schemas.microsoft.com/office/drawing/2014/main" id="{00000000-0008-0000-0000-000054000000}"/>
              </a:ext>
            </a:extLst>
          </xdr:cNvPr>
          <xdr:cNvSpPr/>
        </xdr:nvSpPr>
        <xdr:spPr>
          <a:xfrm>
            <a:off x="5291668" y="24361449"/>
            <a:ext cx="172589" cy="445884"/>
          </a:xfrm>
          <a:prstGeom prst="curvedLeftArrow">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sp macro="" textlink="">
        <xdr:nvSpPr>
          <xdr:cNvPr id="85" name="Es igual a 84">
            <a:extLst>
              <a:ext uri="{FF2B5EF4-FFF2-40B4-BE49-F238E27FC236}">
                <a16:creationId xmlns:a16="http://schemas.microsoft.com/office/drawing/2014/main" id="{00000000-0008-0000-0000-000055000000}"/>
              </a:ext>
            </a:extLst>
          </xdr:cNvPr>
          <xdr:cNvSpPr/>
        </xdr:nvSpPr>
        <xdr:spPr>
          <a:xfrm>
            <a:off x="5531990" y="24581422"/>
            <a:ext cx="300404" cy="300403"/>
          </a:xfrm>
          <a:prstGeom prst="mathEqual">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sp macro="" textlink="">
        <xdr:nvSpPr>
          <xdr:cNvPr id="86" name="Flecha: curvada hacia la izquierda 85">
            <a:extLst>
              <a:ext uri="{FF2B5EF4-FFF2-40B4-BE49-F238E27FC236}">
                <a16:creationId xmlns:a16="http://schemas.microsoft.com/office/drawing/2014/main" id="{00000000-0008-0000-0000-000056000000}"/>
              </a:ext>
            </a:extLst>
          </xdr:cNvPr>
          <xdr:cNvSpPr/>
        </xdr:nvSpPr>
        <xdr:spPr>
          <a:xfrm>
            <a:off x="2247910" y="24365683"/>
            <a:ext cx="172589" cy="445884"/>
          </a:xfrm>
          <a:prstGeom prst="curvedLeftArrow">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sp macro="" textlink="">
        <xdr:nvSpPr>
          <xdr:cNvPr id="87" name="Flecha: curvada hacia la izquierda 86">
            <a:extLst>
              <a:ext uri="{FF2B5EF4-FFF2-40B4-BE49-F238E27FC236}">
                <a16:creationId xmlns:a16="http://schemas.microsoft.com/office/drawing/2014/main" id="{00000000-0008-0000-0000-000057000000}"/>
              </a:ext>
            </a:extLst>
          </xdr:cNvPr>
          <xdr:cNvSpPr/>
        </xdr:nvSpPr>
        <xdr:spPr>
          <a:xfrm>
            <a:off x="3119974" y="24369918"/>
            <a:ext cx="172589" cy="445884"/>
          </a:xfrm>
          <a:prstGeom prst="curvedLeftArrow">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sp macro="" textlink="">
        <xdr:nvSpPr>
          <xdr:cNvPr id="88" name="Flecha: curvada hacia la izquierda 87">
            <a:extLst>
              <a:ext uri="{FF2B5EF4-FFF2-40B4-BE49-F238E27FC236}">
                <a16:creationId xmlns:a16="http://schemas.microsoft.com/office/drawing/2014/main" id="{00000000-0008-0000-0000-000058000000}"/>
              </a:ext>
            </a:extLst>
          </xdr:cNvPr>
          <xdr:cNvSpPr/>
        </xdr:nvSpPr>
        <xdr:spPr>
          <a:xfrm>
            <a:off x="3854459" y="24374156"/>
            <a:ext cx="172589" cy="445884"/>
          </a:xfrm>
          <a:prstGeom prst="curvedLeftArrow">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sp macro="" textlink="">
        <xdr:nvSpPr>
          <xdr:cNvPr id="89" name="Flecha: curvada hacia la izquierda 88">
            <a:extLst>
              <a:ext uri="{FF2B5EF4-FFF2-40B4-BE49-F238E27FC236}">
                <a16:creationId xmlns:a16="http://schemas.microsoft.com/office/drawing/2014/main" id="{00000000-0008-0000-0000-000059000000}"/>
              </a:ext>
            </a:extLst>
          </xdr:cNvPr>
          <xdr:cNvSpPr/>
        </xdr:nvSpPr>
        <xdr:spPr>
          <a:xfrm>
            <a:off x="4546609" y="24378393"/>
            <a:ext cx="172589" cy="445884"/>
          </a:xfrm>
          <a:prstGeom prst="curvedLeftArrow">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sp macro="" textlink="">
        <xdr:nvSpPr>
          <xdr:cNvPr id="90" name="Signo más 89">
            <a:extLst>
              <a:ext uri="{FF2B5EF4-FFF2-40B4-BE49-F238E27FC236}">
                <a16:creationId xmlns:a16="http://schemas.microsoft.com/office/drawing/2014/main" id="{00000000-0008-0000-0000-00005A000000}"/>
              </a:ext>
            </a:extLst>
          </xdr:cNvPr>
          <xdr:cNvSpPr/>
        </xdr:nvSpPr>
        <xdr:spPr>
          <a:xfrm>
            <a:off x="4040386" y="24560908"/>
            <a:ext cx="256443" cy="351692"/>
          </a:xfrm>
          <a:prstGeom prst="mathPlus">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91" name="Signo más 90">
            <a:extLst>
              <a:ext uri="{FF2B5EF4-FFF2-40B4-BE49-F238E27FC236}">
                <a16:creationId xmlns:a16="http://schemas.microsoft.com/office/drawing/2014/main" id="{00000000-0008-0000-0000-00005B000000}"/>
              </a:ext>
            </a:extLst>
          </xdr:cNvPr>
          <xdr:cNvSpPr/>
        </xdr:nvSpPr>
        <xdr:spPr>
          <a:xfrm>
            <a:off x="3314373" y="24565146"/>
            <a:ext cx="256443" cy="351692"/>
          </a:xfrm>
          <a:prstGeom prst="mathPlus">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92" name="Signo más 91">
            <a:extLst>
              <a:ext uri="{FF2B5EF4-FFF2-40B4-BE49-F238E27FC236}">
                <a16:creationId xmlns:a16="http://schemas.microsoft.com/office/drawing/2014/main" id="{00000000-0008-0000-0000-00005C000000}"/>
              </a:ext>
            </a:extLst>
          </xdr:cNvPr>
          <xdr:cNvSpPr/>
        </xdr:nvSpPr>
        <xdr:spPr>
          <a:xfrm>
            <a:off x="2577777" y="24548215"/>
            <a:ext cx="256443" cy="351692"/>
          </a:xfrm>
          <a:prstGeom prst="mathPlus">
            <a:avLst/>
          </a:prstGeom>
          <a:solidFill>
            <a:srgbClr val="FFC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16</xdr:col>
      <xdr:colOff>372782</xdr:colOff>
      <xdr:row>132</xdr:row>
      <xdr:rowOff>123267</xdr:rowOff>
    </xdr:from>
    <xdr:to>
      <xdr:col>17</xdr:col>
      <xdr:colOff>585508</xdr:colOff>
      <xdr:row>134</xdr:row>
      <xdr:rowOff>42022</xdr:rowOff>
    </xdr:to>
    <xdr:sp macro="" textlink="">
      <xdr:nvSpPr>
        <xdr:cNvPr id="93" name="Rectángulo: esquinas redondeadas 92">
          <a:hlinkClick xmlns:r="http://schemas.openxmlformats.org/officeDocument/2006/relationships" r:id="rId24"/>
          <a:extLst>
            <a:ext uri="{FF2B5EF4-FFF2-40B4-BE49-F238E27FC236}">
              <a16:creationId xmlns:a16="http://schemas.microsoft.com/office/drawing/2014/main" id="{00000000-0008-0000-0000-00005D000000}"/>
            </a:ext>
          </a:extLst>
        </xdr:cNvPr>
        <xdr:cNvSpPr/>
      </xdr:nvSpPr>
      <xdr:spPr>
        <a:xfrm>
          <a:off x="12105341" y="25269267"/>
          <a:ext cx="974726" cy="29975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 Tabla 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691163</xdr:colOff>
      <xdr:row>36</xdr:row>
      <xdr:rowOff>80359</xdr:rowOff>
    </xdr:from>
    <xdr:to>
      <xdr:col>7</xdr:col>
      <xdr:colOff>1109381</xdr:colOff>
      <xdr:row>49</xdr:row>
      <xdr:rowOff>123264</xdr:rowOff>
    </xdr:to>
    <xdr:graphicFrame macro="">
      <xdr:nvGraphicFramePr>
        <xdr:cNvPr id="15" name="Gráfico 14">
          <a:extLst>
            <a:ext uri="{FF2B5EF4-FFF2-40B4-BE49-F238E27FC236}">
              <a16:creationId xmlns:a16="http://schemas.microsoft.com/office/drawing/2014/main" id="{00000000-0008-0000-01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11206</xdr:colOff>
      <xdr:row>1</xdr:row>
      <xdr:rowOff>78442</xdr:rowOff>
    </xdr:from>
    <xdr:to>
      <xdr:col>2</xdr:col>
      <xdr:colOff>560855</xdr:colOff>
      <xdr:row>2</xdr:row>
      <xdr:rowOff>202267</xdr:rowOff>
    </xdr:to>
    <xdr:sp macro="" textlink="">
      <xdr:nvSpPr>
        <xdr:cNvPr id="4" name="Rectángulo: esquinas redondeadas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324971" y="616324"/>
          <a:ext cx="1647825" cy="31432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al Instructivo</a:t>
          </a:r>
        </a:p>
      </xdr:txBody>
    </xdr:sp>
    <xdr:clientData/>
  </xdr:twoCellAnchor>
  <xdr:twoCellAnchor>
    <xdr:from>
      <xdr:col>6</xdr:col>
      <xdr:colOff>246530</xdr:colOff>
      <xdr:row>16</xdr:row>
      <xdr:rowOff>56030</xdr:rowOff>
    </xdr:from>
    <xdr:to>
      <xdr:col>6</xdr:col>
      <xdr:colOff>1513355</xdr:colOff>
      <xdr:row>16</xdr:row>
      <xdr:rowOff>370355</xdr:rowOff>
    </xdr:to>
    <xdr:sp macro="" textlink="">
      <xdr:nvSpPr>
        <xdr:cNvPr id="5" name="Rectángulo: esquinas redondeadas 4">
          <a:hlinkClick xmlns:r="http://schemas.openxmlformats.org/officeDocument/2006/relationships" r:id="rId3"/>
          <a:extLst>
            <a:ext uri="{FF2B5EF4-FFF2-40B4-BE49-F238E27FC236}">
              <a16:creationId xmlns:a16="http://schemas.microsoft.com/office/drawing/2014/main" id="{00000000-0008-0000-0100-000005000000}"/>
            </a:ext>
          </a:extLst>
        </xdr:cNvPr>
        <xdr:cNvSpPr/>
      </xdr:nvSpPr>
      <xdr:spPr>
        <a:xfrm>
          <a:off x="8617324" y="5849471"/>
          <a:ext cx="1266825" cy="31432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effectLst/>
              <a:latin typeface="+mn-lt"/>
              <a:ea typeface="+mn-ea"/>
              <a:cs typeface="+mn-cs"/>
            </a:rPr>
            <a:t>Ir al Instructivo</a:t>
          </a:r>
          <a:endParaRPr lang="es-CO">
            <a:solidFill>
              <a:sysClr val="windowText" lastClr="000000"/>
            </a:solidFill>
            <a:effectLst/>
          </a:endParaRPr>
        </a:p>
      </xdr:txBody>
    </xdr:sp>
    <xdr:clientData/>
  </xdr:twoCellAnchor>
  <xdr:twoCellAnchor>
    <xdr:from>
      <xdr:col>9</xdr:col>
      <xdr:colOff>0</xdr:colOff>
      <xdr:row>35</xdr:row>
      <xdr:rowOff>0</xdr:rowOff>
    </xdr:from>
    <xdr:to>
      <xdr:col>10</xdr:col>
      <xdr:colOff>87006</xdr:colOff>
      <xdr:row>35</xdr:row>
      <xdr:rowOff>314325</xdr:rowOff>
    </xdr:to>
    <xdr:sp macro="" textlink="">
      <xdr:nvSpPr>
        <xdr:cNvPr id="6" name="Rectángulo: esquinas redondeadas 5">
          <a:hlinkClick xmlns:r="http://schemas.openxmlformats.org/officeDocument/2006/relationships" r:id="rId4"/>
          <a:extLst>
            <a:ext uri="{FF2B5EF4-FFF2-40B4-BE49-F238E27FC236}">
              <a16:creationId xmlns:a16="http://schemas.microsoft.com/office/drawing/2014/main" id="{00000000-0008-0000-0100-000006000000}"/>
            </a:ext>
          </a:extLst>
        </xdr:cNvPr>
        <xdr:cNvSpPr/>
      </xdr:nvSpPr>
      <xdr:spPr>
        <a:xfrm>
          <a:off x="12613821" y="15784286"/>
          <a:ext cx="1651828" cy="31432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al Instructivo</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20</xdr:row>
          <xdr:rowOff>0</xdr:rowOff>
        </xdr:from>
        <xdr:to>
          <xdr:col>15</xdr:col>
          <xdr:colOff>24740</xdr:colOff>
          <xdr:row>45</xdr:row>
          <xdr:rowOff>77932</xdr:rowOff>
        </xdr:to>
        <xdr:pic>
          <xdr:nvPicPr>
            <xdr:cNvPr id="12" name="Imagen 11">
              <a:extLst>
                <a:ext uri="{FF2B5EF4-FFF2-40B4-BE49-F238E27FC236}">
                  <a16:creationId xmlns:a16="http://schemas.microsoft.com/office/drawing/2014/main" id="{00000000-0008-0000-0300-00000C000000}"/>
                </a:ext>
              </a:extLst>
            </xdr:cNvPr>
            <xdr:cNvPicPr>
              <a:picLocks noChangeAspect="1"/>
              <a:extLst>
                <a:ext uri="{84589F7E-364E-4C9E-8A38-B11213B215E9}">
                  <a14:cameraTool cellRange="Matrices" spid="_x0000_s4430"/>
                </a:ext>
              </a:extLst>
            </xdr:cNvPicPr>
          </xdr:nvPicPr>
          <xdr:blipFill>
            <a:blip xmlns:r="http://schemas.openxmlformats.org/officeDocument/2006/relationships" r:embed="rId1"/>
            <a:stretch>
              <a:fillRect/>
            </a:stretch>
          </xdr:blipFill>
          <xdr:spPr>
            <a:xfrm>
              <a:off x="10559143" y="5565321"/>
              <a:ext cx="7620000" cy="4299857"/>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3</xdr:row>
          <xdr:rowOff>0</xdr:rowOff>
        </xdr:from>
        <xdr:to>
          <xdr:col>2</xdr:col>
          <xdr:colOff>409575</xdr:colOff>
          <xdr:row>4</xdr:row>
          <xdr:rowOff>161925</xdr:rowOff>
        </xdr:to>
        <xdr:sp macro="" textlink="">
          <xdr:nvSpPr>
            <xdr:cNvPr id="4181" name="Button 85" hidden="1">
              <a:extLst>
                <a:ext uri="{63B3BB69-23CF-44E3-9099-C40C66FF867C}">
                  <a14:compatExt spid="_x0000_s4181"/>
                </a:ext>
                <a:ext uri="{FF2B5EF4-FFF2-40B4-BE49-F238E27FC236}">
                  <a16:creationId xmlns:a16="http://schemas.microsoft.com/office/drawing/2014/main" id="{00000000-0008-0000-0300-000055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200" b="1" i="0" u="none" strike="noStrike" baseline="0">
                  <a:solidFill>
                    <a:srgbClr val="000000"/>
                  </a:solidFill>
                  <a:latin typeface="Calibri"/>
                  <a:cs typeface="Calibri"/>
                </a:rPr>
                <a:t>Componentes Priorizados</a:t>
              </a:r>
            </a:p>
          </xdr:txBody>
        </xdr:sp>
        <xdr:clientData fPrintsWithSheet="0"/>
      </xdr:twoCellAnchor>
    </mc:Choice>
    <mc:Fallback/>
  </mc:AlternateContent>
  <xdr:twoCellAnchor>
    <xdr:from>
      <xdr:col>1</xdr:col>
      <xdr:colOff>103909</xdr:colOff>
      <xdr:row>0</xdr:row>
      <xdr:rowOff>277090</xdr:rowOff>
    </xdr:from>
    <xdr:to>
      <xdr:col>2</xdr:col>
      <xdr:colOff>297006</xdr:colOff>
      <xdr:row>1</xdr:row>
      <xdr:rowOff>193097</xdr:rowOff>
    </xdr:to>
    <xdr:sp macro="" textlink="">
      <xdr:nvSpPr>
        <xdr:cNvPr id="3" name="Rectángulo: esquinas redondeadas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329045" y="277090"/>
          <a:ext cx="1266825" cy="314325"/>
        </a:xfrm>
        <a:prstGeom prst="roundRect">
          <a:avLst/>
        </a:prstGeom>
        <a:solidFill>
          <a:schemeClr val="tx2">
            <a:lumMod val="20000"/>
            <a:lumOff val="80000"/>
          </a:schemeClr>
        </a:solidFill>
        <a:ln>
          <a:solidFill>
            <a:sysClr val="windowText" lastClr="000000"/>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b="1">
              <a:solidFill>
                <a:sysClr val="windowText" lastClr="000000"/>
              </a:solidFill>
            </a:rPr>
            <a:t>Ir a  Instructivo</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70759</xdr:colOff>
      <xdr:row>1</xdr:row>
      <xdr:rowOff>179614</xdr:rowOff>
    </xdr:from>
    <xdr:to>
      <xdr:col>2</xdr:col>
      <xdr:colOff>7486759</xdr:colOff>
      <xdr:row>1</xdr:row>
      <xdr:rowOff>4139614</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2234295" y="370114"/>
          <a:ext cx="7416000" cy="3960000"/>
        </a:xfrm>
        <a:prstGeom prst="rect">
          <a:avLst/>
        </a:prstGeom>
      </xdr:spPr>
    </xdr:pic>
    <xdr:clientData/>
  </xdr:twoCellAnchor>
  <xdr:twoCellAnchor editAs="oneCell">
    <xdr:from>
      <xdr:col>2</xdr:col>
      <xdr:colOff>191738</xdr:colOff>
      <xdr:row>2</xdr:row>
      <xdr:rowOff>135329</xdr:rowOff>
    </xdr:from>
    <xdr:to>
      <xdr:col>3</xdr:col>
      <xdr:colOff>5207</xdr:colOff>
      <xdr:row>2</xdr:row>
      <xdr:rowOff>4095329</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2355274" y="4625686"/>
          <a:ext cx="7433469" cy="3960000"/>
        </a:xfrm>
        <a:prstGeom prst="rect">
          <a:avLst/>
        </a:prstGeom>
      </xdr:spPr>
    </xdr:pic>
    <xdr:clientData/>
  </xdr:twoCellAnchor>
  <xdr:twoCellAnchor editAs="oneCell">
    <xdr:from>
      <xdr:col>2</xdr:col>
      <xdr:colOff>242208</xdr:colOff>
      <xdr:row>3</xdr:row>
      <xdr:rowOff>125185</xdr:rowOff>
    </xdr:from>
    <xdr:to>
      <xdr:col>3</xdr:col>
      <xdr:colOff>28778</xdr:colOff>
      <xdr:row>3</xdr:row>
      <xdr:rowOff>4085185</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2405744" y="8915399"/>
          <a:ext cx="7406570" cy="396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cuments/Seminario%20de%20Investigaci&#243;n/Trabajo%20de%20Grado%20-%20Rev_06-05-19/Riesgos%20Portafolio%20Leal-Lesmes-Ni&#241;o%202019%202019_05_0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Priorización de Componentes"/>
      <sheetName val="Registro de Riesgo"/>
      <sheetName val="Valoración de Riesgos"/>
      <sheetName val="RBS"/>
      <sheetName val="Toleranacia al Riesgo"/>
    </sheetNames>
    <sheetDataSet>
      <sheetData sheetId="0" refreshError="1"/>
      <sheetData sheetId="1" refreshError="1"/>
      <sheetData sheetId="2" refreshError="1"/>
      <sheetData sheetId="3">
        <row r="5">
          <cell r="Q5" t="str">
            <v>Media</v>
          </cell>
        </row>
      </sheetData>
      <sheetData sheetId="4" refreshError="1"/>
      <sheetData sheetId="5">
        <row r="2">
          <cell r="B2" t="str">
            <v>Baja</v>
          </cell>
        </row>
        <row r="3">
          <cell r="B3" t="str">
            <v>Media</v>
          </cell>
        </row>
        <row r="4">
          <cell r="B4" t="str">
            <v>Alta</v>
          </cell>
        </row>
      </sheetData>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3:J17" totalsRowShown="0" headerRowDxfId="73" dataDxfId="72">
  <autoFilter ref="B3:J17" xr:uid="{00000000-0009-0000-0100-000001000000}"/>
  <tableColumns count="9">
    <tableColumn id="1" xr3:uid="{00000000-0010-0000-0000-000001000000}" name="ID Componente" dataDxfId="71"/>
    <tableColumn id="2" xr3:uid="{00000000-0010-0000-0000-000002000000}" name="Descripción del Componente" dataDxfId="70"/>
    <tableColumn id="9" xr3:uid="{00000000-0010-0000-0000-000009000000}" name="Ppal Obj Estrategio Asociado" dataDxfId="69"/>
    <tableColumn id="3" xr3:uid="{00000000-0010-0000-0000-000003000000}" name="Riesgo" dataDxfId="68"/>
    <tableColumn id="4" xr3:uid="{00000000-0010-0000-0000-000004000000}" name="Categoría del Riesgo" dataDxfId="67"/>
    <tableColumn id="5" xr3:uid="{00000000-0010-0000-0000-000005000000}" name="Causas" dataDxfId="66"/>
    <tableColumn id="6" xr3:uid="{00000000-0010-0000-0000-000006000000}" name="Consecuencias en la Organización" dataDxfId="65"/>
    <tableColumn id="7" xr3:uid="{00000000-0010-0000-0000-000007000000}" name="Afectacion al Portafolio" dataDxfId="64"/>
    <tableColumn id="8" xr3:uid="{00000000-0010-0000-0000-000008000000}" name="Estado del Componente" dataDxfId="63"/>
  </tableColumns>
  <tableStyleInfo name="TableStyleLight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B7:O16" totalsRowShown="0" headerRowDxfId="26" dataDxfId="24" headerRowBorderDxfId="25">
  <tableColumns count="14">
    <tableColumn id="1" xr3:uid="{00000000-0010-0000-0100-000001000000}" name="ID Componente" dataDxfId="23">
      <calculatedColumnFormula>IF('Priorización de Componentes'!$A27=0,'Priorización de Componentes'!$B27,1)</calculatedColumnFormula>
    </tableColumn>
    <tableColumn id="12" xr3:uid="{C6FA8794-D833-4CE4-A693-5AC17CFAED0B}" name="Descripción del Componente" dataDxfId="22">
      <calculatedColumnFormula>IFERROR(VLOOKUP(Tabla3[[#This Row],[ID Componente]],'Priorización de Componentes'!$B$7:$C$15,2,FALSE),"")</calculatedColumnFormula>
    </tableColumn>
    <tableColumn id="13" xr3:uid="{CBD1AE29-871C-4370-9218-2391A8FE4397}" name="Ppal. Obj Estratégico Asociado" dataDxfId="21"/>
    <tableColumn id="3" xr3:uid="{00000000-0010-0000-0100-000003000000}" name="Riesgo" dataDxfId="20"/>
    <tableColumn id="14" xr3:uid="{E336EAED-B779-4FE4-8440-90E135057D0E}" name="Categoría del Riesgo (RBS)" dataDxfId="19"/>
    <tableColumn id="2" xr3:uid="{00000000-0010-0000-0100-000002000000}" name="Causas del Riesgo" dataDxfId="18"/>
    <tableColumn id="5" xr3:uid="{00000000-0010-0000-0100-000005000000}" name="Rentabilidad" dataDxfId="17" dataCellStyle="Normal 2"/>
    <tableColumn id="6" xr3:uid="{00000000-0010-0000-0100-000006000000}" name="Acceso al Mercado" dataDxfId="16" dataCellStyle="Normal 2"/>
    <tableColumn id="7" xr3:uid="{00000000-0010-0000-0100-000007000000}" name="Optimización Gestión Interna" dataDxfId="15" dataCellStyle="Normal 2"/>
    <tableColumn id="8" xr3:uid="{00000000-0010-0000-0100-000008000000}" name=" Sostenibilidad" dataDxfId="14" dataCellStyle="Normal 2"/>
    <tableColumn id="4" xr3:uid="{C37F24A4-596A-44BE-A5D1-761F6E340B0D}" name="Afectación en Otros Aspectos" dataDxfId="13" dataCellStyle="Normal 2"/>
    <tableColumn id="9" xr3:uid="{00000000-0010-0000-0100-000009000000}" name="Total Impacto" dataDxfId="12">
      <calculatedColumnFormula>IF(H30=0,"",IF(H30&gt;=0=AND(H30&lt;=1),$C$22,IF(H30&gt;=1=AND(H30&lt;=2),$C$21,IF(H30&gt;=2=AND(H30&lt;=3),$C$20))))</calculatedColumnFormula>
    </tableColumn>
    <tableColumn id="10" xr3:uid="{00000000-0010-0000-0100-00000A000000}" name="Probabilidad de Ocurrencia" dataDxfId="11"/>
    <tableColumn id="11" xr3:uid="{00000000-0010-0000-0100-00000B000000}" name="Calificación del Riesgo" dataDxfId="10">
      <calculatedColumnFormula>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calculatedColumnFormula>
    </tableColumn>
  </tableColumns>
  <tableStyleInfo name="TableStyleLight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a35" displayName="Tabla35" ref="B29:H38" totalsRowShown="0" headerRowDxfId="9" dataDxfId="7" headerRowBorderDxfId="8">
  <tableColumns count="7">
    <tableColumn id="1" xr3:uid="{00000000-0010-0000-0200-000001000000}" name="ID Componente" dataDxfId="6">
      <calculatedColumnFormula>+B8</calculatedColumnFormula>
    </tableColumn>
    <tableColumn id="5" xr3:uid="{00000000-0010-0000-0200-000005000000}" name="Rentabilidad" dataDxfId="5" dataCellStyle="Normal 2">
      <calculatedColumnFormula>IF(H8="A",3,IF(H8="M",2,IF(H8="B",1,IF(H8="N","0",""))))</calculatedColumnFormula>
    </tableColumn>
    <tableColumn id="6" xr3:uid="{00000000-0010-0000-0200-000006000000}" name="Acceso al Mercado" dataDxfId="4" dataCellStyle="Normal 2">
      <calculatedColumnFormula>IF(I8="A",3,IF(I8="M",2,IF(I8="B",1,IF(I8="N","0",""))))</calculatedColumnFormula>
    </tableColumn>
    <tableColumn id="7" xr3:uid="{00000000-0010-0000-0200-000007000000}" name="Optimización Gestión Interna" dataDxfId="3" dataCellStyle="Normal 2">
      <calculatedColumnFormula>IF(J8="A",3,IF(J8="M",2,IF(J8="B",1,IF(J8="N","0",""))))</calculatedColumnFormula>
    </tableColumn>
    <tableColumn id="8" xr3:uid="{00000000-0010-0000-0200-000008000000}" name=" Sostenibilidad" dataDxfId="2" dataCellStyle="Normal 2">
      <calculatedColumnFormula>IF(K8="A",3,IF(K8="M",2,IF(K8="B",1,IF(K8="N","0",""))))</calculatedColumnFormula>
    </tableColumn>
    <tableColumn id="2" xr3:uid="{D9E12AD5-A4CD-4664-8CAA-EE54256ED348}" name="Afectación en Otros Aspectos" dataDxfId="1">
      <calculatedColumnFormula>IF(L8="A",3,IF(L8="M",2,IF(L8="B",1,IF(L8="N","0",""))))</calculatedColumnFormula>
    </tableColumn>
    <tableColumn id="9" xr3:uid="{00000000-0010-0000-0200-000009000000}" name="Total Impacto" dataDxfId="0">
      <calculatedColumnFormula>IF($H$28=1,SUMPRODUCT(Tabla35[[#This Row],[Rentabilidad]:[Afectación en Otros Aspectos]],$C$28:$G$28),0)</calculatedColumnFormula>
    </tableColumn>
  </tableColumns>
  <tableStyleInfo name="TableStyleLight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E3C3A-59BF-4FF1-A6F1-6B00FB79A070}">
  <sheetPr>
    <tabColor rgb="FFFFFF00"/>
  </sheetPr>
  <dimension ref="J28:J165"/>
  <sheetViews>
    <sheetView showGridLines="0" tabSelected="1" zoomScale="85" zoomScaleNormal="85" workbookViewId="0"/>
  </sheetViews>
  <sheetFormatPr baseColWidth="10" defaultRowHeight="15" x14ac:dyDescent="0.25"/>
  <cols>
    <col min="1" max="1" width="5.5703125" customWidth="1"/>
    <col min="10" max="10" width="10.42578125" customWidth="1"/>
  </cols>
  <sheetData>
    <row r="28" spans="10:10" x14ac:dyDescent="0.25">
      <c r="J28" s="35"/>
    </row>
    <row r="165" spans="10:10" x14ac:dyDescent="0.25">
      <c r="J165" s="91"/>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FF0000"/>
    <pageSetUpPr fitToPage="1"/>
  </sheetPr>
  <dimension ref="A1:J36"/>
  <sheetViews>
    <sheetView showGridLines="0" topLeftCell="A23" zoomScale="70" zoomScaleNormal="70" workbookViewId="0">
      <selection activeCell="B35" sqref="B35"/>
    </sheetView>
  </sheetViews>
  <sheetFormatPr baseColWidth="10" defaultColWidth="9.140625" defaultRowHeight="30" customHeight="1" x14ac:dyDescent="0.25"/>
  <cols>
    <col min="1" max="1" width="4.7109375" style="1" bestFit="1" customWidth="1"/>
    <col min="2" max="2" width="16.42578125" style="1" bestFit="1" customWidth="1"/>
    <col min="3" max="3" width="42.7109375" style="1" customWidth="1"/>
    <col min="4" max="8" width="23.42578125" style="1" customWidth="1"/>
    <col min="9" max="9" width="7.85546875" style="55" customWidth="1"/>
    <col min="10" max="10" width="23.42578125" style="1" customWidth="1"/>
    <col min="11" max="11" width="11.42578125" style="1" bestFit="1" customWidth="1"/>
    <col min="12" max="12" width="17.28515625" style="1" customWidth="1"/>
    <col min="13" max="13" width="9.140625" style="1" customWidth="1"/>
    <col min="14" max="16384" width="9.140625" style="1"/>
  </cols>
  <sheetData>
    <row r="1" spans="2:10" ht="42.75" customHeight="1" x14ac:dyDescent="0.25">
      <c r="B1" s="93" t="s">
        <v>0</v>
      </c>
      <c r="C1" s="93"/>
      <c r="D1" s="93"/>
      <c r="E1" s="93"/>
      <c r="F1" s="93"/>
      <c r="G1" s="93"/>
      <c r="H1" s="93"/>
      <c r="I1" s="93"/>
      <c r="J1" s="93"/>
    </row>
    <row r="2" spans="2:10" ht="15" customHeight="1" x14ac:dyDescent="0.25"/>
    <row r="3" spans="2:10" ht="27" customHeight="1" x14ac:dyDescent="0.25">
      <c r="C3" s="64"/>
      <c r="D3" s="92" t="s">
        <v>123</v>
      </c>
      <c r="E3" s="92"/>
      <c r="F3" s="92"/>
      <c r="G3" s="92"/>
      <c r="H3" s="92"/>
      <c r="I3" s="64"/>
      <c r="J3" s="64"/>
    </row>
    <row r="4" spans="2:10" ht="23.25" customHeight="1" thickBot="1" x14ac:dyDescent="0.3">
      <c r="D4" s="96" t="s">
        <v>67</v>
      </c>
      <c r="E4" s="97"/>
      <c r="F4" s="97"/>
      <c r="G4" s="97"/>
      <c r="H4" s="98"/>
      <c r="I4" s="56"/>
    </row>
    <row r="5" spans="2:10" ht="23.25" customHeight="1" thickBot="1" x14ac:dyDescent="0.3">
      <c r="C5" s="83" t="s">
        <v>13</v>
      </c>
      <c r="D5" s="84">
        <v>0.15</v>
      </c>
      <c r="E5" s="84">
        <v>0.15</v>
      </c>
      <c r="F5" s="84">
        <v>0.2</v>
      </c>
      <c r="G5" s="84">
        <v>0.25</v>
      </c>
      <c r="H5" s="85">
        <v>0.25</v>
      </c>
      <c r="I5" s="56"/>
    </row>
    <row r="6" spans="2:10" ht="30" customHeight="1" x14ac:dyDescent="0.25">
      <c r="B6" s="39" t="s">
        <v>14</v>
      </c>
      <c r="C6" s="82" t="s">
        <v>1</v>
      </c>
      <c r="D6" s="82" t="s">
        <v>2</v>
      </c>
      <c r="E6" s="82" t="s">
        <v>71</v>
      </c>
      <c r="F6" s="82" t="s">
        <v>72</v>
      </c>
      <c r="G6" s="82" t="s">
        <v>73</v>
      </c>
      <c r="H6" s="82" t="s">
        <v>3</v>
      </c>
      <c r="I6" s="57"/>
    </row>
    <row r="7" spans="2:10" ht="51.75" customHeight="1" x14ac:dyDescent="0.25">
      <c r="B7" s="40" t="s">
        <v>76</v>
      </c>
      <c r="C7" s="65" t="s">
        <v>81</v>
      </c>
      <c r="D7" s="41" t="s">
        <v>5</v>
      </c>
      <c r="E7" s="41" t="s">
        <v>69</v>
      </c>
      <c r="F7" s="41" t="s">
        <v>4</v>
      </c>
      <c r="G7" s="41" t="s">
        <v>6</v>
      </c>
      <c r="H7" s="42" t="s">
        <v>5</v>
      </c>
      <c r="I7" s="58"/>
    </row>
    <row r="8" spans="2:10" ht="51.75" customHeight="1" x14ac:dyDescent="0.25">
      <c r="B8" s="40" t="s">
        <v>77</v>
      </c>
      <c r="C8" s="65" t="s">
        <v>82</v>
      </c>
      <c r="D8" s="41" t="s">
        <v>4</v>
      </c>
      <c r="E8" s="41" t="s">
        <v>6</v>
      </c>
      <c r="F8" s="41" t="s">
        <v>4</v>
      </c>
      <c r="G8" s="41" t="s">
        <v>6</v>
      </c>
      <c r="H8" s="41" t="s">
        <v>4</v>
      </c>
      <c r="I8" s="59"/>
    </row>
    <row r="9" spans="2:10" ht="51.75" customHeight="1" x14ac:dyDescent="0.25">
      <c r="B9" s="40" t="s">
        <v>78</v>
      </c>
      <c r="C9" s="65" t="s">
        <v>80</v>
      </c>
      <c r="D9" s="41" t="s">
        <v>6</v>
      </c>
      <c r="E9" s="41" t="s">
        <v>5</v>
      </c>
      <c r="F9" s="41" t="s">
        <v>4</v>
      </c>
      <c r="G9" s="41" t="s">
        <v>4</v>
      </c>
      <c r="H9" s="41" t="s">
        <v>5</v>
      </c>
      <c r="I9" s="59"/>
    </row>
    <row r="10" spans="2:10" ht="51.75" customHeight="1" x14ac:dyDescent="0.25">
      <c r="B10" s="40" t="s">
        <v>79</v>
      </c>
      <c r="C10" s="65" t="s">
        <v>83</v>
      </c>
      <c r="D10" s="41" t="s">
        <v>5</v>
      </c>
      <c r="E10" s="41" t="s">
        <v>69</v>
      </c>
      <c r="F10" s="41" t="s">
        <v>4</v>
      </c>
      <c r="G10" s="41" t="s">
        <v>5</v>
      </c>
      <c r="H10" s="42" t="s">
        <v>5</v>
      </c>
      <c r="I10" s="58"/>
    </row>
    <row r="11" spans="2:10" ht="51.75" customHeight="1" x14ac:dyDescent="0.25">
      <c r="B11" s="40" t="s">
        <v>84</v>
      </c>
      <c r="C11" s="65" t="s">
        <v>100</v>
      </c>
      <c r="D11" s="41" t="s">
        <v>5</v>
      </c>
      <c r="E11" s="41" t="s">
        <v>6</v>
      </c>
      <c r="F11" s="41" t="s">
        <v>4</v>
      </c>
      <c r="G11" s="41" t="s">
        <v>4</v>
      </c>
      <c r="H11" s="41" t="s">
        <v>5</v>
      </c>
      <c r="I11" s="59"/>
    </row>
    <row r="12" spans="2:10" ht="51.75" customHeight="1" x14ac:dyDescent="0.25">
      <c r="B12" s="40" t="s">
        <v>85</v>
      </c>
      <c r="C12" s="65" t="s">
        <v>86</v>
      </c>
      <c r="D12" s="41" t="s">
        <v>4</v>
      </c>
      <c r="E12" s="41" t="s">
        <v>6</v>
      </c>
      <c r="F12" s="41" t="s">
        <v>4</v>
      </c>
      <c r="G12" s="41" t="s">
        <v>6</v>
      </c>
      <c r="H12" s="41" t="s">
        <v>4</v>
      </c>
      <c r="I12" s="58"/>
    </row>
    <row r="13" spans="2:10" ht="69.75" customHeight="1" x14ac:dyDescent="0.25">
      <c r="B13" s="40" t="s">
        <v>87</v>
      </c>
      <c r="C13" s="65" t="s">
        <v>99</v>
      </c>
      <c r="D13" s="41" t="s">
        <v>5</v>
      </c>
      <c r="E13" s="41" t="s">
        <v>6</v>
      </c>
      <c r="F13" s="41" t="s">
        <v>4</v>
      </c>
      <c r="G13" s="41" t="s">
        <v>4</v>
      </c>
      <c r="H13" s="41" t="s">
        <v>5</v>
      </c>
      <c r="I13" s="58"/>
    </row>
    <row r="14" spans="2:10" ht="51.75" customHeight="1" x14ac:dyDescent="0.25">
      <c r="B14" s="40" t="s">
        <v>88</v>
      </c>
      <c r="C14" s="65" t="s">
        <v>89</v>
      </c>
      <c r="D14" s="41" t="s">
        <v>4</v>
      </c>
      <c r="E14" s="41" t="s">
        <v>5</v>
      </c>
      <c r="F14" s="41" t="s">
        <v>5</v>
      </c>
      <c r="G14" s="41" t="s">
        <v>6</v>
      </c>
      <c r="H14" s="42" t="s">
        <v>5</v>
      </c>
      <c r="I14" s="58"/>
    </row>
    <row r="15" spans="2:10" ht="51.75" customHeight="1" x14ac:dyDescent="0.25">
      <c r="B15" s="40" t="s">
        <v>91</v>
      </c>
      <c r="C15" s="65" t="s">
        <v>90</v>
      </c>
      <c r="D15" s="41" t="s">
        <v>5</v>
      </c>
      <c r="E15" s="41" t="s">
        <v>5</v>
      </c>
      <c r="F15" s="41" t="s">
        <v>5</v>
      </c>
      <c r="G15" s="41" t="s">
        <v>6</v>
      </c>
      <c r="H15" s="43" t="s">
        <v>6</v>
      </c>
      <c r="I15" s="60"/>
    </row>
    <row r="16" spans="2:10" ht="30" customHeight="1" x14ac:dyDescent="0.25">
      <c r="B16" s="3"/>
      <c r="C16" s="4"/>
      <c r="D16" s="5"/>
      <c r="E16" s="5"/>
      <c r="F16" s="5"/>
      <c r="G16" s="5"/>
      <c r="H16" s="6"/>
      <c r="I16" s="61"/>
      <c r="J16" s="5"/>
    </row>
    <row r="17" spans="1:10" ht="30" customHeight="1" x14ac:dyDescent="0.25">
      <c r="D17" s="94" t="s">
        <v>124</v>
      </c>
      <c r="E17" s="94"/>
      <c r="F17" s="94"/>
      <c r="J17" s="5"/>
    </row>
    <row r="18" spans="1:10" ht="30" customHeight="1" x14ac:dyDescent="0.25">
      <c r="D18" s="95" t="s">
        <v>10</v>
      </c>
      <c r="E18" s="95"/>
      <c r="F18" s="7" t="s">
        <v>12</v>
      </c>
    </row>
    <row r="19" spans="1:10" ht="30" customHeight="1" x14ac:dyDescent="0.25">
      <c r="D19" s="8" t="s">
        <v>4</v>
      </c>
      <c r="E19" s="11" t="s">
        <v>7</v>
      </c>
      <c r="F19" s="12">
        <v>3</v>
      </c>
    </row>
    <row r="20" spans="1:10" ht="30" customHeight="1" x14ac:dyDescent="0.25">
      <c r="D20" s="9" t="s">
        <v>5</v>
      </c>
      <c r="E20" s="11" t="s">
        <v>8</v>
      </c>
      <c r="F20" s="12">
        <v>2</v>
      </c>
    </row>
    <row r="21" spans="1:10" ht="30" customHeight="1" x14ac:dyDescent="0.25">
      <c r="D21" s="10" t="s">
        <v>6</v>
      </c>
      <c r="E21" s="11" t="s">
        <v>9</v>
      </c>
      <c r="F21" s="12">
        <v>1</v>
      </c>
    </row>
    <row r="22" spans="1:10" ht="30" customHeight="1" x14ac:dyDescent="0.25">
      <c r="D22" s="50" t="s">
        <v>69</v>
      </c>
      <c r="E22" s="11" t="s">
        <v>70</v>
      </c>
      <c r="F22" s="12">
        <v>0</v>
      </c>
    </row>
    <row r="23" spans="1:10" ht="30" customHeight="1" x14ac:dyDescent="0.25">
      <c r="F23" s="38"/>
    </row>
    <row r="24" spans="1:10" ht="30" customHeight="1" x14ac:dyDescent="0.25">
      <c r="B24" s="92" t="s">
        <v>125</v>
      </c>
      <c r="C24" s="92"/>
      <c r="D24" s="92"/>
      <c r="E24" s="92"/>
      <c r="F24" s="92"/>
      <c r="G24" s="92"/>
      <c r="H24" s="30" t="s">
        <v>64</v>
      </c>
      <c r="I24" s="62"/>
    </row>
    <row r="25" spans="1:10" ht="30" customHeight="1" thickBot="1" x14ac:dyDescent="0.3">
      <c r="B25" s="47" t="s">
        <v>13</v>
      </c>
      <c r="C25" s="48">
        <f>+D5</f>
        <v>0.15</v>
      </c>
      <c r="D25" s="48">
        <f>+E5</f>
        <v>0.15</v>
      </c>
      <c r="E25" s="48">
        <f>+F5</f>
        <v>0.2</v>
      </c>
      <c r="F25" s="48">
        <f>+G5</f>
        <v>0.25</v>
      </c>
      <c r="G25" s="48">
        <f>+H5</f>
        <v>0.25</v>
      </c>
      <c r="H25" s="48">
        <f>SUM(C25:G25)</f>
        <v>1</v>
      </c>
      <c r="I25" s="1"/>
      <c r="J25" s="2" t="s">
        <v>36</v>
      </c>
    </row>
    <row r="26" spans="1:10" ht="30" customHeight="1" thickTop="1" x14ac:dyDescent="0.25">
      <c r="B26" s="39" t="s">
        <v>14</v>
      </c>
      <c r="C26" s="39" t="str">
        <f>+D6</f>
        <v>Aprendizaje y Crecimiento</v>
      </c>
      <c r="D26" s="39" t="str">
        <f t="shared" ref="D26:G26" si="0">+E6</f>
        <v>Procesos Internos</v>
      </c>
      <c r="E26" s="39" t="str">
        <f t="shared" si="0"/>
        <v xml:space="preserve">Enfoque en el Cliente </v>
      </c>
      <c r="F26" s="39" t="str">
        <f t="shared" si="0"/>
        <v>Financiero</v>
      </c>
      <c r="G26" s="39" t="str">
        <f t="shared" si="0"/>
        <v>Mercado</v>
      </c>
      <c r="H26" s="39" t="s">
        <v>11</v>
      </c>
      <c r="I26" s="1"/>
      <c r="J26" s="37">
        <v>2</v>
      </c>
    </row>
    <row r="27" spans="1:10" ht="30" customHeight="1" x14ac:dyDescent="0.25">
      <c r="A27" s="49">
        <f>IF(H27=0,0.5,IF(H27&lt;J26,1,0))</f>
        <v>1</v>
      </c>
      <c r="B27" s="44" t="str">
        <f>+B7</f>
        <v>P41C170224</v>
      </c>
      <c r="C27" s="45">
        <f>IF(D7="A",3,IF(D7="M",2,IF(D7="B",1,IF(D7="N","0",""))))</f>
        <v>2</v>
      </c>
      <c r="D27" s="45" t="str">
        <f t="shared" ref="D27:G27" si="1">IF(E7="A",3,IF(E7="M",2,IF(E7="B",1,IF(E7="N","0",""))))</f>
        <v>0</v>
      </c>
      <c r="E27" s="45">
        <f t="shared" si="1"/>
        <v>3</v>
      </c>
      <c r="F27" s="45">
        <f t="shared" si="1"/>
        <v>1</v>
      </c>
      <c r="G27" s="45">
        <f t="shared" si="1"/>
        <v>2</v>
      </c>
      <c r="H27" s="46">
        <f>IF($H$25=1,SUMPRODUCT(C27:G27,$C$25:$G$25),0)</f>
        <v>1.6500000000000001</v>
      </c>
      <c r="I27" s="1"/>
      <c r="J27" s="63">
        <f>+$J$26</f>
        <v>2</v>
      </c>
    </row>
    <row r="28" spans="1:10" ht="30" customHeight="1" x14ac:dyDescent="0.25">
      <c r="A28" s="49">
        <f t="shared" ref="A28:A35" si="2">IF(H28=0,0.5,IF(H28&lt;J28,1,0))</f>
        <v>0</v>
      </c>
      <c r="B28" s="44" t="str">
        <f t="shared" ref="B28:B35" si="3">+B8</f>
        <v>ECOCA-10</v>
      </c>
      <c r="C28" s="45">
        <f t="shared" ref="C28:G28" si="4">IF(D8="A",3,IF(D8="M",2,IF(D8="B",1,IF(D8="N","0",""))))</f>
        <v>3</v>
      </c>
      <c r="D28" s="45">
        <f t="shared" si="4"/>
        <v>1</v>
      </c>
      <c r="E28" s="45">
        <f t="shared" si="4"/>
        <v>3</v>
      </c>
      <c r="F28" s="45">
        <f t="shared" si="4"/>
        <v>1</v>
      </c>
      <c r="G28" s="45">
        <f t="shared" si="4"/>
        <v>3</v>
      </c>
      <c r="H28" s="46">
        <f t="shared" ref="H28:H35" si="5">IF($H$25=1,SUMPRODUCT(C28:G28,$C$25:$G$25),0)</f>
        <v>2.2000000000000002</v>
      </c>
      <c r="I28" s="1"/>
      <c r="J28" s="63">
        <f t="shared" ref="J28:J35" si="6">+$J$26</f>
        <v>2</v>
      </c>
    </row>
    <row r="29" spans="1:10" ht="30" customHeight="1" x14ac:dyDescent="0.25">
      <c r="A29" s="49">
        <f t="shared" si="2"/>
        <v>0</v>
      </c>
      <c r="B29" s="44" t="str">
        <f t="shared" si="3"/>
        <v>ECOLLA-05</v>
      </c>
      <c r="C29" s="45">
        <f t="shared" ref="C29:G29" si="7">IF(D9="A",3,IF(D9="M",2,IF(D9="B",1,IF(D9="N","0",""))))</f>
        <v>1</v>
      </c>
      <c r="D29" s="45">
        <f t="shared" si="7"/>
        <v>2</v>
      </c>
      <c r="E29" s="45">
        <f t="shared" si="7"/>
        <v>3</v>
      </c>
      <c r="F29" s="45">
        <f t="shared" si="7"/>
        <v>3</v>
      </c>
      <c r="G29" s="45">
        <f t="shared" si="7"/>
        <v>2</v>
      </c>
      <c r="H29" s="46">
        <f t="shared" si="5"/>
        <v>2.2999999999999998</v>
      </c>
      <c r="I29" s="1"/>
      <c r="J29" s="63">
        <f t="shared" si="6"/>
        <v>2</v>
      </c>
    </row>
    <row r="30" spans="1:10" ht="30" customHeight="1" x14ac:dyDescent="0.25">
      <c r="A30" s="49">
        <f t="shared" si="2"/>
        <v>1</v>
      </c>
      <c r="B30" s="44" t="str">
        <f t="shared" si="3"/>
        <v>ECOLLA-06</v>
      </c>
      <c r="C30" s="45">
        <f t="shared" ref="C30:G30" si="8">IF(D10="A",3,IF(D10="M",2,IF(D10="B",1,IF(D10="N","0",""))))</f>
        <v>2</v>
      </c>
      <c r="D30" s="45" t="str">
        <f t="shared" si="8"/>
        <v>0</v>
      </c>
      <c r="E30" s="45">
        <f t="shared" si="8"/>
        <v>3</v>
      </c>
      <c r="F30" s="45">
        <f t="shared" si="8"/>
        <v>2</v>
      </c>
      <c r="G30" s="45">
        <f t="shared" si="8"/>
        <v>2</v>
      </c>
      <c r="H30" s="46">
        <f t="shared" si="5"/>
        <v>1.9000000000000001</v>
      </c>
      <c r="I30" s="1"/>
      <c r="J30" s="63">
        <f t="shared" si="6"/>
        <v>2</v>
      </c>
    </row>
    <row r="31" spans="1:10" ht="30" customHeight="1" x14ac:dyDescent="0.25">
      <c r="A31" s="49">
        <f t="shared" si="2"/>
        <v>0</v>
      </c>
      <c r="B31" s="44" t="str">
        <f t="shared" si="3"/>
        <v>P32C160285</v>
      </c>
      <c r="C31" s="45">
        <f t="shared" ref="C31:G31" si="9">IF(D11="A",3,IF(D11="M",2,IF(D11="B",1,IF(D11="N","0",""))))</f>
        <v>2</v>
      </c>
      <c r="D31" s="45">
        <f t="shared" si="9"/>
        <v>1</v>
      </c>
      <c r="E31" s="45">
        <f t="shared" si="9"/>
        <v>3</v>
      </c>
      <c r="F31" s="45">
        <f t="shared" si="9"/>
        <v>3</v>
      </c>
      <c r="G31" s="45">
        <f t="shared" si="9"/>
        <v>2</v>
      </c>
      <c r="H31" s="46">
        <f t="shared" si="5"/>
        <v>2.2999999999999998</v>
      </c>
      <c r="I31" s="1"/>
      <c r="J31" s="63">
        <f t="shared" si="6"/>
        <v>2</v>
      </c>
    </row>
    <row r="32" spans="1:10" ht="30" customHeight="1" x14ac:dyDescent="0.25">
      <c r="A32" s="49">
        <f t="shared" si="2"/>
        <v>0</v>
      </c>
      <c r="B32" s="44" t="str">
        <f t="shared" si="3"/>
        <v>P32C180403</v>
      </c>
      <c r="C32" s="45">
        <f t="shared" ref="C32:G32" si="10">IF(D12="A",3,IF(D12="M",2,IF(D12="B",1,IF(D12="N","0",""))))</f>
        <v>3</v>
      </c>
      <c r="D32" s="45">
        <f t="shared" si="10"/>
        <v>1</v>
      </c>
      <c r="E32" s="45">
        <f t="shared" si="10"/>
        <v>3</v>
      </c>
      <c r="F32" s="45">
        <f t="shared" si="10"/>
        <v>1</v>
      </c>
      <c r="G32" s="45">
        <f t="shared" si="10"/>
        <v>3</v>
      </c>
      <c r="H32" s="46">
        <f t="shared" si="5"/>
        <v>2.2000000000000002</v>
      </c>
      <c r="I32" s="1"/>
      <c r="J32" s="63">
        <f t="shared" si="6"/>
        <v>2</v>
      </c>
    </row>
    <row r="33" spans="1:10" ht="30" customHeight="1" x14ac:dyDescent="0.25">
      <c r="A33" s="49">
        <f t="shared" si="2"/>
        <v>0</v>
      </c>
      <c r="B33" s="44" t="str">
        <f t="shared" si="3"/>
        <v>P32C160443</v>
      </c>
      <c r="C33" s="45">
        <f t="shared" ref="C33:G33" si="11">IF(D13="A",3,IF(D13="M",2,IF(D13="B",1,IF(D13="N","0",""))))</f>
        <v>2</v>
      </c>
      <c r="D33" s="45">
        <f t="shared" si="11"/>
        <v>1</v>
      </c>
      <c r="E33" s="45">
        <f t="shared" si="11"/>
        <v>3</v>
      </c>
      <c r="F33" s="45">
        <f t="shared" si="11"/>
        <v>3</v>
      </c>
      <c r="G33" s="45">
        <f t="shared" si="11"/>
        <v>2</v>
      </c>
      <c r="H33" s="46">
        <f t="shared" si="5"/>
        <v>2.2999999999999998</v>
      </c>
      <c r="I33" s="1"/>
      <c r="J33" s="63">
        <f t="shared" si="6"/>
        <v>2</v>
      </c>
    </row>
    <row r="34" spans="1:10" ht="30" customHeight="1" x14ac:dyDescent="0.25">
      <c r="A34" s="49">
        <f t="shared" si="2"/>
        <v>1</v>
      </c>
      <c r="B34" s="44" t="str">
        <f t="shared" si="3"/>
        <v>P41C180029</v>
      </c>
      <c r="C34" s="45">
        <f t="shared" ref="C34:G34" si="12">IF(D14="A",3,IF(D14="M",2,IF(D14="B",1,IF(D14="N","0",""))))</f>
        <v>3</v>
      </c>
      <c r="D34" s="45">
        <f t="shared" si="12"/>
        <v>2</v>
      </c>
      <c r="E34" s="45">
        <f t="shared" si="12"/>
        <v>2</v>
      </c>
      <c r="F34" s="45">
        <f t="shared" si="12"/>
        <v>1</v>
      </c>
      <c r="G34" s="45">
        <f t="shared" si="12"/>
        <v>2</v>
      </c>
      <c r="H34" s="46">
        <f t="shared" si="5"/>
        <v>1.9</v>
      </c>
      <c r="I34" s="1"/>
      <c r="J34" s="63">
        <f t="shared" si="6"/>
        <v>2</v>
      </c>
    </row>
    <row r="35" spans="1:10" ht="30" customHeight="1" x14ac:dyDescent="0.25">
      <c r="A35" s="49">
        <f t="shared" si="2"/>
        <v>1</v>
      </c>
      <c r="B35" s="44" t="str">
        <f t="shared" si="3"/>
        <v>P41C180033</v>
      </c>
      <c r="C35" s="45">
        <f t="shared" ref="C35:G35" si="13">IF(D15="A",3,IF(D15="M",2,IF(D15="B",1,IF(D15="N","0",""))))</f>
        <v>2</v>
      </c>
      <c r="D35" s="45">
        <f t="shared" si="13"/>
        <v>2</v>
      </c>
      <c r="E35" s="45">
        <f t="shared" si="13"/>
        <v>2</v>
      </c>
      <c r="F35" s="45">
        <f t="shared" si="13"/>
        <v>1</v>
      </c>
      <c r="G35" s="45">
        <f t="shared" si="13"/>
        <v>1</v>
      </c>
      <c r="H35" s="45">
        <f t="shared" si="5"/>
        <v>1.5</v>
      </c>
      <c r="I35" s="1"/>
      <c r="J35" s="63">
        <f t="shared" si="6"/>
        <v>2</v>
      </c>
    </row>
    <row r="36" spans="1:10" ht="30" customHeight="1" x14ac:dyDescent="0.25">
      <c r="C36" s="5"/>
    </row>
  </sheetData>
  <mergeCells count="6">
    <mergeCell ref="B24:G24"/>
    <mergeCell ref="B1:J1"/>
    <mergeCell ref="D17:F17"/>
    <mergeCell ref="D18:E18"/>
    <mergeCell ref="D4:H4"/>
    <mergeCell ref="D3:H3"/>
  </mergeCells>
  <conditionalFormatting sqref="J17 D17 D7:J16">
    <cfRule type="cellIs" dxfId="78" priority="14" operator="equal">
      <formula>"B"</formula>
    </cfRule>
    <cfRule type="cellIs" dxfId="77" priority="15" operator="equal">
      <formula>"M"</formula>
    </cfRule>
    <cfRule type="cellIs" dxfId="76" priority="16" operator="equal">
      <formula>"A"</formula>
    </cfRule>
  </conditionalFormatting>
  <conditionalFormatting sqref="B27:H35">
    <cfRule type="expression" dxfId="75" priority="1">
      <formula>$A27=1</formula>
    </cfRule>
    <cfRule type="expression" dxfId="74" priority="2">
      <formula>$A27=0</formula>
    </cfRule>
  </conditionalFormatting>
  <dataValidations xWindow="611" yWindow="362" count="8">
    <dataValidation allowBlank="1" showErrorMessage="1" sqref="A1:J1 B26:H26" xr:uid="{00000000-0002-0000-0000-000004000000}"/>
    <dataValidation allowBlank="1" showInputMessage="1" showErrorMessage="1" prompt="Categorias de objetivos estrategicos: pueden ser ajustadas por el ususario de la metodologia." sqref="D4" xr:uid="{476B7D03-535F-4002-9800-A85F37CC286E}"/>
    <dataValidation allowBlank="1" showInputMessage="1" showErrorMessage="1" prompt="El grado de importancia es una medida de percepción de los que realizan la valoración (de acuerdo a un juicio de expertos de la organización)" sqref="B25:G25 C5" xr:uid="{A4A6C02B-5204-44E7-869A-6FE2BA98802E}"/>
    <dataValidation allowBlank="1" showInputMessage="1" showErrorMessage="1" prompt="El Umbral de Priorización se determina por la junta directiva de la organización, quien determina un valor del 1 al 3 dependiendo de la tolerancia al riesgo." sqref="J25" xr:uid="{033C3FB9-19C8-402A-83CF-D3C76C1A54D5}"/>
    <dataValidation type="list" allowBlank="1" showInputMessage="1" showErrorMessage="1" sqref="D7:I15" xr:uid="{00000000-0002-0000-0000-000002000000}">
      <formula1>$D$19:$D$22</formula1>
    </dataValidation>
    <dataValidation type="list" allowBlank="1" showInputMessage="1" showErrorMessage="1" sqref="C27:G35 H35" xr:uid="{00000000-0002-0000-0000-000003000000}">
      <formula1>$F$19:$F$21</formula1>
    </dataValidation>
    <dataValidation type="list" allowBlank="1" showInputMessage="1" showErrorMessage="1" sqref="H27:H34" xr:uid="{84C56D7F-3EA3-48C0-87D3-FD3770809E75}">
      <formula1>$F$19:$F$22</formula1>
    </dataValidation>
    <dataValidation allowBlank="1" showInputMessage="1" showErrorMessage="1" promptTitle="Validación de datos" prompt="Para que la Tabla Nro. 3 funcione, es necesario que la sumatoria de los porcentajes de importancia sea igual a 100%." sqref="H25" xr:uid="{7B603CC5-AD19-4F3F-B1FF-B578B8033D81}"/>
  </dataValidations>
  <printOptions horizontalCentered="1"/>
  <pageMargins left="0.5" right="0.5" top="0.5" bottom="0.5" header="0.25" footer="0.25"/>
  <pageSetup scale="90" fitToHeight="0" orientation="portrait" r:id="rId1"/>
  <headerFooter differentFirst="1">
    <oddFooter>Page &amp;P of &amp;N</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L31"/>
  <sheetViews>
    <sheetView zoomScale="70" zoomScaleNormal="70" workbookViewId="0">
      <selection activeCell="F46" sqref="F46:F47"/>
    </sheetView>
  </sheetViews>
  <sheetFormatPr baseColWidth="10" defaultRowHeight="15" x14ac:dyDescent="0.25"/>
  <cols>
    <col min="1" max="1" width="3.85546875" customWidth="1"/>
    <col min="2" max="2" width="17.140625" bestFit="1" customWidth="1"/>
    <col min="3" max="3" width="31.5703125" bestFit="1" customWidth="1"/>
    <col min="4" max="4" width="31.5703125" customWidth="1"/>
    <col min="5" max="5" width="19.5703125" customWidth="1"/>
    <col min="6" max="6" width="27" customWidth="1"/>
    <col min="7" max="7" width="27.7109375" customWidth="1"/>
    <col min="8" max="8" width="35" customWidth="1"/>
    <col min="9" max="9" width="27.42578125" customWidth="1"/>
    <col min="10" max="10" width="17.85546875" customWidth="1"/>
    <col min="12" max="12" width="36.28515625" bestFit="1" customWidth="1"/>
  </cols>
  <sheetData>
    <row r="1" spans="2:12" ht="33.75" customHeight="1" x14ac:dyDescent="0.25">
      <c r="B1" s="99" t="s">
        <v>40</v>
      </c>
      <c r="C1" s="99"/>
      <c r="D1" s="99"/>
      <c r="E1" s="99"/>
      <c r="F1" s="99"/>
      <c r="G1" s="99"/>
      <c r="H1" s="99"/>
      <c r="I1" s="99"/>
      <c r="J1" s="99"/>
    </row>
    <row r="2" spans="2:12" ht="17.25" customHeight="1" x14ac:dyDescent="0.25">
      <c r="H2" s="100" t="s">
        <v>24</v>
      </c>
      <c r="I2" s="100"/>
      <c r="L2" t="s">
        <v>47</v>
      </c>
    </row>
    <row r="3" spans="2:12" ht="30" x14ac:dyDescent="0.25">
      <c r="B3" s="14" t="s">
        <v>14</v>
      </c>
      <c r="C3" s="14" t="s">
        <v>1</v>
      </c>
      <c r="D3" s="15" t="s">
        <v>48</v>
      </c>
      <c r="E3" s="14" t="s">
        <v>15</v>
      </c>
      <c r="F3" s="14" t="s">
        <v>41</v>
      </c>
      <c r="G3" s="14" t="s">
        <v>16</v>
      </c>
      <c r="H3" s="15" t="s">
        <v>49</v>
      </c>
      <c r="I3" s="15" t="s">
        <v>50</v>
      </c>
      <c r="J3" s="15" t="s">
        <v>20</v>
      </c>
    </row>
    <row r="4" spans="2:12" s="13" customFormat="1" ht="26.25" customHeight="1" x14ac:dyDescent="0.25">
      <c r="B4" s="16" t="s">
        <v>34</v>
      </c>
      <c r="C4" s="17" t="s">
        <v>38</v>
      </c>
      <c r="D4" s="17"/>
      <c r="E4" s="27" t="s">
        <v>39</v>
      </c>
      <c r="F4" s="17" t="s">
        <v>42</v>
      </c>
      <c r="G4" s="16" t="s">
        <v>43</v>
      </c>
      <c r="H4" s="16" t="s">
        <v>44</v>
      </c>
      <c r="I4" s="16" t="s">
        <v>18</v>
      </c>
      <c r="J4" s="16" t="s">
        <v>22</v>
      </c>
    </row>
    <row r="5" spans="2:12" s="13" customFormat="1" ht="26.25" customHeight="1" x14ac:dyDescent="0.25">
      <c r="B5" s="16" t="s">
        <v>37</v>
      </c>
      <c r="C5" s="17"/>
      <c r="D5" s="17"/>
      <c r="E5" s="17"/>
      <c r="F5" s="17"/>
      <c r="G5" s="16"/>
      <c r="H5" s="16"/>
      <c r="I5" s="16"/>
      <c r="J5" s="16"/>
    </row>
    <row r="6" spans="2:12" s="13" customFormat="1" ht="26.25" customHeight="1" x14ac:dyDescent="0.25">
      <c r="B6" s="16"/>
      <c r="C6" s="17"/>
      <c r="D6" s="17"/>
      <c r="E6" s="17"/>
      <c r="F6" s="17"/>
      <c r="G6" s="16"/>
      <c r="H6" s="16"/>
      <c r="I6" s="16"/>
      <c r="J6" s="16"/>
    </row>
    <row r="7" spans="2:12" s="13" customFormat="1" ht="26.25" customHeight="1" x14ac:dyDescent="0.25">
      <c r="B7" s="16"/>
      <c r="C7" s="17"/>
      <c r="D7" s="17"/>
      <c r="E7" s="17"/>
      <c r="F7" s="17"/>
      <c r="G7" s="16"/>
      <c r="H7" s="16"/>
      <c r="I7" s="16"/>
      <c r="J7" s="16"/>
    </row>
    <row r="8" spans="2:12" s="13" customFormat="1" ht="26.25" customHeight="1" x14ac:dyDescent="0.25">
      <c r="B8" s="16"/>
      <c r="C8" s="17"/>
      <c r="D8" s="17"/>
      <c r="E8" s="17"/>
      <c r="F8" s="17"/>
      <c r="G8" s="16"/>
      <c r="H8" s="16"/>
      <c r="I8" s="16"/>
      <c r="J8" s="16"/>
    </row>
    <row r="9" spans="2:12" s="13" customFormat="1" ht="26.25" customHeight="1" x14ac:dyDescent="0.25">
      <c r="B9" s="16"/>
      <c r="C9" s="17"/>
      <c r="D9" s="17"/>
      <c r="E9" s="17"/>
      <c r="F9" s="17"/>
      <c r="G9" s="16"/>
      <c r="H9" s="16"/>
      <c r="I9" s="16"/>
      <c r="J9" s="16"/>
    </row>
    <row r="10" spans="2:12" s="13" customFormat="1" ht="26.25" customHeight="1" x14ac:dyDescent="0.25">
      <c r="B10" s="16"/>
      <c r="C10" s="17"/>
      <c r="D10" s="17"/>
      <c r="E10" s="17"/>
      <c r="F10" s="17"/>
      <c r="G10" s="16"/>
      <c r="H10" s="16"/>
      <c r="I10" s="16"/>
      <c r="J10" s="16"/>
    </row>
    <row r="11" spans="2:12" s="13" customFormat="1" ht="26.25" customHeight="1" x14ac:dyDescent="0.25">
      <c r="B11" s="16"/>
      <c r="C11" s="17"/>
      <c r="D11" s="17"/>
      <c r="E11" s="17"/>
      <c r="F11" s="17"/>
      <c r="G11" s="16"/>
      <c r="H11" s="16"/>
      <c r="I11" s="16"/>
      <c r="J11" s="16"/>
    </row>
    <row r="12" spans="2:12" ht="26.25" customHeight="1" x14ac:dyDescent="0.25">
      <c r="B12" s="18"/>
      <c r="C12" s="19"/>
      <c r="D12" s="19"/>
      <c r="E12" s="19"/>
      <c r="F12" s="19"/>
      <c r="G12" s="18"/>
      <c r="H12" s="18"/>
      <c r="I12" s="18"/>
      <c r="J12" s="18"/>
    </row>
    <row r="13" spans="2:12" ht="26.25" customHeight="1" x14ac:dyDescent="0.25">
      <c r="B13" s="18"/>
      <c r="C13" s="19"/>
      <c r="D13" s="19"/>
      <c r="E13" s="19"/>
      <c r="F13" s="19"/>
      <c r="G13" s="18"/>
      <c r="H13" s="18"/>
      <c r="I13" s="18"/>
      <c r="J13" s="18"/>
    </row>
    <row r="14" spans="2:12" ht="26.25" customHeight="1" x14ac:dyDescent="0.25">
      <c r="B14" s="18"/>
      <c r="C14" s="19"/>
      <c r="D14" s="19"/>
      <c r="E14" s="19"/>
      <c r="F14" s="19"/>
      <c r="G14" s="18"/>
      <c r="H14" s="18"/>
      <c r="I14" s="18"/>
      <c r="J14" s="18"/>
    </row>
    <row r="15" spans="2:12" ht="26.25" customHeight="1" x14ac:dyDescent="0.25">
      <c r="B15" s="18"/>
      <c r="C15" s="19"/>
      <c r="D15" s="19"/>
      <c r="E15" s="19"/>
      <c r="F15" s="19"/>
      <c r="G15" s="18"/>
      <c r="H15" s="18"/>
      <c r="I15" s="18"/>
      <c r="J15" s="18"/>
    </row>
    <row r="16" spans="2:12" ht="26.25" customHeight="1" x14ac:dyDescent="0.25">
      <c r="B16" s="18"/>
      <c r="C16" s="19"/>
      <c r="D16" s="19"/>
      <c r="E16" s="19"/>
      <c r="F16" s="19"/>
      <c r="G16" s="18"/>
      <c r="H16" s="18"/>
      <c r="I16" s="18"/>
      <c r="J16" s="18"/>
    </row>
    <row r="17" spans="2:10" ht="26.25" customHeight="1" x14ac:dyDescent="0.25">
      <c r="B17" s="18"/>
      <c r="C17" s="19"/>
      <c r="D17" s="19"/>
      <c r="E17" s="19"/>
      <c r="F17" s="19"/>
      <c r="G17" s="18"/>
      <c r="H17" s="18"/>
      <c r="I17" s="18"/>
      <c r="J17" s="18"/>
    </row>
    <row r="19" spans="2:10" ht="15.75" x14ac:dyDescent="0.25">
      <c r="B19" s="21" t="s">
        <v>19</v>
      </c>
    </row>
    <row r="21" spans="2:10" x14ac:dyDescent="0.25">
      <c r="B21" t="s">
        <v>17</v>
      </c>
    </row>
    <row r="22" spans="2:10" x14ac:dyDescent="0.25">
      <c r="B22" t="s">
        <v>28</v>
      </c>
    </row>
    <row r="23" spans="2:10" x14ac:dyDescent="0.25">
      <c r="B23" t="s">
        <v>18</v>
      </c>
    </row>
    <row r="24" spans="2:10" x14ac:dyDescent="0.25">
      <c r="B24" t="s">
        <v>27</v>
      </c>
    </row>
    <row r="26" spans="2:10" x14ac:dyDescent="0.25">
      <c r="B26" s="20" t="s">
        <v>21</v>
      </c>
    </row>
    <row r="28" spans="2:10" x14ac:dyDescent="0.25">
      <c r="B28" t="s">
        <v>22</v>
      </c>
      <c r="C28" t="s">
        <v>35</v>
      </c>
    </row>
    <row r="29" spans="2:10" x14ac:dyDescent="0.25">
      <c r="B29" t="s">
        <v>23</v>
      </c>
    </row>
    <row r="31" spans="2:10" x14ac:dyDescent="0.25">
      <c r="B31" t="s">
        <v>45</v>
      </c>
      <c r="C31" t="s">
        <v>46</v>
      </c>
    </row>
  </sheetData>
  <mergeCells count="2">
    <mergeCell ref="B1:J1"/>
    <mergeCell ref="H2:I2"/>
  </mergeCells>
  <dataValidations count="2">
    <dataValidation type="list" allowBlank="1" showInputMessage="1" showErrorMessage="1" sqref="I4:I17" xr:uid="{00000000-0002-0000-0100-000000000000}">
      <formula1>$B$21:$B$24</formula1>
    </dataValidation>
    <dataValidation type="list" allowBlank="1" showInputMessage="1" showErrorMessage="1" sqref="J4:J17" xr:uid="{00000000-0002-0000-0100-000001000000}">
      <formula1>$B$28:$B$29</formula1>
    </dataValidation>
  </dataValidations>
  <pageMargins left="0.7" right="0.7" top="0.75" bottom="0.75" header="0.3" footer="0.3"/>
  <pageSetup orientation="portrait"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2000000}">
          <x14:formula1>
            <xm:f>'Priorización de Componentes'!$D$6:$H$6</xm:f>
          </x14:formula1>
          <xm:sqref>F4:F17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00B050"/>
  </sheetPr>
  <dimension ref="B1:R43"/>
  <sheetViews>
    <sheetView showGridLines="0" showZeros="0" topLeftCell="B1" zoomScale="60" zoomScaleNormal="60" workbookViewId="0">
      <selection activeCell="B3" sqref="B3:P3"/>
    </sheetView>
  </sheetViews>
  <sheetFormatPr baseColWidth="10" defaultRowHeight="15" x14ac:dyDescent="0.25"/>
  <cols>
    <col min="1" max="1" width="3.28515625" customWidth="1"/>
    <col min="2" max="2" width="16.140625" customWidth="1"/>
    <col min="3" max="3" width="54.28515625" customWidth="1"/>
    <col min="4" max="4" width="17.140625" customWidth="1"/>
    <col min="5" max="5" width="18.5703125" customWidth="1"/>
    <col min="6" max="6" width="31.28515625" customWidth="1"/>
    <col min="7" max="7" width="24" customWidth="1"/>
    <col min="8" max="8" width="29.28515625" customWidth="1"/>
    <col min="9" max="9" width="18.140625" customWidth="1"/>
    <col min="10" max="10" width="17.140625" customWidth="1"/>
    <col min="11" max="11" width="20.42578125" customWidth="1"/>
    <col min="12" max="12" width="17.85546875" bestFit="1" customWidth="1"/>
    <col min="13" max="13" width="20.28515625" customWidth="1"/>
    <col min="14" max="14" width="21.42578125" customWidth="1"/>
    <col min="15" max="15" width="16.5703125" customWidth="1"/>
    <col min="16" max="16" width="5.28515625" customWidth="1"/>
    <col min="17" max="17" width="23.5703125" customWidth="1"/>
    <col min="18" max="18" width="25.85546875" customWidth="1"/>
  </cols>
  <sheetData>
    <row r="1" spans="2:18" ht="31.5" x14ac:dyDescent="0.25">
      <c r="B1" s="93" t="s">
        <v>65</v>
      </c>
      <c r="C1" s="93"/>
      <c r="D1" s="93"/>
      <c r="E1" s="93"/>
      <c r="F1" s="93"/>
      <c r="G1" s="93"/>
      <c r="H1" s="93"/>
      <c r="I1" s="93"/>
      <c r="J1" s="93"/>
      <c r="K1" s="93"/>
      <c r="L1" s="93"/>
      <c r="M1" s="93"/>
      <c r="N1" s="93"/>
      <c r="O1" s="93"/>
      <c r="P1" s="93"/>
    </row>
    <row r="2" spans="2:18" ht="28.5" customHeight="1" x14ac:dyDescent="0.25"/>
    <row r="3" spans="2:18" ht="24" customHeight="1" x14ac:dyDescent="0.25">
      <c r="B3" s="104" t="s">
        <v>126</v>
      </c>
      <c r="C3" s="104"/>
      <c r="D3" s="104"/>
      <c r="E3" s="104"/>
      <c r="F3" s="104"/>
      <c r="G3" s="104"/>
      <c r="H3" s="104"/>
      <c r="I3" s="104"/>
      <c r="J3" s="104"/>
      <c r="K3" s="104"/>
      <c r="L3" s="104"/>
      <c r="M3" s="104"/>
      <c r="N3" s="104"/>
      <c r="O3" s="104"/>
      <c r="P3" s="104"/>
    </row>
    <row r="4" spans="2:18" ht="27" customHeight="1" thickBot="1" x14ac:dyDescent="0.3">
      <c r="H4" s="52"/>
      <c r="M4" s="52"/>
      <c r="N4" s="52"/>
      <c r="Q4" s="36" t="s">
        <v>59</v>
      </c>
    </row>
    <row r="5" spans="2:18" ht="30" customHeight="1" thickTop="1" thickBot="1" x14ac:dyDescent="0.3">
      <c r="G5" s="20"/>
      <c r="H5" s="107" t="s">
        <v>74</v>
      </c>
      <c r="I5" s="107"/>
      <c r="J5" s="107"/>
      <c r="K5" s="107"/>
      <c r="L5" s="107"/>
      <c r="M5" s="86"/>
      <c r="N5" s="86"/>
      <c r="Q5" s="37" t="s">
        <v>57</v>
      </c>
    </row>
    <row r="6" spans="2:18" ht="18" customHeight="1" thickBot="1" x14ac:dyDescent="0.3">
      <c r="G6" s="90" t="s">
        <v>29</v>
      </c>
      <c r="H6" s="88">
        <v>0.3</v>
      </c>
      <c r="I6" s="88">
        <v>0.25</v>
      </c>
      <c r="J6" s="88">
        <v>0.15</v>
      </c>
      <c r="K6" s="88">
        <v>0.15</v>
      </c>
      <c r="L6" s="89">
        <v>0.15</v>
      </c>
      <c r="M6" s="51"/>
      <c r="N6" s="51"/>
    </row>
    <row r="7" spans="2:18" ht="45" x14ac:dyDescent="0.25">
      <c r="B7" s="79" t="s">
        <v>14</v>
      </c>
      <c r="C7" s="73" t="s">
        <v>1</v>
      </c>
      <c r="D7" s="73" t="s">
        <v>68</v>
      </c>
      <c r="E7" s="73" t="s">
        <v>15</v>
      </c>
      <c r="F7" s="73" t="s">
        <v>51</v>
      </c>
      <c r="G7" s="87" t="s">
        <v>94</v>
      </c>
      <c r="H7" s="87" t="s">
        <v>17</v>
      </c>
      <c r="I7" s="87" t="s">
        <v>18</v>
      </c>
      <c r="J7" s="87" t="s">
        <v>52</v>
      </c>
      <c r="K7" s="87" t="s">
        <v>53</v>
      </c>
      <c r="L7" s="87" t="s">
        <v>75</v>
      </c>
      <c r="M7" s="73" t="s">
        <v>25</v>
      </c>
      <c r="N7" s="73" t="s">
        <v>26</v>
      </c>
      <c r="O7" s="73" t="s">
        <v>54</v>
      </c>
      <c r="Q7" s="102" t="s">
        <v>97</v>
      </c>
      <c r="R7" s="102"/>
    </row>
    <row r="8" spans="2:18" ht="50.25" hidden="1" customHeight="1" x14ac:dyDescent="0.25">
      <c r="B8" s="67">
        <f>IF('Priorización de Componentes'!$A27=0,'Priorización de Componentes'!$B27,1)</f>
        <v>1</v>
      </c>
      <c r="C8" s="68" t="str">
        <f>IFERROR(VLOOKUP(Tabla3[[#This Row],[ID Componente]],'Priorización de Componentes'!$B$7:$C$15,2,FALSE),"")</f>
        <v/>
      </c>
      <c r="D8" s="74"/>
      <c r="E8" s="74"/>
      <c r="F8" s="72"/>
      <c r="G8" s="76"/>
      <c r="H8" s="69"/>
      <c r="I8" s="69"/>
      <c r="J8" s="69"/>
      <c r="K8" s="69"/>
      <c r="L8" s="67"/>
      <c r="M8" s="70" t="str">
        <f t="shared" ref="M8:M16" si="0">IF(H30=0,"",IF(H30&gt;=0=AND(H30&lt;=1),$C$22,IF(H30&gt;=1=AND(H30&lt;=2),$C$21,IF(H30&gt;=2=AND(H30&lt;=3),$C$20))))</f>
        <v/>
      </c>
      <c r="N8" s="67"/>
      <c r="O8"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
      </c>
      <c r="Q8" s="67"/>
      <c r="R8" s="77"/>
    </row>
    <row r="9" spans="2:18" ht="75" customHeight="1" x14ac:dyDescent="0.25">
      <c r="B9" s="67" t="str">
        <f>IF('Priorización de Componentes'!$A28=0,'Priorización de Componentes'!$B28,1)</f>
        <v>ECOCA-10</v>
      </c>
      <c r="C9" s="68" t="str">
        <f>IFERROR(VLOOKUP(Tabla3[[#This Row],[ID Componente]],'Priorización de Componentes'!$B$7:$C$15,2,FALSE),"")</f>
        <v>SERVICIO DE MANTENIMIENTO COMPUTADORES DE FLUJO Y SISTEMAS DE MEDICIÓN REFINERÍA DE CARTAGENA</v>
      </c>
      <c r="D9" s="74" t="s">
        <v>72</v>
      </c>
      <c r="E9" s="74" t="s">
        <v>96</v>
      </c>
      <c r="F9" s="72" t="s">
        <v>42</v>
      </c>
      <c r="G9" s="76" t="s">
        <v>95</v>
      </c>
      <c r="H9" s="69" t="s">
        <v>5</v>
      </c>
      <c r="I9" s="69" t="s">
        <v>5</v>
      </c>
      <c r="J9" s="69" t="s">
        <v>4</v>
      </c>
      <c r="K9" s="69" t="s">
        <v>5</v>
      </c>
      <c r="L9" s="67" t="s">
        <v>5</v>
      </c>
      <c r="M9" s="70" t="str">
        <f t="shared" si="0"/>
        <v>Alto</v>
      </c>
      <c r="N9" s="67" t="s">
        <v>57</v>
      </c>
      <c r="O9"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Alto</v>
      </c>
      <c r="Q9" s="103" t="s">
        <v>121</v>
      </c>
      <c r="R9" s="103"/>
    </row>
    <row r="10" spans="2:18" ht="65.25" customHeight="1" x14ac:dyDescent="0.25">
      <c r="B10" s="67" t="str">
        <f>IF('Priorización de Componentes'!$A29=0,'Priorización de Componentes'!$B29,1)</f>
        <v>ECOLLA-05</v>
      </c>
      <c r="C10" s="68" t="str">
        <f>IFERROR(VLOOKUP(Tabla3[[#This Row],[ID Componente]],'Priorización de Componentes'!$B$7:$C$15,2,FALSE),"")</f>
        <v>INGENIERÍA DE DETALLE PARA LAS FACILIDADES DE PRODUCCIÓN DE CRUDO Y TRATAMIENTO DE AGUA ASOCIADA, ESTACIÓN CASTILLA 3</v>
      </c>
      <c r="D10" s="74" t="s">
        <v>73</v>
      </c>
      <c r="E10" s="74" t="s">
        <v>93</v>
      </c>
      <c r="F10" s="72" t="s">
        <v>103</v>
      </c>
      <c r="G10" s="76" t="s">
        <v>98</v>
      </c>
      <c r="H10" s="69" t="s">
        <v>4</v>
      </c>
      <c r="I10" s="69" t="s">
        <v>69</v>
      </c>
      <c r="J10" s="69" t="s">
        <v>5</v>
      </c>
      <c r="K10" s="69" t="s">
        <v>5</v>
      </c>
      <c r="L10" s="67" t="s">
        <v>69</v>
      </c>
      <c r="M10" s="70" t="str">
        <f t="shared" si="0"/>
        <v>Medio</v>
      </c>
      <c r="N10" s="67" t="s">
        <v>57</v>
      </c>
      <c r="O10"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Medio</v>
      </c>
      <c r="Q10" s="101"/>
      <c r="R10" s="101"/>
    </row>
    <row r="11" spans="2:18" ht="61.5" hidden="1" customHeight="1" x14ac:dyDescent="0.25">
      <c r="B11" s="67">
        <f>IF('Priorización de Componentes'!$A30=0,'Priorización de Componentes'!$B30,1)</f>
        <v>1</v>
      </c>
      <c r="C11" s="68" t="str">
        <f>IFERROR(VLOOKUP(Tabla3[[#This Row],[ID Componente]],'Priorización de Componentes'!$B$7:$C$15,2,FALSE),"")</f>
        <v/>
      </c>
      <c r="D11" s="74"/>
      <c r="E11" s="67"/>
      <c r="F11" s="72"/>
      <c r="G11" s="76"/>
      <c r="H11" s="69"/>
      <c r="I11" s="69"/>
      <c r="J11" s="69"/>
      <c r="K11" s="69"/>
      <c r="L11" s="67"/>
      <c r="M11" s="70" t="str">
        <f t="shared" si="0"/>
        <v/>
      </c>
      <c r="N11" s="67"/>
      <c r="O11"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
      </c>
      <c r="Q11" s="101"/>
      <c r="R11" s="101"/>
    </row>
    <row r="12" spans="2:18" ht="50.25" customHeight="1" x14ac:dyDescent="0.25">
      <c r="B12" s="67" t="str">
        <f>IF('Priorización de Componentes'!$A31=0,'Priorización de Componentes'!$B31,1)</f>
        <v>P32C160285</v>
      </c>
      <c r="C12" s="68" t="str">
        <f>IFERROR(VLOOKUP(Tabla3[[#This Row],[ID Componente]],'Priorización de Componentes'!$B$7:$C$15,2,FALSE),"")</f>
        <v>SERVICIO DE REPARACIÓN Y MANTENIMIENTO DE VÁLVULAS TIPO BOLA, 4 VÍAS Y CHEQUE ODL</v>
      </c>
      <c r="D12" s="74" t="s">
        <v>73</v>
      </c>
      <c r="E12" s="74" t="s">
        <v>93</v>
      </c>
      <c r="F12" s="72" t="s">
        <v>101</v>
      </c>
      <c r="G12" s="76" t="s">
        <v>122</v>
      </c>
      <c r="H12" s="69" t="s">
        <v>4</v>
      </c>
      <c r="I12" s="69" t="s">
        <v>6</v>
      </c>
      <c r="J12" s="69" t="s">
        <v>4</v>
      </c>
      <c r="K12" s="69" t="s">
        <v>6</v>
      </c>
      <c r="L12" s="67" t="s">
        <v>5</v>
      </c>
      <c r="M12" s="70" t="str">
        <f t="shared" si="0"/>
        <v>Alto</v>
      </c>
      <c r="N12" s="67" t="s">
        <v>33</v>
      </c>
      <c r="O12"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Medio</v>
      </c>
      <c r="Q12" s="101" t="s">
        <v>121</v>
      </c>
      <c r="R12" s="101"/>
    </row>
    <row r="13" spans="2:18" ht="50.25" customHeight="1" x14ac:dyDescent="0.25">
      <c r="B13" s="67" t="str">
        <f>IF('Priorización de Componentes'!$A32=0,'Priorización de Componentes'!$B32,1)</f>
        <v>P32C180403</v>
      </c>
      <c r="C13" s="68" t="str">
        <f>IFERROR(VLOOKUP(Tabla3[[#This Row],[ID Componente]],'Priorización de Componentes'!$B$7:$C$15,2,FALSE),"")</f>
        <v xml:space="preserve">SERVICIO DE MANTENIMIENTO A LOS COMPUTADORES DE FLUJO  BICENTENARIO </v>
      </c>
      <c r="D13" s="74" t="s">
        <v>72</v>
      </c>
      <c r="E13" s="74" t="s">
        <v>92</v>
      </c>
      <c r="F13" s="72" t="s">
        <v>42</v>
      </c>
      <c r="G13" s="76" t="s">
        <v>95</v>
      </c>
      <c r="H13" s="69" t="s">
        <v>6</v>
      </c>
      <c r="I13" s="69" t="s">
        <v>5</v>
      </c>
      <c r="J13" s="69" t="s">
        <v>4</v>
      </c>
      <c r="K13" s="69" t="s">
        <v>5</v>
      </c>
      <c r="L13" s="67" t="s">
        <v>5</v>
      </c>
      <c r="M13" s="70" t="str">
        <f t="shared" si="0"/>
        <v>Medio</v>
      </c>
      <c r="N13" s="67" t="s">
        <v>57</v>
      </c>
      <c r="O13"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Medio</v>
      </c>
      <c r="Q13" s="101" t="s">
        <v>121</v>
      </c>
      <c r="R13" s="101"/>
    </row>
    <row r="14" spans="2:18" ht="50.25" customHeight="1" x14ac:dyDescent="0.25">
      <c r="B14" s="67" t="str">
        <f>IF('Priorización de Componentes'!$A33=0,'Priorización de Componentes'!$B33,1)</f>
        <v>P32C160443</v>
      </c>
      <c r="C14" s="68" t="str">
        <f>IFERROR(VLOOKUP(Tabla3[[#This Row],[ID Componente]],'Priorización de Componentes'!$B$7:$C$15,2,FALSE),"")</f>
        <v>SERVICIO DE REPARACIÓN Y MANTENIMIENTO DE VÁLVULAS TIPO BOLA, 4 VÍAS Y CHEQUE OLEODUCTO BICENTENARIO</v>
      </c>
      <c r="D14" s="74" t="s">
        <v>73</v>
      </c>
      <c r="E14" s="74" t="s">
        <v>93</v>
      </c>
      <c r="F14" s="72" t="s">
        <v>101</v>
      </c>
      <c r="G14" s="76" t="s">
        <v>122</v>
      </c>
      <c r="H14" s="69" t="s">
        <v>4</v>
      </c>
      <c r="I14" s="69" t="s">
        <v>5</v>
      </c>
      <c r="J14" s="69" t="s">
        <v>5</v>
      </c>
      <c r="K14" s="69" t="s">
        <v>5</v>
      </c>
      <c r="L14" s="67" t="s">
        <v>69</v>
      </c>
      <c r="M14" s="70" t="str">
        <f t="shared" si="0"/>
        <v>Medio</v>
      </c>
      <c r="N14" s="67" t="s">
        <v>33</v>
      </c>
      <c r="O14"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Bajo</v>
      </c>
      <c r="Q14" s="101"/>
      <c r="R14" s="101"/>
    </row>
    <row r="15" spans="2:18" ht="50.25" hidden="1" customHeight="1" x14ac:dyDescent="0.25">
      <c r="B15" s="67">
        <f>IF('Priorización de Componentes'!$A34=0,'Priorización de Componentes'!$B34,1)</f>
        <v>1</v>
      </c>
      <c r="C15" s="72" t="str">
        <f>IFERROR(VLOOKUP(Tabla3[[#This Row],[ID Componente]],'Priorización de Componentes'!$B$7:$C$15,2,FALSE),"")</f>
        <v/>
      </c>
      <c r="D15" s="74"/>
      <c r="E15" s="67"/>
      <c r="F15" s="68"/>
      <c r="G15" s="67"/>
      <c r="H15" s="69"/>
      <c r="I15" s="69"/>
      <c r="J15" s="69"/>
      <c r="K15" s="69"/>
      <c r="L15" s="67"/>
      <c r="M15" s="70" t="str">
        <f t="shared" si="0"/>
        <v/>
      </c>
      <c r="N15" s="67"/>
      <c r="O15"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
      </c>
      <c r="Q15" s="66"/>
      <c r="R15" s="66"/>
    </row>
    <row r="16" spans="2:18" ht="21.75" hidden="1" customHeight="1" x14ac:dyDescent="0.25">
      <c r="B16" s="67">
        <f>IF('Priorización de Componentes'!$A35=0,'Priorización de Componentes'!$B35,1)</f>
        <v>1</v>
      </c>
      <c r="C16" s="72" t="str">
        <f>IFERROR(VLOOKUP(Tabla3[[#This Row],[ID Componente]],'Priorización de Componentes'!$B$7:$C$15,2,FALSE),"")</f>
        <v/>
      </c>
      <c r="D16" s="74"/>
      <c r="E16" s="67"/>
      <c r="F16" s="68"/>
      <c r="G16" s="67"/>
      <c r="H16" s="69"/>
      <c r="I16" s="69"/>
      <c r="J16" s="69"/>
      <c r="K16" s="69"/>
      <c r="L16" s="67"/>
      <c r="M16" s="70" t="str">
        <f t="shared" si="0"/>
        <v/>
      </c>
      <c r="N16" s="67"/>
      <c r="O16" s="71" t="str">
        <f>IF($Q$5="Alta",IF(Tabla3[[#This Row],[Probabilidad de Ocurrencia]]=0,"",IF(OR(Tabla3[[#This Row],[Total Impacto]]=$C$22,Tabla3[[#This Row],[Probabilidad de Ocurrencia]]=$F$22),$H$22,IF(AND(Tabla3[[#This Row],[Total Impacto]]=$C$20,Tabla3[[#This Row],[Probabilidad de Ocurrencia]]=$F$20),$H$20,IF(AND(Tabla3[[#This Row],[Total Impacto]]=$C$21,Tabla3[[#This Row],[Probabilidad de Ocurrencia]]=$F$21),$H$21,$H$21)))),IF($Q$5="Media",IF(Tabla3[[#This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Impacto]]=$C$20,Tabla3[[#This Row],[Probabilidad de Ocurrencia]]=$F$21),$H$20,IF(AND(Tabla3[[#This Row],[Total Impacto]]=$C$20,Tabla3[[#This Row],[Probabilidad de Ocurrencia]]=$F$22),$H$21,IF(AND(Tabla3[[#This Row],[Total Impacto]]=$C$21,Tabla3[[#This Row],[Probabilidad de Ocurrencia]]=$F$20),$H$20,IF(AND(Tabla3[[#This Row],[Total Impacto]]=$C$21,Tabla3[[#This Row],[Probabilidad de Ocurrencia]]=$F$22),$H$22,IF(AND(Tabla3[[#This Row],[Total Impacto]]=$C$22,Tabla3[[#This Row],[Probabilidad de Ocurrencia]]=$F$20),$H$21,$H$22))))))))),IF($Q$5="Baja",IF(Tabla3[[#This Row],[Probabilidad de Ocurrencia]]=0,"",IF(AND(Tabla3[[#This Row],[Total Impacto]]=$C$22,Tabla3[[#This Row],[Probabilidad de Ocurrencia]]=$F$22),$H$22,IF(AND(Tabla3[[#This Row],[Total Impacto]]=$C$21,Tabla3[[#This Row],[Probabilidad de Ocurrencia]]=$F$21),$H$21,IF(AND(Tabla3[[#This Row],[Total Impacto]]=$C$20,Tabla3[[#This Row],[Probabilidad de Ocurrencia]]=$F$20),$H$20,IF(AND(Tabla3[[#This Row],[Total Impacto]]=$C$20,OR(Tabla3[[#This Row],[Probabilidad de Ocurrencia]]=$F$21,Tabla3[[#This Row],[Probabilidad de Ocurrencia]]=$F$22)),$H$20,IF(AND(Tabla3[[#This Row],[Probabilidad de Ocurrencia]]=$F$20,OR(Tabla3[[#This Row],[Total Impacto]]=$C$21,Tabla3[[#This Row],[Total Impacto]]=$C$22)),$H$20,$H$21)))))),0)))</f>
        <v/>
      </c>
      <c r="Q16" s="66"/>
      <c r="R16" s="66"/>
    </row>
    <row r="17" spans="2:18" x14ac:dyDescent="0.25">
      <c r="C17" s="66"/>
      <c r="D17" s="75"/>
      <c r="Q17" s="66"/>
      <c r="R17" s="66"/>
    </row>
    <row r="19" spans="2:18" ht="15" customHeight="1" x14ac:dyDescent="0.25">
      <c r="C19" s="54" t="s">
        <v>30</v>
      </c>
      <c r="D19" s="7" t="s">
        <v>12</v>
      </c>
      <c r="F19" s="7" t="s">
        <v>31</v>
      </c>
      <c r="G19" s="25"/>
      <c r="H19" s="26" t="s">
        <v>55</v>
      </c>
      <c r="M19" s="26" t="s">
        <v>127</v>
      </c>
    </row>
    <row r="20" spans="2:18" x14ac:dyDescent="0.25">
      <c r="B20" s="8" t="s">
        <v>4</v>
      </c>
      <c r="C20" s="11" t="s">
        <v>7</v>
      </c>
      <c r="D20" s="12">
        <v>3</v>
      </c>
      <c r="F20" s="11" t="s">
        <v>32</v>
      </c>
      <c r="H20" s="11" t="s">
        <v>7</v>
      </c>
    </row>
    <row r="21" spans="2:18" x14ac:dyDescent="0.25">
      <c r="B21" s="9" t="s">
        <v>5</v>
      </c>
      <c r="C21" s="11" t="s">
        <v>8</v>
      </c>
      <c r="D21" s="12">
        <v>2</v>
      </c>
      <c r="F21" s="11" t="s">
        <v>57</v>
      </c>
      <c r="H21" s="11" t="s">
        <v>8</v>
      </c>
      <c r="I21" s="20"/>
      <c r="J21" s="20"/>
      <c r="K21" s="20"/>
      <c r="L21" s="20"/>
      <c r="M21" s="20"/>
      <c r="N21" s="20"/>
    </row>
    <row r="22" spans="2:18" x14ac:dyDescent="0.25">
      <c r="B22" s="10" t="s">
        <v>6</v>
      </c>
      <c r="C22" s="11" t="s">
        <v>9</v>
      </c>
      <c r="D22" s="12">
        <v>1</v>
      </c>
      <c r="F22" s="11" t="s">
        <v>33</v>
      </c>
      <c r="H22" s="11" t="s">
        <v>9</v>
      </c>
    </row>
    <row r="23" spans="2:18" x14ac:dyDescent="0.25">
      <c r="B23" s="50" t="s">
        <v>69</v>
      </c>
      <c r="C23" s="11" t="s">
        <v>70</v>
      </c>
      <c r="D23" s="12" t="str">
        <f>"0"</f>
        <v>0</v>
      </c>
    </row>
    <row r="26" spans="2:18" ht="15.75" x14ac:dyDescent="0.25">
      <c r="B26" s="106" t="s">
        <v>66</v>
      </c>
      <c r="C26" s="106"/>
      <c r="D26" s="106"/>
      <c r="E26" s="106"/>
      <c r="F26" s="106"/>
      <c r="G26" s="106"/>
      <c r="H26" s="106"/>
    </row>
    <row r="27" spans="2:18" x14ac:dyDescent="0.25">
      <c r="C27" s="105" t="s">
        <v>29</v>
      </c>
      <c r="D27" s="105"/>
      <c r="E27" s="105"/>
      <c r="F27" s="105"/>
      <c r="G27" s="105"/>
      <c r="H27" s="53" t="s">
        <v>64</v>
      </c>
    </row>
    <row r="28" spans="2:18" x14ac:dyDescent="0.25">
      <c r="B28" s="20"/>
      <c r="C28" s="24">
        <f>+H6</f>
        <v>0.3</v>
      </c>
      <c r="D28" s="24">
        <f>+I6</f>
        <v>0.25</v>
      </c>
      <c r="E28" s="24">
        <f>+J6</f>
        <v>0.15</v>
      </c>
      <c r="F28" s="24">
        <f>+K6</f>
        <v>0.15</v>
      </c>
      <c r="G28" s="24">
        <f>+L6</f>
        <v>0.15</v>
      </c>
      <c r="H28" s="24">
        <f>SUM(C28:G28)</f>
        <v>1</v>
      </c>
    </row>
    <row r="29" spans="2:18" ht="30" x14ac:dyDescent="0.25">
      <c r="B29" s="22" t="s">
        <v>14</v>
      </c>
      <c r="C29" s="22" t="s">
        <v>17</v>
      </c>
      <c r="D29" s="22" t="s">
        <v>18</v>
      </c>
      <c r="E29" s="22" t="s">
        <v>52</v>
      </c>
      <c r="F29" s="22" t="s">
        <v>53</v>
      </c>
      <c r="G29" s="22" t="s">
        <v>75</v>
      </c>
      <c r="H29" s="22" t="s">
        <v>25</v>
      </c>
    </row>
    <row r="30" spans="2:18" hidden="1" x14ac:dyDescent="0.25">
      <c r="B30" s="16">
        <f t="shared" ref="B30:B38" si="1">+B8</f>
        <v>1</v>
      </c>
      <c r="C30" s="28" t="str">
        <f t="shared" ref="C30" si="2">IF(H8="A",3,IF(H8="M",2,IF(H8="B",1,IF(H8="N","0",""))))</f>
        <v/>
      </c>
      <c r="D30" s="28" t="str">
        <f t="shared" ref="D30:D38" si="3">IF(I8="A",3,IF(I8="M",2,IF(I8="B",1,IF(I8="N","0",""))))</f>
        <v/>
      </c>
      <c r="E30" s="28" t="str">
        <f t="shared" ref="E30:E38" si="4">IF(J8="A",3,IF(J8="M",2,IF(J8="B",1,IF(J8="N","0",""))))</f>
        <v/>
      </c>
      <c r="F30" s="28" t="str">
        <f t="shared" ref="F30:F38" si="5">IF(K8="A",3,IF(K8="M",2,IF(K8="B",1,IF(K8="N","0",""))))</f>
        <v/>
      </c>
      <c r="G30" s="28" t="str">
        <f t="shared" ref="G30:G38" si="6">IF(L8="A",3,IF(L8="M",2,IF(L8="B",1,IF(L8="N","0",""))))</f>
        <v/>
      </c>
      <c r="H30" s="28">
        <f>IF($H$28=1,SUMPRODUCT(Tabla35[[#This Row],[Rentabilidad]:[Afectación en Otros Aspectos]],$C$28:$G$28),0)</f>
        <v>0</v>
      </c>
    </row>
    <row r="31" spans="2:18" x14ac:dyDescent="0.25">
      <c r="B31" s="16" t="str">
        <f t="shared" si="1"/>
        <v>ECOCA-10</v>
      </c>
      <c r="C31" s="28">
        <f t="shared" ref="C31:C38" si="7">IF(H9="A",3,IF(H9="M",2,IF(H9="B",1,IF(H9="N","0",""))))</f>
        <v>2</v>
      </c>
      <c r="D31" s="28">
        <f t="shared" si="3"/>
        <v>2</v>
      </c>
      <c r="E31" s="28">
        <f t="shared" si="4"/>
        <v>3</v>
      </c>
      <c r="F31" s="28">
        <f t="shared" si="5"/>
        <v>2</v>
      </c>
      <c r="G31" s="28">
        <f t="shared" si="6"/>
        <v>2</v>
      </c>
      <c r="H31" s="78">
        <f>IF($H$28=1,SUMPRODUCT(Tabla35[[#This Row],[Rentabilidad]:[Afectación en Otros Aspectos]],$C$28:$G$28),0)</f>
        <v>2.15</v>
      </c>
    </row>
    <row r="32" spans="2:18" x14ac:dyDescent="0.25">
      <c r="B32" s="16" t="str">
        <f t="shared" si="1"/>
        <v>ECOLLA-05</v>
      </c>
      <c r="C32" s="28">
        <f t="shared" si="7"/>
        <v>3</v>
      </c>
      <c r="D32" s="28" t="str">
        <f t="shared" si="3"/>
        <v>0</v>
      </c>
      <c r="E32" s="28">
        <f t="shared" si="4"/>
        <v>2</v>
      </c>
      <c r="F32" s="28">
        <f t="shared" si="5"/>
        <v>2</v>
      </c>
      <c r="G32" s="28" t="str">
        <f t="shared" si="6"/>
        <v>0</v>
      </c>
      <c r="H32" s="78">
        <f>IF($H$28=1,SUMPRODUCT(Tabla35[[#This Row],[Rentabilidad]:[Afectación en Otros Aspectos]],$C$28:$G$28),0)</f>
        <v>1.5</v>
      </c>
    </row>
    <row r="33" spans="2:8" hidden="1" x14ac:dyDescent="0.25">
      <c r="B33" s="16">
        <f t="shared" si="1"/>
        <v>1</v>
      </c>
      <c r="C33" s="28" t="str">
        <f t="shared" si="7"/>
        <v/>
      </c>
      <c r="D33" s="28" t="str">
        <f t="shared" si="3"/>
        <v/>
      </c>
      <c r="E33" s="28" t="str">
        <f t="shared" si="4"/>
        <v/>
      </c>
      <c r="F33" s="28" t="str">
        <f t="shared" si="5"/>
        <v/>
      </c>
      <c r="G33" s="28" t="str">
        <f t="shared" si="6"/>
        <v/>
      </c>
      <c r="H33" s="78">
        <f>IF($H$28=1,SUMPRODUCT(Tabla35[[#This Row],[Rentabilidad]:[Afectación en Otros Aspectos]],$C$28:$G$28),0)</f>
        <v>0</v>
      </c>
    </row>
    <row r="34" spans="2:8" x14ac:dyDescent="0.25">
      <c r="B34" s="16" t="str">
        <f t="shared" si="1"/>
        <v>P32C160285</v>
      </c>
      <c r="C34" s="28">
        <f t="shared" si="7"/>
        <v>3</v>
      </c>
      <c r="D34" s="28">
        <f t="shared" si="3"/>
        <v>1</v>
      </c>
      <c r="E34" s="28">
        <f t="shared" si="4"/>
        <v>3</v>
      </c>
      <c r="F34" s="28">
        <f t="shared" si="5"/>
        <v>1</v>
      </c>
      <c r="G34" s="28">
        <f t="shared" si="6"/>
        <v>2</v>
      </c>
      <c r="H34" s="78">
        <f>IF($H$28=1,SUMPRODUCT(Tabla35[[#This Row],[Rentabilidad]:[Afectación en Otros Aspectos]],$C$28:$G$28),0)</f>
        <v>2.0499999999999998</v>
      </c>
    </row>
    <row r="35" spans="2:8" x14ac:dyDescent="0.25">
      <c r="B35" s="16" t="str">
        <f t="shared" si="1"/>
        <v>P32C180403</v>
      </c>
      <c r="C35" s="28">
        <f t="shared" si="7"/>
        <v>1</v>
      </c>
      <c r="D35" s="28">
        <f t="shared" si="3"/>
        <v>2</v>
      </c>
      <c r="E35" s="28">
        <f t="shared" si="4"/>
        <v>3</v>
      </c>
      <c r="F35" s="28">
        <f t="shared" si="5"/>
        <v>2</v>
      </c>
      <c r="G35" s="28">
        <f t="shared" si="6"/>
        <v>2</v>
      </c>
      <c r="H35" s="78">
        <f>IF($H$28=1,SUMPRODUCT(Tabla35[[#This Row],[Rentabilidad]:[Afectación en Otros Aspectos]],$C$28:$G$28),0)</f>
        <v>1.85</v>
      </c>
    </row>
    <row r="36" spans="2:8" x14ac:dyDescent="0.25">
      <c r="B36" s="16" t="str">
        <f t="shared" si="1"/>
        <v>P32C160443</v>
      </c>
      <c r="C36" s="28">
        <f t="shared" si="7"/>
        <v>3</v>
      </c>
      <c r="D36" s="28">
        <f t="shared" si="3"/>
        <v>2</v>
      </c>
      <c r="E36" s="28">
        <f t="shared" si="4"/>
        <v>2</v>
      </c>
      <c r="F36" s="28">
        <f t="shared" si="5"/>
        <v>2</v>
      </c>
      <c r="G36" s="28" t="str">
        <f t="shared" si="6"/>
        <v>0</v>
      </c>
      <c r="H36" s="78">
        <f>IF($H$28=1,SUMPRODUCT(Tabla35[[#This Row],[Rentabilidad]:[Afectación en Otros Aspectos]],$C$28:$G$28),0)</f>
        <v>2</v>
      </c>
    </row>
    <row r="37" spans="2:8" hidden="1" x14ac:dyDescent="0.25">
      <c r="B37" s="16">
        <f t="shared" si="1"/>
        <v>1</v>
      </c>
      <c r="C37" s="28" t="str">
        <f t="shared" si="7"/>
        <v/>
      </c>
      <c r="D37" s="28" t="str">
        <f t="shared" si="3"/>
        <v/>
      </c>
      <c r="E37" s="28" t="str">
        <f t="shared" si="4"/>
        <v/>
      </c>
      <c r="F37" s="28" t="str">
        <f t="shared" si="5"/>
        <v/>
      </c>
      <c r="G37" s="28" t="str">
        <f t="shared" si="6"/>
        <v/>
      </c>
      <c r="H37" s="28">
        <f>IF($H$28=1,SUMPRODUCT(Tabla35[[#This Row],[Rentabilidad]:[Afectación en Otros Aspectos]],$C$28:$G$28),0)</f>
        <v>0</v>
      </c>
    </row>
    <row r="38" spans="2:8" hidden="1" x14ac:dyDescent="0.25">
      <c r="B38" s="23">
        <f t="shared" si="1"/>
        <v>1</v>
      </c>
      <c r="C38" s="29" t="str">
        <f t="shared" si="7"/>
        <v/>
      </c>
      <c r="D38" s="29" t="str">
        <f t="shared" si="3"/>
        <v/>
      </c>
      <c r="E38" s="29" t="str">
        <f t="shared" si="4"/>
        <v/>
      </c>
      <c r="F38" s="29" t="str">
        <f t="shared" si="5"/>
        <v/>
      </c>
      <c r="G38" s="29" t="str">
        <f t="shared" si="6"/>
        <v/>
      </c>
      <c r="H38" s="29">
        <f>IF($H$28=1,SUMPRODUCT(Tabla35[[#This Row],[Rentabilidad]:[Afectación en Otros Aspectos]],$C$28:$G$28),0)</f>
        <v>0</v>
      </c>
    </row>
    <row r="43" spans="2:8" ht="15.75" customHeight="1" x14ac:dyDescent="0.25"/>
  </sheetData>
  <mergeCells count="12">
    <mergeCell ref="B3:P3"/>
    <mergeCell ref="B1:P1"/>
    <mergeCell ref="C27:G27"/>
    <mergeCell ref="B26:H26"/>
    <mergeCell ref="H5:L5"/>
    <mergeCell ref="Q13:R13"/>
    <mergeCell ref="Q14:R14"/>
    <mergeCell ref="Q7:R7"/>
    <mergeCell ref="Q9:R9"/>
    <mergeCell ref="Q10:R10"/>
    <mergeCell ref="Q11:R11"/>
    <mergeCell ref="Q12:R12"/>
  </mergeCells>
  <conditionalFormatting sqref="H9:L16">
    <cfRule type="cellIs" dxfId="62" priority="37" operator="equal">
      <formula>"B"</formula>
    </cfRule>
    <cfRule type="cellIs" dxfId="61" priority="38" operator="equal">
      <formula>"M"</formula>
    </cfRule>
    <cfRule type="cellIs" dxfId="60" priority="39" operator="equal">
      <formula>"A"</formula>
    </cfRule>
  </conditionalFormatting>
  <conditionalFormatting sqref="L9:M16">
    <cfRule type="containsText" dxfId="59" priority="31" operator="containsText" text="BAJO">
      <formula>NOT(ISERROR(SEARCH("BAJO",L9)))</formula>
    </cfRule>
    <cfRule type="containsText" dxfId="58" priority="32" operator="containsText" text="MEDIO">
      <formula>NOT(ISERROR(SEARCH("MEDIO",L9)))</formula>
    </cfRule>
    <cfRule type="containsText" dxfId="57" priority="33" operator="containsText" text="ALTO">
      <formula>NOT(ISERROR(SEARCH("ALTO",L9)))</formula>
    </cfRule>
  </conditionalFormatting>
  <conditionalFormatting sqref="O9:O16">
    <cfRule type="containsText" dxfId="56" priority="28" operator="containsText" text="Alto">
      <formula>NOT(ISERROR(SEARCH("Alto",O9)))</formula>
    </cfRule>
    <cfRule type="containsText" dxfId="55" priority="29" operator="containsText" text="Medio">
      <formula>NOT(ISERROR(SEARCH("Medio",O9)))</formula>
    </cfRule>
    <cfRule type="containsText" dxfId="54" priority="30" operator="containsText" text="Bajo">
      <formula>NOT(ISERROR(SEARCH("Bajo",O9)))</formula>
    </cfRule>
  </conditionalFormatting>
  <conditionalFormatting sqref="Q8:Q9">
    <cfRule type="cellIs" dxfId="53" priority="25" operator="equal">
      <formula>"B"</formula>
    </cfRule>
    <cfRule type="cellIs" dxfId="52" priority="26" operator="equal">
      <formula>"M"</formula>
    </cfRule>
    <cfRule type="cellIs" dxfId="51" priority="27" operator="equal">
      <formula>"A"</formula>
    </cfRule>
  </conditionalFormatting>
  <conditionalFormatting sqref="Q8:Q9">
    <cfRule type="containsText" dxfId="50" priority="22" operator="containsText" text="BAJO">
      <formula>NOT(ISERROR(SEARCH("BAJO",Q8)))</formula>
    </cfRule>
    <cfRule type="containsText" dxfId="49" priority="23" operator="containsText" text="MEDIO">
      <formula>NOT(ISERROR(SEARCH("MEDIO",Q8)))</formula>
    </cfRule>
    <cfRule type="containsText" dxfId="48" priority="24" operator="containsText" text="ALTO">
      <formula>NOT(ISERROR(SEARCH("ALTO",Q8)))</formula>
    </cfRule>
  </conditionalFormatting>
  <conditionalFormatting sqref="Q10:Q12 Q14">
    <cfRule type="cellIs" dxfId="47" priority="19" operator="equal">
      <formula>"B"</formula>
    </cfRule>
    <cfRule type="cellIs" dxfId="46" priority="20" operator="equal">
      <formula>"M"</formula>
    </cfRule>
    <cfRule type="cellIs" dxfId="45" priority="21" operator="equal">
      <formula>"A"</formula>
    </cfRule>
  </conditionalFormatting>
  <conditionalFormatting sqref="Q10:Q12 Q14">
    <cfRule type="containsText" dxfId="44" priority="16" operator="containsText" text="BAJO">
      <formula>NOT(ISERROR(SEARCH("BAJO",Q10)))</formula>
    </cfRule>
    <cfRule type="containsText" dxfId="43" priority="17" operator="containsText" text="MEDIO">
      <formula>NOT(ISERROR(SEARCH("MEDIO",Q10)))</formula>
    </cfRule>
    <cfRule type="containsText" dxfId="42" priority="18" operator="containsText" text="ALTO">
      <formula>NOT(ISERROR(SEARCH("ALTO",Q10)))</formula>
    </cfRule>
  </conditionalFormatting>
  <conditionalFormatting sqref="Q13">
    <cfRule type="cellIs" dxfId="41" priority="13" operator="equal">
      <formula>"B"</formula>
    </cfRule>
    <cfRule type="cellIs" dxfId="40" priority="14" operator="equal">
      <formula>"M"</formula>
    </cfRule>
    <cfRule type="cellIs" dxfId="39" priority="15" operator="equal">
      <formula>"A"</formula>
    </cfRule>
  </conditionalFormatting>
  <conditionalFormatting sqref="Q13">
    <cfRule type="containsText" dxfId="38" priority="10" operator="containsText" text="BAJO">
      <formula>NOT(ISERROR(SEARCH("BAJO",Q13)))</formula>
    </cfRule>
    <cfRule type="containsText" dxfId="37" priority="11" operator="containsText" text="MEDIO">
      <formula>NOT(ISERROR(SEARCH("MEDIO",Q13)))</formula>
    </cfRule>
    <cfRule type="containsText" dxfId="36" priority="12" operator="containsText" text="ALTO">
      <formula>NOT(ISERROR(SEARCH("ALTO",Q13)))</formula>
    </cfRule>
  </conditionalFormatting>
  <conditionalFormatting sqref="H8:L8">
    <cfRule type="cellIs" dxfId="35" priority="7" operator="equal">
      <formula>"B"</formula>
    </cfRule>
    <cfRule type="cellIs" dxfId="34" priority="8" operator="equal">
      <formula>"M"</formula>
    </cfRule>
    <cfRule type="cellIs" dxfId="33" priority="9" operator="equal">
      <formula>"A"</formula>
    </cfRule>
  </conditionalFormatting>
  <conditionalFormatting sqref="L8:M8">
    <cfRule type="containsText" dxfId="32" priority="4" operator="containsText" text="BAJO">
      <formula>NOT(ISERROR(SEARCH("BAJO",L8)))</formula>
    </cfRule>
    <cfRule type="containsText" dxfId="31" priority="5" operator="containsText" text="MEDIO">
      <formula>NOT(ISERROR(SEARCH("MEDIO",L8)))</formula>
    </cfRule>
    <cfRule type="containsText" dxfId="30" priority="6" operator="containsText" text="ALTO">
      <formula>NOT(ISERROR(SEARCH("ALTO",L8)))</formula>
    </cfRule>
  </conditionalFormatting>
  <conditionalFormatting sqref="O8">
    <cfRule type="containsText" dxfId="29" priority="1" operator="containsText" text="Alto">
      <formula>NOT(ISERROR(SEARCH("Alto",O8)))</formula>
    </cfRule>
    <cfRule type="containsText" dxfId="28" priority="2" operator="containsText" text="Medio">
      <formula>NOT(ISERROR(SEARCH("Medio",O8)))</formula>
    </cfRule>
    <cfRule type="containsText" dxfId="27" priority="3" operator="containsText" text="Bajo">
      <formula>NOT(ISERROR(SEARCH("Bajo",O8)))</formula>
    </cfRule>
  </conditionalFormatting>
  <dataValidations count="2">
    <dataValidation type="list" allowBlank="1" showInputMessage="1" showErrorMessage="1" sqref="Q5 N8:N16" xr:uid="{00000000-0002-0000-0200-000001000000}">
      <formula1>$F$20:$F$22</formula1>
    </dataValidation>
    <dataValidation type="list" allowBlank="1" showInputMessage="1" showErrorMessage="1" sqref="H8:L16" xr:uid="{00000000-0002-0000-0200-000000000000}">
      <formula1>$B$20:$B$23</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81" r:id="rId4" name="Button 85">
              <controlPr defaultSize="0" print="0" autoFill="0" autoPict="0" macro="[0]!ComPrio">
                <anchor moveWithCells="1" sizeWithCells="1">
                  <from>
                    <xdr:col>1</xdr:col>
                    <xdr:colOff>0</xdr:colOff>
                    <xdr:row>3</xdr:row>
                    <xdr:rowOff>0</xdr:rowOff>
                  </from>
                  <to>
                    <xdr:col>2</xdr:col>
                    <xdr:colOff>409575</xdr:colOff>
                    <xdr:row>4</xdr:row>
                    <xdr:rowOff>161925</xdr:rowOff>
                  </to>
                </anchor>
              </controlPr>
            </control>
          </mc:Choice>
        </mc:AlternateContent>
      </controls>
    </mc:Choice>
  </mc:AlternateContent>
  <tableParts count="2">
    <tablePart r:id="rId5"/>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7DDA4B8D-E410-49AE-A397-F4DBA577D0A1}">
          <x14:formula1>
            <xm:f>'Toleranacia al Riesgo'!$B$7:$B$11</xm:f>
          </x14:formula1>
          <xm:sqref>F17</xm:sqref>
        </x14:dataValidation>
        <x14:dataValidation type="list" allowBlank="1" showInputMessage="1" showErrorMessage="1" xr:uid="{08D9D6E1-3DE5-4D96-8E21-7A8759F025E8}">
          <x14:formula1>
            <xm:f>RBS!$B$12:$B$18</xm:f>
          </x14:formula1>
          <xm:sqref>F8:F16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D7B07-9122-435A-8B1D-FA3BB96E9046}">
  <sheetPr codeName="Hoja6">
    <tabColor rgb="FF0070C0"/>
  </sheetPr>
  <dimension ref="B1:L18"/>
  <sheetViews>
    <sheetView showGridLines="0" workbookViewId="0"/>
  </sheetViews>
  <sheetFormatPr baseColWidth="10" defaultRowHeight="15" x14ac:dyDescent="0.25"/>
  <cols>
    <col min="2" max="2" width="23.5703125" customWidth="1"/>
    <col min="3" max="3" width="2.42578125" customWidth="1"/>
    <col min="4" max="4" width="23.5703125" customWidth="1"/>
    <col min="5" max="5" width="2.42578125" customWidth="1"/>
    <col min="6" max="6" width="23.5703125" customWidth="1"/>
    <col min="7" max="7" width="2.42578125" customWidth="1"/>
    <col min="8" max="8" width="23.5703125" customWidth="1"/>
    <col min="9" max="9" width="2.42578125" customWidth="1"/>
    <col min="10" max="10" width="23.5703125" customWidth="1"/>
    <col min="11" max="11" width="2.42578125" customWidth="1"/>
    <col min="12" max="12" width="23.5703125" customWidth="1"/>
  </cols>
  <sheetData>
    <row r="1" spans="2:12" ht="15.75" thickBot="1" x14ac:dyDescent="0.3"/>
    <row r="2" spans="2:12" ht="24" customHeight="1" thickTop="1" thickBot="1" x14ac:dyDescent="0.3">
      <c r="B2" s="108" t="s">
        <v>118</v>
      </c>
      <c r="C2" s="109"/>
      <c r="D2" s="109"/>
      <c r="E2" s="109"/>
      <c r="F2" s="109"/>
      <c r="G2" s="109"/>
      <c r="H2" s="109"/>
      <c r="I2" s="109"/>
      <c r="J2" s="109"/>
      <c r="K2" s="109"/>
      <c r="L2" s="110"/>
    </row>
    <row r="3" spans="2:12" ht="16.5" thickTop="1" thickBot="1" x14ac:dyDescent="0.3"/>
    <row r="4" spans="2:12" ht="61.5" thickTop="1" thickBot="1" x14ac:dyDescent="0.3">
      <c r="B4" s="80" t="s">
        <v>42</v>
      </c>
      <c r="D4" s="80" t="s">
        <v>102</v>
      </c>
      <c r="F4" s="80" t="s">
        <v>119</v>
      </c>
      <c r="H4" s="80" t="s">
        <v>103</v>
      </c>
      <c r="J4" s="80" t="s">
        <v>104</v>
      </c>
      <c r="L4" s="80" t="s">
        <v>105</v>
      </c>
    </row>
    <row r="5" spans="2:12" ht="16.5" thickTop="1" thickBot="1" x14ac:dyDescent="0.3"/>
    <row r="6" spans="2:12" ht="64.5" customHeight="1" thickTop="1" thickBot="1" x14ac:dyDescent="0.3">
      <c r="B6" s="81" t="s">
        <v>106</v>
      </c>
      <c r="D6" s="81" t="s">
        <v>108</v>
      </c>
      <c r="F6" s="81" t="s">
        <v>120</v>
      </c>
      <c r="H6" s="81" t="s">
        <v>111</v>
      </c>
      <c r="J6" s="81" t="s">
        <v>114</v>
      </c>
      <c r="L6" s="81" t="s">
        <v>115</v>
      </c>
    </row>
    <row r="7" spans="2:12" ht="16.5" thickTop="1" thickBot="1" x14ac:dyDescent="0.3"/>
    <row r="8" spans="2:12" ht="64.5" customHeight="1" thickTop="1" thickBot="1" x14ac:dyDescent="0.3">
      <c r="B8" s="81" t="s">
        <v>107</v>
      </c>
      <c r="D8" s="81" t="s">
        <v>109</v>
      </c>
      <c r="F8" s="81" t="s">
        <v>110</v>
      </c>
      <c r="H8" s="81" t="s">
        <v>112</v>
      </c>
      <c r="L8" s="81" t="s">
        <v>116</v>
      </c>
    </row>
    <row r="9" spans="2:12" ht="16.5" thickTop="1" thickBot="1" x14ac:dyDescent="0.3"/>
    <row r="10" spans="2:12" ht="70.5" customHeight="1" thickTop="1" thickBot="1" x14ac:dyDescent="0.3">
      <c r="H10" s="81" t="s">
        <v>113</v>
      </c>
      <c r="L10" s="81" t="s">
        <v>117</v>
      </c>
    </row>
    <row r="11" spans="2:12" ht="15.75" thickTop="1" x14ac:dyDescent="0.25"/>
    <row r="12" spans="2:12" x14ac:dyDescent="0.25">
      <c r="B12" t="str">
        <f>+B4</f>
        <v>Disponibilidad de Recursos</v>
      </c>
    </row>
    <row r="13" spans="2:12" x14ac:dyDescent="0.25">
      <c r="B13" t="str">
        <f>+D4</f>
        <v>Compromiso de Stakeholders con la Gestión de Riesgos del Portafolio</v>
      </c>
    </row>
    <row r="14" spans="2:12" x14ac:dyDescent="0.25">
      <c r="B14" t="str">
        <f>+F4</f>
        <v>Madurez en la Gestión de Portafolio</v>
      </c>
    </row>
    <row r="15" spans="2:12" x14ac:dyDescent="0.25">
      <c r="B15" t="str">
        <f>+H4</f>
        <v>Cambio en Proyectos Individuales</v>
      </c>
    </row>
    <row r="16" spans="2:12" x14ac:dyDescent="0.25">
      <c r="B16" t="str">
        <f>+J4</f>
        <v>Cultura Organizacional</v>
      </c>
    </row>
    <row r="17" spans="2:2" x14ac:dyDescent="0.25">
      <c r="B17" t="str">
        <f>+L4</f>
        <v>Externo</v>
      </c>
    </row>
    <row r="18" spans="2:2" x14ac:dyDescent="0.25">
      <c r="B18" t="s">
        <v>101</v>
      </c>
    </row>
  </sheetData>
  <mergeCells count="1">
    <mergeCell ref="B2:L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DAEDC-BB11-44AF-A47B-B6ECCA07B9BA}">
  <sheetPr codeName="Hoja5"/>
  <dimension ref="B1:D55"/>
  <sheetViews>
    <sheetView topLeftCell="B4" zoomScale="55" zoomScaleNormal="55" workbookViewId="0">
      <selection activeCell="C10" sqref="C10"/>
    </sheetView>
  </sheetViews>
  <sheetFormatPr baseColWidth="10" defaultRowHeight="15" x14ac:dyDescent="0.25"/>
  <cols>
    <col min="2" max="2" width="26.7109375" bestFit="1" customWidth="1"/>
    <col min="3" max="3" width="114.28515625" customWidth="1"/>
    <col min="4" max="4" width="29.140625" customWidth="1"/>
  </cols>
  <sheetData>
    <row r="1" spans="2:4" ht="21" x14ac:dyDescent="0.25">
      <c r="B1" s="33" t="s">
        <v>56</v>
      </c>
      <c r="C1" s="33" t="s">
        <v>58</v>
      </c>
      <c r="D1" s="33" t="s">
        <v>60</v>
      </c>
    </row>
    <row r="2" spans="2:4" ht="338.25" customHeight="1" x14ac:dyDescent="0.25">
      <c r="B2" s="32" t="s">
        <v>33</v>
      </c>
      <c r="D2" s="34" t="s">
        <v>63</v>
      </c>
    </row>
    <row r="3" spans="2:4" ht="338.25" customHeight="1" x14ac:dyDescent="0.25">
      <c r="B3" s="32" t="s">
        <v>57</v>
      </c>
      <c r="D3" s="34" t="s">
        <v>62</v>
      </c>
    </row>
    <row r="4" spans="2:4" ht="338.25" customHeight="1" x14ac:dyDescent="0.25">
      <c r="B4" s="32" t="s">
        <v>32</v>
      </c>
      <c r="D4" s="34" t="s">
        <v>61</v>
      </c>
    </row>
    <row r="7" spans="2:4" ht="15" customHeight="1" x14ac:dyDescent="0.25"/>
    <row r="14" spans="2:4" x14ac:dyDescent="0.25">
      <c r="B14">
        <v>1</v>
      </c>
    </row>
    <row r="55" spans="4:4" x14ac:dyDescent="0.25">
      <c r="D55" s="31"/>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Instructivo</vt:lpstr>
      <vt:lpstr>Priorización de Componentes</vt:lpstr>
      <vt:lpstr>Registro de Riesgo</vt:lpstr>
      <vt:lpstr>Valoración de Riesgos</vt:lpstr>
      <vt:lpstr>RBS</vt:lpstr>
      <vt:lpstr>Toleranacia al Riesgo</vt:lpstr>
      <vt:lpstr>Título</vt:lpstr>
      <vt:lpstr>TítuloDeColumna1</vt:lpstr>
      <vt:lpstr>'Priorización de Componentes'!Títulos_a_imprimir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Mabel Lesmes</cp:lastModifiedBy>
  <dcterms:created xsi:type="dcterms:W3CDTF">2019-02-20T02:24:58Z</dcterms:created>
  <dcterms:modified xsi:type="dcterms:W3CDTF">2019-06-20T23:22:05Z</dcterms:modified>
</cp:coreProperties>
</file>