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&amp;Nata\Documents\"/>
    </mc:Choice>
  </mc:AlternateContent>
  <xr:revisionPtr revIDLastSave="18" documentId="13_ncr:1_{8D606645-06AE-40E1-BAD0-DFD4E1627463}" xr6:coauthVersionLast="47" xr6:coauthVersionMax="47" xr10:uidLastSave="{0AD10EC4-9E54-423E-8288-ED56892271E6}"/>
  <bookViews>
    <workbookView xWindow="-120" yWindow="-120" windowWidth="29040" windowHeight="15720" xr2:uid="{9DA57022-01A6-4333-B0EB-966A2F443AD7}"/>
  </bookViews>
  <sheets>
    <sheet name="Presupues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 s="1"/>
  <c r="D5" i="1"/>
  <c r="E5" i="1" s="1"/>
  <c r="F5" i="1" s="1"/>
  <c r="E11" i="1"/>
  <c r="F11" i="1"/>
  <c r="D12" i="1"/>
  <c r="E12" i="1" s="1"/>
  <c r="F12" i="1" s="1"/>
  <c r="F13" i="1" s="1"/>
  <c r="C35" i="1" s="1"/>
  <c r="E18" i="1"/>
  <c r="F18" i="1"/>
  <c r="D19" i="1"/>
  <c r="E19" i="1"/>
  <c r="F19" i="1"/>
  <c r="F20" i="1" s="1"/>
  <c r="C36" i="1" s="1"/>
  <c r="D25" i="1"/>
  <c r="E30" i="1"/>
  <c r="F30" i="1" s="1"/>
  <c r="C38" i="1" s="1" a="1"/>
  <c r="C38" i="1" s="1"/>
  <c r="A34" i="1"/>
  <c r="A35" i="1"/>
  <c r="B35" i="1"/>
  <c r="A36" i="1"/>
  <c r="B36" i="1"/>
  <c r="A37" i="1"/>
  <c r="C37" i="1" a="1"/>
  <c r="C37" i="1"/>
  <c r="A38" i="1" a="1"/>
  <c r="A38" i="1" s="1"/>
  <c r="F6" i="1" l="1"/>
  <c r="C34" i="1" s="1"/>
  <c r="C40" i="1"/>
  <c r="C3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<sst xmlns="http://schemas.openxmlformats.org/spreadsheetml/2006/main" count="52" uniqueCount="33">
  <si>
    <t>Tiempo de implementación - Célula Piloto</t>
  </si>
  <si>
    <t>Meses</t>
  </si>
  <si>
    <t>Costos de personal</t>
  </si>
  <si>
    <t>Dedicación</t>
  </si>
  <si>
    <t>Cantidad</t>
  </si>
  <si>
    <t>Salario con carga prestacional</t>
  </si>
  <si>
    <t>Costo de implementación</t>
  </si>
  <si>
    <t>Total para 3 meses</t>
  </si>
  <si>
    <t>Coordinador de la Célula Piloto</t>
  </si>
  <si>
    <t>Desarrollador Senior</t>
  </si>
  <si>
    <t>Total, personal dedicado a la implementación de la estrategia:</t>
  </si>
  <si>
    <t>Tiempo para  Transferencia conocimiento a otros equipos:</t>
  </si>
  <si>
    <t>3 Meses</t>
  </si>
  <si>
    <t>Total</t>
  </si>
  <si>
    <t>Total, personal dedicado a transferir el conocimiento</t>
  </si>
  <si>
    <t>Tiempo de soporte post implementación</t>
  </si>
  <si>
    <t>Total, personal dedicado atender soporte e inquietudes de los equipos</t>
  </si>
  <si>
    <t>Formación</t>
  </si>
  <si>
    <t>Nombre curso</t>
  </si>
  <si>
    <t>Fuente</t>
  </si>
  <si>
    <t>Valor</t>
  </si>
  <si>
    <t xml:space="preserve">Dirigido a </t>
  </si>
  <si>
    <t>GitHub Copilot - The Complete Guide</t>
  </si>
  <si>
    <t>UDEMY</t>
  </si>
  <si>
    <t>Tipo de licencia</t>
  </si>
  <si>
    <t>PRECIO (USD)</t>
  </si>
  <si>
    <t>TRM</t>
  </si>
  <si>
    <t>Valor mensual</t>
  </si>
  <si>
    <t>Total anual proyectado</t>
  </si>
  <si>
    <t>Copilot Enterprise</t>
  </si>
  <si>
    <t>Resumen costos</t>
  </si>
  <si>
    <t>Costo primer año</t>
  </si>
  <si>
    <t>Costos segundo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</si>
</sst>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[$-F800]dddd\,\ mmmm\ dd\,\ yyyy"/>
    <numFmt numFmtId="166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164" fontId="0" fillId="2" borderId="0" xfId="2" applyFont="1" applyFill="1"/>
    <xf numFmtId="0" fontId="0" fillId="2" borderId="0" xfId="0" applyFill="1" applyAlignment="1">
      <alignment wrapText="1"/>
    </xf>
    <xf numFmtId="164" fontId="2" fillId="3" borderId="1" xfId="2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64" fontId="0" fillId="0" borderId="1" xfId="2" applyFont="1" applyBorder="1"/>
    <xf numFmtId="0" fontId="0" fillId="0" borderId="1" xfId="0" applyBorder="1"/>
    <xf numFmtId="0" fontId="0" fillId="0" borderId="1" xfId="0" applyBorder="1" applyAlignment="1">
      <alignment wrapText="1"/>
    </xf>
    <xf numFmtId="43" fontId="0" fillId="2" borderId="0" xfId="1" applyFont="1" applyFill="1"/>
    <xf numFmtId="164" fontId="0" fillId="0" borderId="0" xfId="2" applyFont="1"/>
    <xf numFmtId="0" fontId="0" fillId="0" borderId="2" xfId="0" applyBorder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164" fontId="3" fillId="3" borderId="0" xfId="2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 wrapText="1"/>
    </xf>
    <xf numFmtId="166" fontId="0" fillId="0" borderId="0" xfId="1" applyNumberFormat="1" applyFont="1" applyAlignment="1">
      <alignment vertical="center"/>
    </xf>
    <xf numFmtId="9" fontId="0" fillId="0" borderId="0" xfId="0" applyNumberFormat="1" applyAlignment="1">
      <alignment horizontal="center"/>
    </xf>
    <xf numFmtId="164" fontId="2" fillId="3" borderId="0" xfId="2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3" applyFill="1" applyAlignment="1">
      <alignment horizontal="left" wrapText="1"/>
    </xf>
    <xf numFmtId="0" fontId="0" fillId="2" borderId="0" xfId="0" applyFill="1" applyAlignment="1">
      <alignment horizontal="center"/>
    </xf>
  </cellXfs>
  <cellStyles count="4">
    <cellStyle name="Hyperlink" xfId="3" xr:uid="{00000000-000B-0000-0000-000008000000}"/>
    <cellStyle name="Millares" xfId="1" builtinId="3"/>
    <cellStyle name="Moneda" xfId="2" builtinId="4"/>
    <cellStyle name="Normal" xfId="0" builtinId="0"/>
  </cellStyles>
  <dxfs count="15"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bottom" textRotation="0" wrapText="1" indent="0" justifyLastLine="0" shrinkToFit="0" readingOrder="0"/>
      <border diagonalUp="0" diagonalDown="0" outline="0">
        <left style="thin">
          <color theme="8"/>
        </left>
        <right/>
        <top style="thin">
          <color theme="8"/>
        </top>
        <bottom style="thin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0A1217-73A3-4FFC-9AB7-A8DCD7934D89}" name="Tabla2" displayName="Tabla2" ref="A3:F6" totalsRowShown="0" headerRowDxfId="14" headerRowCellStyle="Moneda">
  <autoFilter ref="A3:F6" xr:uid="{F7318792-42C8-4104-91A9-02A8806D3A8C}"/>
  <tableColumns count="6">
    <tableColumn id="1" xr3:uid="{F1D6DFD5-493E-450C-B9FA-7D3B10067C9D}" name="Costos de personal" dataDxfId="13"/>
    <tableColumn id="2" xr3:uid="{D709B563-6C92-4AFE-8DD6-0FD762A46EE9}" name="Dedicación"/>
    <tableColumn id="6" xr3:uid="{B5C4C1DA-2F58-4849-B02C-2614FE531018}" name="Cantidad"/>
    <tableColumn id="3" xr3:uid="{CE6F566A-CFCA-4BAB-82A4-EF280648CBFA}" name="Salario con carga prestacional"/>
    <tableColumn id="4" xr3:uid="{1084FA4B-E9AC-4655-B917-0FB10E299A1A}" name="Costo de implementación"/>
    <tableColumn id="5" xr3:uid="{E7721E21-0426-4002-A112-C6EF38DBB2DC}" name="Total para 3 meses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8E2657-A009-43AB-A1EE-95BE00F9CAB8}" name="Tabla4" displayName="Tabla4" ref="A24:D25" totalsRowShown="0" headerRowDxfId="12">
  <autoFilter ref="A24:D25" xr:uid="{35CD3A76-74D1-45FF-AE6C-20CE483F68CE}"/>
  <tableColumns count="4">
    <tableColumn id="1" xr3:uid="{F01A08EE-059B-4578-9C7A-2A923A171ACC}" name="Nombre curso" dataDxfId="11"/>
    <tableColumn id="2" xr3:uid="{44311314-8B11-4ECC-9FA5-23B930D184CC}" name="Fuente"/>
    <tableColumn id="3" xr3:uid="{23BDBD8B-1FF2-4FD8-9C91-15E5ECD46C92}" name="Valor" dataDxfId="10" dataCellStyle="Moneda"/>
    <tableColumn id="4" xr3:uid="{53E8525A-08D7-4950-B09E-927AF91B9C34}" name="Dirigido a ">
      <calculatedColumnFormula>+$A$4</calculatedColumnFormula>
    </tableColumn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1BC69C-1C6C-4E4A-97AF-BE9F17C2005E}" name="Tabla5" displayName="Tabla5" ref="A29:F30" totalsRowShown="0" headerRowDxfId="9" dataDxfId="8" dataCellStyle="Moneda">
  <autoFilter ref="A29:F30" xr:uid="{08864342-A71E-485A-BDC0-59411CF0260B}"/>
  <tableColumns count="6">
    <tableColumn id="1" xr3:uid="{73908D54-5039-4FA4-BB33-45BA337D218F}" name="Tipo de licencia" dataDxfId="7"/>
    <tableColumn id="2" xr3:uid="{076F1CAD-08E8-4B79-97A1-4510166643B2}" name="Cantidad"/>
    <tableColumn id="3" xr3:uid="{02D45326-9AA1-4844-8008-ECA123CD5EF5}" name="PRECIO (USD)"/>
    <tableColumn id="4" xr3:uid="{6395B167-ABF0-4A6A-BA8F-7E1A36225517}" name="TRM" dataDxfId="6" dataCellStyle="Moneda"/>
    <tableColumn id="5" xr3:uid="{E2C88B42-B49F-4A13-ACEA-BB992108DD65}" name="Valor mensual" dataDxfId="5" dataCellStyle="Moneda">
      <calculatedColumnFormula>+D30*C30*B30</calculatedColumnFormula>
    </tableColumn>
    <tableColumn id="6" xr3:uid="{85E94C87-A7DD-4413-BFF2-3629F6E939B7}" name="Total anual proyectado" dataDxfId="4" dataCellStyle="Moneda">
      <calculatedColumnFormula>+E30*12</calculatedColumnFormula>
    </tableColumn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F237E9-836A-4C4F-9C1D-CCDB30185D05}" name="Tabla27" displayName="Tabla27" ref="A10:F13" totalsRowShown="0" headerRowDxfId="3" headerRowCellStyle="Moneda">
  <autoFilter ref="A10:F13" xr:uid="{74F75B11-9F8A-4E12-B334-51959A595277}"/>
  <tableColumns count="6">
    <tableColumn id="1" xr3:uid="{77903AA7-CD71-4B50-89B9-D9CE638A6817}" name="Costos de personal" dataDxfId="2"/>
    <tableColumn id="2" xr3:uid="{C42DE59F-51DA-4F82-A404-3AC00B10D0CA}" name="Dedicación"/>
    <tableColumn id="6" xr3:uid="{5C782621-F822-4D96-B5BF-86CECFF961E7}" name="Cantidad"/>
    <tableColumn id="3" xr3:uid="{D30898E4-F814-453C-91AB-9EF6927C2B89}" name="Salario con carga prestacional"/>
    <tableColumn id="4" xr3:uid="{74B80575-B7D8-4FF0-9EB5-827FC85A16F7}" name="3 Meses"/>
    <tableColumn id="5" xr3:uid="{8A03508B-FB3D-421B-AA2B-79E50E11DD00}" name="Total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CFBFD9-F71A-4450-AFD8-AD6777A85104}" name="Tabla278" displayName="Tabla278" ref="A17:F20" totalsRowShown="0" headerRowDxfId="1" headerRowCellStyle="Moneda">
  <autoFilter ref="A17:F20" xr:uid="{7D70715E-57A6-4D00-BA7D-9F2CF5C82469}"/>
  <tableColumns count="6">
    <tableColumn id="1" xr3:uid="{279856E1-08F4-4B07-BAF8-94FA13727675}" name="Costos de personal" dataDxfId="0"/>
    <tableColumn id="2" xr3:uid="{169F4741-E605-43FE-ADF1-E740AD1E34D5}" name="Dedicación"/>
    <tableColumn id="6" xr3:uid="{A6C07B95-BD08-4C56-AE91-0E6EA63AC60C}" name="Cantidad"/>
    <tableColumn id="3" xr3:uid="{F91299B1-F1FC-46CE-BF2B-8D22DD1AB965}" name="Salario con carga prestacional"/>
    <tableColumn id="4" xr3:uid="{E4AE6AAE-0793-4F91-B339-4269BD659F48}" name="3 Meses"/>
    <tableColumn id="5" xr3:uid="{F33E186D-95A4-48C4-9850-D50D49FC3947}" name="Total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73D6-7D0A-4681-B776-B938391DA2CF}">
  <dimension ref="A1:F40"/>
  <sheetViews>
    <sheetView tabSelected="1" workbookViewId="0">
      <selection activeCell="F22" sqref="F22"/>
    </sheetView>
  </sheetViews>
  <sheetFormatPr defaultColWidth="11.42578125" defaultRowHeight="15"/>
  <cols>
    <col min="1" max="1" width="64.85546875" style="3" bestFit="1" customWidth="1"/>
    <col min="2" max="2" width="12.85546875" style="1" customWidth="1"/>
    <col min="3" max="3" width="17.5703125" style="1" bestFit="1" customWidth="1"/>
    <col min="4" max="4" width="29" style="1" customWidth="1"/>
    <col min="5" max="5" width="30.85546875" style="2" customWidth="1"/>
    <col min="6" max="6" width="23.28515625" style="2" customWidth="1"/>
    <col min="7" max="16384" width="11.42578125" style="1"/>
  </cols>
  <sheetData>
    <row r="1" spans="1:6">
      <c r="A1" s="26" t="s">
        <v>0</v>
      </c>
      <c r="B1" s="31">
        <v>3</v>
      </c>
      <c r="C1" s="31"/>
      <c r="D1" s="1" t="s">
        <v>1</v>
      </c>
    </row>
    <row r="2" spans="1:6" ht="4.5" customHeight="1">
      <c r="A2" s="14"/>
    </row>
    <row r="3" spans="1:6">
      <c r="A3" s="13" t="s">
        <v>2</v>
      </c>
      <c r="B3" s="12" t="s">
        <v>3</v>
      </c>
      <c r="C3" s="12" t="s">
        <v>4</v>
      </c>
      <c r="D3" s="12" t="s">
        <v>5</v>
      </c>
      <c r="E3" s="24" t="s">
        <v>6</v>
      </c>
      <c r="F3" s="24" t="s">
        <v>7</v>
      </c>
    </row>
    <row r="4" spans="1:6">
      <c r="A4" s="14" t="s">
        <v>8</v>
      </c>
      <c r="B4" s="23">
        <v>0.6</v>
      </c>
      <c r="C4" s="22">
        <v>1</v>
      </c>
      <c r="D4" s="10">
        <v>16900000</v>
      </c>
      <c r="E4" s="10">
        <f>+D4*B4</f>
        <v>10140000</v>
      </c>
      <c r="F4" s="10">
        <f>+E4*$B$1</f>
        <v>30420000</v>
      </c>
    </row>
    <row r="5" spans="1:6">
      <c r="A5" s="14" t="s">
        <v>9</v>
      </c>
      <c r="B5" s="23">
        <v>0.5</v>
      </c>
      <c r="C5" s="22">
        <v>1</v>
      </c>
      <c r="D5" s="10">
        <f>9500000*1.62</f>
        <v>15390000.000000002</v>
      </c>
      <c r="E5" s="10">
        <f>+D5*B5</f>
        <v>7695000.0000000009</v>
      </c>
      <c r="F5" s="10">
        <f>+E5*$B$1</f>
        <v>23085000.000000004</v>
      </c>
    </row>
    <row r="6" spans="1:6">
      <c r="A6" s="25" t="s">
        <v>10</v>
      </c>
      <c r="B6" s="20"/>
      <c r="C6" s="20"/>
      <c r="D6" s="20"/>
      <c r="E6" s="20"/>
      <c r="F6" s="19">
        <f>SUM(F4:F5)</f>
        <v>53505000</v>
      </c>
    </row>
    <row r="7" spans="1:6">
      <c r="A7" s="14"/>
    </row>
    <row r="8" spans="1:6">
      <c r="A8" s="26" t="s">
        <v>11</v>
      </c>
      <c r="B8" s="31">
        <v>1</v>
      </c>
      <c r="C8" s="31"/>
      <c r="D8" s="1" t="s">
        <v>1</v>
      </c>
    </row>
    <row r="9" spans="1:6" ht="3" customHeight="1">
      <c r="A9" s="14"/>
      <c r="B9"/>
      <c r="C9"/>
      <c r="D9"/>
      <c r="E9" s="10"/>
      <c r="F9" s="10"/>
    </row>
    <row r="10" spans="1:6">
      <c r="A10" s="13" t="s">
        <v>2</v>
      </c>
      <c r="B10" s="12" t="s">
        <v>3</v>
      </c>
      <c r="C10" s="12" t="s">
        <v>4</v>
      </c>
      <c r="D10" s="12" t="s">
        <v>5</v>
      </c>
      <c r="E10" s="24" t="s">
        <v>12</v>
      </c>
      <c r="F10" s="24" t="s">
        <v>13</v>
      </c>
    </row>
    <row r="11" spans="1:6">
      <c r="A11" s="14" t="s">
        <v>8</v>
      </c>
      <c r="B11" s="23">
        <v>0.4</v>
      </c>
      <c r="C11" s="22">
        <v>1</v>
      </c>
      <c r="D11" s="10">
        <v>16900000</v>
      </c>
      <c r="E11" s="10">
        <f>+D11*B11</f>
        <v>6760000</v>
      </c>
      <c r="F11" s="10">
        <f>+E11*$B$8</f>
        <v>6760000</v>
      </c>
    </row>
    <row r="12" spans="1:6">
      <c r="A12" s="14" t="s">
        <v>9</v>
      </c>
      <c r="B12" s="23">
        <v>0.4</v>
      </c>
      <c r="C12" s="22">
        <v>1</v>
      </c>
      <c r="D12" s="10">
        <f>9500000*1.62</f>
        <v>15390000.000000002</v>
      </c>
      <c r="E12" s="10">
        <f>+D12*B12</f>
        <v>6156000.0000000009</v>
      </c>
      <c r="F12" s="10">
        <f>+E12*$B$8</f>
        <v>6156000.0000000009</v>
      </c>
    </row>
    <row r="13" spans="1:6">
      <c r="A13" s="21" t="s">
        <v>14</v>
      </c>
      <c r="B13" s="20"/>
      <c r="C13" s="20"/>
      <c r="D13" s="20"/>
      <c r="E13" s="20"/>
      <c r="F13" s="19">
        <f>SUM(F11:F12)</f>
        <v>12916000</v>
      </c>
    </row>
    <row r="14" spans="1:6">
      <c r="A14" s="14"/>
    </row>
    <row r="15" spans="1:6">
      <c r="A15" s="26" t="s">
        <v>15</v>
      </c>
      <c r="B15" s="31">
        <v>8</v>
      </c>
      <c r="C15" s="31"/>
      <c r="D15" s="1" t="s">
        <v>1</v>
      </c>
    </row>
    <row r="16" spans="1:6" ht="2.25" customHeight="1">
      <c r="A16" s="14"/>
      <c r="B16"/>
      <c r="C16"/>
      <c r="D16"/>
      <c r="E16" s="10"/>
      <c r="F16" s="10"/>
    </row>
    <row r="17" spans="1:6">
      <c r="A17" s="13" t="s">
        <v>2</v>
      </c>
      <c r="B17" s="12" t="s">
        <v>3</v>
      </c>
      <c r="C17" s="12" t="s">
        <v>4</v>
      </c>
      <c r="D17" s="12" t="s">
        <v>5</v>
      </c>
      <c r="E17" s="24" t="s">
        <v>12</v>
      </c>
      <c r="F17" s="24" t="s">
        <v>13</v>
      </c>
    </row>
    <row r="18" spans="1:6">
      <c r="A18" s="14" t="s">
        <v>8</v>
      </c>
      <c r="B18" s="23">
        <v>0.2</v>
      </c>
      <c r="C18" s="22">
        <v>1</v>
      </c>
      <c r="D18" s="10">
        <v>16900000</v>
      </c>
      <c r="E18" s="10">
        <f>+D18*B18</f>
        <v>3380000</v>
      </c>
      <c r="F18" s="10">
        <f>+E18*$B$8</f>
        <v>3380000</v>
      </c>
    </row>
    <row r="19" spans="1:6">
      <c r="A19" s="14" t="s">
        <v>9</v>
      </c>
      <c r="B19" s="23">
        <v>0.2</v>
      </c>
      <c r="C19" s="22">
        <v>1</v>
      </c>
      <c r="D19" s="10">
        <f>9500000*1.62</f>
        <v>15390000.000000002</v>
      </c>
      <c r="E19" s="10">
        <f>+D19*B19</f>
        <v>3078000.0000000005</v>
      </c>
      <c r="F19" s="10">
        <f>+E19*$B$8</f>
        <v>3078000.0000000005</v>
      </c>
    </row>
    <row r="20" spans="1:6">
      <c r="A20" s="21" t="s">
        <v>16</v>
      </c>
      <c r="B20" s="20"/>
      <c r="C20" s="20"/>
      <c r="D20" s="20"/>
      <c r="E20" s="20"/>
      <c r="F20" s="19">
        <f>SUM(F18:F19)</f>
        <v>6458000</v>
      </c>
    </row>
    <row r="21" spans="1:6">
      <c r="A21" s="29"/>
      <c r="B21" s="18"/>
      <c r="C21" s="18"/>
      <c r="D21" s="18"/>
      <c r="E21" s="18"/>
      <c r="F21" s="1"/>
    </row>
    <row r="22" spans="1:6">
      <c r="A22" s="30"/>
      <c r="B22" s="30"/>
      <c r="C22" s="30"/>
      <c r="D22" s="30"/>
      <c r="F22" s="1"/>
    </row>
    <row r="23" spans="1:6">
      <c r="A23" s="28" t="s">
        <v>17</v>
      </c>
      <c r="B23" s="28"/>
      <c r="C23" s="28"/>
      <c r="D23" s="28"/>
      <c r="F23" s="1"/>
    </row>
    <row r="24" spans="1:6">
      <c r="A24" s="17" t="s">
        <v>18</v>
      </c>
      <c r="B24" s="16" t="s">
        <v>19</v>
      </c>
      <c r="C24" s="16" t="s">
        <v>20</v>
      </c>
      <c r="D24" s="16" t="s">
        <v>21</v>
      </c>
      <c r="F24" s="1"/>
    </row>
    <row r="25" spans="1:6">
      <c r="A25" s="14" t="s">
        <v>22</v>
      </c>
      <c r="B25" t="s">
        <v>23</v>
      </c>
      <c r="C25" s="10">
        <v>169900</v>
      </c>
      <c r="D25" t="str">
        <f>+$A$4</f>
        <v>Coordinador de la Célula Piloto</v>
      </c>
      <c r="F25" s="1"/>
    </row>
    <row r="26" spans="1:6">
      <c r="F26" s="10"/>
    </row>
    <row r="27" spans="1:6" ht="15" customHeight="1">
      <c r="A27" s="2"/>
      <c r="B27" s="2"/>
      <c r="C27" s="2"/>
      <c r="D27" s="2"/>
    </row>
    <row r="28" spans="1:6">
      <c r="B28" s="3"/>
      <c r="C28" s="3"/>
      <c r="D28" s="15">
        <v>45454</v>
      </c>
      <c r="E28" s="3"/>
      <c r="F28" s="3"/>
    </row>
    <row r="29" spans="1:6">
      <c r="A29" s="27" t="s">
        <v>24</v>
      </c>
      <c r="B29" s="12" t="s">
        <v>4</v>
      </c>
      <c r="C29" s="12" t="s">
        <v>25</v>
      </c>
      <c r="D29" s="12" t="s">
        <v>26</v>
      </c>
      <c r="E29" s="12" t="s">
        <v>27</v>
      </c>
      <c r="F29" s="12" t="s">
        <v>28</v>
      </c>
    </row>
    <row r="30" spans="1:6">
      <c r="A30" s="11" t="s">
        <v>29</v>
      </c>
      <c r="B30">
        <v>31</v>
      </c>
      <c r="C30">
        <v>39</v>
      </c>
      <c r="D30" s="10">
        <v>3944.14</v>
      </c>
      <c r="E30" s="10">
        <f>+D30*C30*B30</f>
        <v>4768465.26</v>
      </c>
      <c r="F30" s="10">
        <f>+E30*12</f>
        <v>57221583.119999997</v>
      </c>
    </row>
    <row r="31" spans="1:6">
      <c r="E31" s="10"/>
      <c r="F31" s="10"/>
    </row>
    <row r="33" spans="1:5">
      <c r="A33" s="5" t="s">
        <v>30</v>
      </c>
      <c r="B33" s="5" t="s">
        <v>1</v>
      </c>
      <c r="C33" s="5" t="s">
        <v>20</v>
      </c>
    </row>
    <row r="34" spans="1:5">
      <c r="A34" s="8" t="str">
        <f>+A6</f>
        <v>Total, personal dedicado a la implementación de la estrategia:</v>
      </c>
      <c r="B34" s="7">
        <v>3</v>
      </c>
      <c r="C34" s="6">
        <f>+F6</f>
        <v>53505000</v>
      </c>
    </row>
    <row r="35" spans="1:5">
      <c r="A35" s="7" t="str">
        <f>+A13</f>
        <v>Total, personal dedicado a transferir el conocimiento</v>
      </c>
      <c r="B35" s="7">
        <f>+B8</f>
        <v>1</v>
      </c>
      <c r="C35" s="6">
        <f>+F13</f>
        <v>12916000</v>
      </c>
    </row>
    <row r="36" spans="1:5">
      <c r="A36" s="8" t="str">
        <f>+A20</f>
        <v>Total, personal dedicado atender soporte e inquietudes de los equipos</v>
      </c>
      <c r="B36" s="7">
        <f>+B15</f>
        <v>8</v>
      </c>
      <c r="C36" s="6">
        <f>+F20</f>
        <v>6458000</v>
      </c>
    </row>
    <row r="37" spans="1:5">
      <c r="A37" s="8" t="str">
        <f>+A23</f>
        <v>Formación</v>
      </c>
      <c r="B37" s="7"/>
      <c r="C37" s="6" cm="1">
        <f t="array" ref="C37">+Tabla4[Valor]</f>
        <v>169900</v>
      </c>
      <c r="E37" s="9"/>
    </row>
    <row r="38" spans="1:5">
      <c r="A38" s="8" t="str" cm="1">
        <f t="array" ref="A38">+Tabla5[Tipo de licencia]</f>
        <v>Copilot Enterprise</v>
      </c>
      <c r="B38" s="7">
        <v>12</v>
      </c>
      <c r="C38" s="6" cm="1">
        <f t="array" ref="C38">+Tabla5[Total anual proyectado]</f>
        <v>57221583.119999997</v>
      </c>
    </row>
    <row r="39" spans="1:5">
      <c r="A39" s="5" t="s">
        <v>31</v>
      </c>
      <c r="B39" s="5"/>
      <c r="C39" s="4">
        <f>SUM(C34:C38)</f>
        <v>130270483.12</v>
      </c>
    </row>
    <row r="40" spans="1:5">
      <c r="A40" s="5" t="s">
        <v>32</v>
      </c>
      <c r="B40" s="5"/>
      <c r="C40" s="4">
        <f>+(C36+C38)*1.0928</f>
        <v>69589048.433535993</v>
      </c>
    </row>
  </sheetData>
  <mergeCells count="2">
    <mergeCell ref="A23:D23"/>
    <mergeCell ref="A22:D22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NATALIA CRUZ RUBIO</dc:creator>
  <cp:keywords/>
  <dc:description/>
  <cp:lastModifiedBy>LEIDY NATALIA CRUZ RUBIO</cp:lastModifiedBy>
  <cp:revision/>
  <dcterms:created xsi:type="dcterms:W3CDTF">2024-06-09T22:01:46Z</dcterms:created>
  <dcterms:modified xsi:type="dcterms:W3CDTF">2024-06-11T01:03:56Z</dcterms:modified>
  <cp:category/>
  <cp:contentStatus/>
</cp:coreProperties>
</file>