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郝总原件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E1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Total rated power 200kw</t>
        </r>
      </text>
    </comment>
  </commentList>
</comments>
</file>

<file path=xl/sharedStrings.xml><?xml version="1.0" encoding="utf-8"?>
<sst xmlns="http://schemas.openxmlformats.org/spreadsheetml/2006/main" count="59" uniqueCount="54">
  <si>
    <t>Profit Analysis for Solar Panel Recycling Business</t>
  </si>
  <si>
    <t>Capacity</t>
  </si>
  <si>
    <t>Capacity: 60 panels per hour, 1-1.5 t/h Solar Panels ; 8hours per shift, 1 shift per day</t>
  </si>
  <si>
    <t>Value of Output material</t>
  </si>
  <si>
    <t>Item Name</t>
  </si>
  <si>
    <r>
      <rPr>
        <b/>
        <sz val="12"/>
        <rFont val="Calibri"/>
        <charset val="134"/>
      </rPr>
      <t xml:space="preserve">Percentage  </t>
    </r>
    <r>
      <rPr>
        <b/>
        <sz val="12"/>
        <rFont val="宋体"/>
        <charset val="134"/>
      </rPr>
      <t>占比</t>
    </r>
  </si>
  <si>
    <t xml:space="preserve">Output material Unit Price (RMB/T) </t>
  </si>
  <si>
    <t>Working Time  (hours/day )</t>
  </si>
  <si>
    <t>Panel processed per hour (ton)</t>
  </si>
  <si>
    <t>Output Qty per day (ton/day)</t>
  </si>
  <si>
    <t>Total Output Value(RMB)</t>
  </si>
  <si>
    <r>
      <rPr>
        <sz val="12"/>
        <color rgb="FF222222"/>
        <rFont val="Calibri"/>
        <charset val="134"/>
      </rPr>
      <t xml:space="preserve">Glass  </t>
    </r>
    <r>
      <rPr>
        <b/>
        <sz val="12"/>
        <color rgb="FF222222"/>
        <rFont val="宋体"/>
        <charset val="134"/>
      </rPr>
      <t>玻璃</t>
    </r>
  </si>
  <si>
    <r>
      <rPr>
        <sz val="12"/>
        <color rgb="FF222222"/>
        <rFont val="Calibri"/>
        <charset val="134"/>
      </rPr>
      <t xml:space="preserve">Aluminum </t>
    </r>
    <r>
      <rPr>
        <b/>
        <sz val="12"/>
        <color rgb="FF222222"/>
        <rFont val="宋体"/>
        <charset val="134"/>
      </rPr>
      <t>铝</t>
    </r>
  </si>
  <si>
    <r>
      <rPr>
        <sz val="12"/>
        <color rgb="FF222222"/>
        <rFont val="Calibri"/>
        <charset val="134"/>
      </rPr>
      <t xml:space="preserve">Silicon </t>
    </r>
    <r>
      <rPr>
        <b/>
        <sz val="12"/>
        <color rgb="FF222222"/>
        <rFont val="宋体"/>
        <charset val="134"/>
      </rPr>
      <t>硅</t>
    </r>
  </si>
  <si>
    <r>
      <rPr>
        <sz val="12"/>
        <color rgb="FF222222"/>
        <rFont val="Calibri"/>
        <charset val="134"/>
      </rPr>
      <t xml:space="preserve">Copper </t>
    </r>
    <r>
      <rPr>
        <b/>
        <sz val="12"/>
        <color rgb="FF222222"/>
        <rFont val="Calibri"/>
        <charset val="134"/>
      </rPr>
      <t xml:space="preserve"> </t>
    </r>
    <r>
      <rPr>
        <b/>
        <sz val="12"/>
        <color rgb="FF222222"/>
        <rFont val="宋体"/>
        <charset val="134"/>
      </rPr>
      <t>铜</t>
    </r>
  </si>
  <si>
    <r>
      <rPr>
        <sz val="12"/>
        <color rgb="FF222222"/>
        <rFont val="Calibri"/>
        <charset val="134"/>
      </rPr>
      <t xml:space="preserve">EVA and plastic granules  </t>
    </r>
    <r>
      <rPr>
        <b/>
        <sz val="12"/>
        <color rgb="FF222222"/>
        <rFont val="宋体"/>
        <charset val="134"/>
      </rPr>
      <t>塑料</t>
    </r>
  </si>
  <si>
    <t>Silver (not included in total Value)</t>
  </si>
  <si>
    <t>Total profit</t>
  </si>
  <si>
    <t>( CNY per day)</t>
  </si>
  <si>
    <t>Solar Panel Scrap Cost &amp; Subsidy</t>
  </si>
  <si>
    <t>Item</t>
  </si>
  <si>
    <t xml:space="preserve">Unit Price (RMB/T) </t>
  </si>
  <si>
    <t xml:space="preserve">Raw materials cost </t>
  </si>
  <si>
    <t>(according to local situation)</t>
  </si>
  <si>
    <t>Subsidy from government</t>
  </si>
  <si>
    <t>?</t>
  </si>
  <si>
    <t>Scrap supplier's subsidy</t>
  </si>
  <si>
    <t>Production Comsumption and Cost</t>
  </si>
  <si>
    <t xml:space="preserve">Electricity Power cost </t>
  </si>
  <si>
    <t xml:space="preserve">Unit Price (RMB/KWH) </t>
  </si>
  <si>
    <t>Working hours per day</t>
  </si>
  <si>
    <t>Power consumption per hour(KWH)</t>
  </si>
  <si>
    <t>Power Consumption per day</t>
  </si>
  <si>
    <t xml:space="preserve">labour cost </t>
  </si>
  <si>
    <t>Unit labor cost
(CNY/shift/person)</t>
  </si>
  <si>
    <t>Total labor needed (person)</t>
  </si>
  <si>
    <t>Labor cost per day (CNY)</t>
  </si>
  <si>
    <t>1 shift per day</t>
  </si>
  <si>
    <t>factory rent</t>
  </si>
  <si>
    <t>Unit Cost</t>
  </si>
  <si>
    <r>
      <rPr>
        <sz val="12"/>
        <rFont val="Calibri"/>
        <charset val="134"/>
      </rPr>
      <t>Total Area Taken (</t>
    </r>
    <r>
      <rPr>
        <sz val="12"/>
        <rFont val="宋体"/>
        <charset val="134"/>
      </rPr>
      <t>㎡</t>
    </r>
    <r>
      <rPr>
        <sz val="12"/>
        <rFont val="Calibri"/>
        <charset val="134"/>
      </rPr>
      <t>)</t>
    </r>
  </si>
  <si>
    <t>38*8*5m</t>
  </si>
  <si>
    <t>Land Rent per day</t>
  </si>
  <si>
    <t xml:space="preserve">500RMB/day </t>
  </si>
  <si>
    <t>Total cost</t>
  </si>
  <si>
    <t xml:space="preserve">Profit (per day, RMB ) </t>
  </si>
  <si>
    <t>9.6ton panels per day</t>
  </si>
  <si>
    <t xml:space="preserve">Profit (per day, USD ) </t>
  </si>
  <si>
    <t xml:space="preserve">Exchange rate (7:1) </t>
  </si>
  <si>
    <t>1 USD = 7CNY</t>
  </si>
  <si>
    <t xml:space="preserve">Profit (per ton, USD ) </t>
  </si>
  <si>
    <t>9.6 ton panels per day; 8 working hours per day</t>
  </si>
  <si>
    <t>Profit per Month (USD)</t>
  </si>
  <si>
    <t>22 working days per month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</si>
</sst>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%"/>
    <numFmt numFmtId="177" formatCode="0_ "/>
  </numFmts>
  <fonts count="34">
    <font>
      <sz val="11"/>
      <name val="宋体"/>
      <charset val="134"/>
    </font>
    <font>
      <sz val="12"/>
      <name val="Calibri"/>
      <charset val="134"/>
    </font>
    <font>
      <sz val="10"/>
      <name val="Calibri"/>
      <charset val="134"/>
    </font>
    <font>
      <b/>
      <sz val="16"/>
      <name val="Calibri"/>
      <charset val="134"/>
    </font>
    <font>
      <sz val="16"/>
      <name val="Calibri"/>
      <charset val="134"/>
    </font>
    <font>
      <b/>
      <sz val="12"/>
      <name val="Calibri"/>
      <charset val="134"/>
    </font>
    <font>
      <sz val="12"/>
      <color rgb="FF222222"/>
      <name val="Calibri"/>
      <charset val="134"/>
    </font>
    <font>
      <b/>
      <sz val="12"/>
      <color rgb="FFFF000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222222"/>
      <name val="Calibri"/>
      <charset val="134"/>
    </font>
    <font>
      <b/>
      <sz val="12"/>
      <color rgb="FF22222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40">
    <fill>
      <patternFill patternType="none"/>
    </fill>
    <fill>
      <patternFill patternType="gray125"/>
    </fill>
    <fill>
      <patternFill patternType="solid">
        <fgColor theme="5" tint="0.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5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9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10" borderId="6" applyNumberFormat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176" fontId="1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177" fontId="7" fillId="5" borderId="1" xfId="0" applyNumberFormat="1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C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tabSelected="1" view="pageBreakPreview" zoomScaleNormal="90" workbookViewId="0">
      <selection activeCell="K8" sqref="K8"/>
    </sheetView>
  </sheetViews>
  <sheetFormatPr defaultColWidth="9" defaultRowHeight="15.6" outlineLevelCol="7"/>
  <cols>
    <col min="1" max="1" width="20.4444444444444" style="1" customWidth="1"/>
    <col min="2" max="2" width="19.3333333333333" style="7" customWidth="1"/>
    <col min="3" max="3" width="20" style="2" customWidth="1"/>
    <col min="4" max="4" width="15.2222222222222" style="2" customWidth="1"/>
    <col min="5" max="5" width="16.5555555555556" style="2" customWidth="1"/>
    <col min="6" max="6" width="22.4444444444444" style="2" customWidth="1"/>
    <col min="7" max="7" width="17.8888888888889" style="2" customWidth="1"/>
    <col min="8" max="16384" width="9" style="2"/>
  </cols>
  <sheetData>
    <row r="1" ht="50" customHeight="1" spans="1:7">
      <c r="A1" s="8" t="s">
        <v>0</v>
      </c>
      <c r="B1" s="9"/>
      <c r="C1" s="10"/>
      <c r="D1" s="10"/>
      <c r="E1" s="10"/>
      <c r="F1" s="10"/>
      <c r="G1" s="10"/>
    </row>
    <row r="2" customFormat="1" ht="31" customHeight="1" spans="1:7">
      <c r="A2" s="8" t="s">
        <v>1</v>
      </c>
      <c r="B2" s="11" t="s">
        <v>2</v>
      </c>
      <c r="C2" s="11"/>
      <c r="D2" s="11"/>
      <c r="E2" s="11"/>
      <c r="F2" s="11"/>
      <c r="G2" s="11"/>
    </row>
    <row r="3" customFormat="1" ht="25" customHeight="1" spans="1:7">
      <c r="A3" s="12" t="s">
        <v>3</v>
      </c>
      <c r="B3" s="12"/>
      <c r="C3" s="12"/>
      <c r="D3" s="12"/>
      <c r="E3" s="12"/>
      <c r="F3" s="12"/>
      <c r="G3" s="12"/>
    </row>
    <row r="4" s="1" customFormat="1" ht="42" customHeight="1" spans="1:7">
      <c r="A4" s="12" t="s">
        <v>4</v>
      </c>
      <c r="B4" s="13" t="s">
        <v>5</v>
      </c>
      <c r="C4" s="12" t="s">
        <v>6</v>
      </c>
      <c r="D4" s="12" t="s">
        <v>7</v>
      </c>
      <c r="E4" s="12" t="s">
        <v>8</v>
      </c>
      <c r="F4" s="12" t="s">
        <v>9</v>
      </c>
      <c r="G4" s="12" t="s">
        <v>10</v>
      </c>
    </row>
    <row r="5" spans="1:7">
      <c r="A5" s="14" t="s">
        <v>11</v>
      </c>
      <c r="B5" s="15">
        <v>0.75</v>
      </c>
      <c r="C5" s="16">
        <v>700</v>
      </c>
      <c r="D5" s="16">
        <v>8</v>
      </c>
      <c r="E5" s="16">
        <v>1.2</v>
      </c>
      <c r="F5" s="16">
        <f t="shared" ref="F5:F10" si="0">B5*E5*D5</f>
        <v>7.2</v>
      </c>
      <c r="G5" s="16">
        <f t="shared" ref="G5:G10" si="1">C5*F5</f>
        <v>5040</v>
      </c>
    </row>
    <row r="6" spans="1:7">
      <c r="A6" s="14" t="s">
        <v>12</v>
      </c>
      <c r="B6" s="15">
        <v>0.09</v>
      </c>
      <c r="C6" s="16">
        <v>14600</v>
      </c>
      <c r="D6" s="16">
        <v>8</v>
      </c>
      <c r="E6" s="16">
        <v>1.2</v>
      </c>
      <c r="F6" s="16">
        <f t="shared" si="0"/>
        <v>0.864</v>
      </c>
      <c r="G6" s="16">
        <f t="shared" si="1"/>
        <v>12614.4</v>
      </c>
    </row>
    <row r="7" spans="1:7">
      <c r="A7" s="14" t="s">
        <v>13</v>
      </c>
      <c r="B7" s="15">
        <v>0.03</v>
      </c>
      <c r="C7" s="16">
        <v>1000</v>
      </c>
      <c r="D7" s="16">
        <v>8</v>
      </c>
      <c r="E7" s="16">
        <v>1.2</v>
      </c>
      <c r="F7" s="16">
        <f t="shared" si="0"/>
        <v>0.288</v>
      </c>
      <c r="G7" s="16">
        <f t="shared" si="1"/>
        <v>288</v>
      </c>
    </row>
    <row r="8" spans="1:7">
      <c r="A8" s="14" t="s">
        <v>14</v>
      </c>
      <c r="B8" s="15">
        <v>0.016</v>
      </c>
      <c r="C8" s="16">
        <v>50000</v>
      </c>
      <c r="D8" s="16">
        <v>8</v>
      </c>
      <c r="E8" s="16">
        <v>1.2</v>
      </c>
      <c r="F8" s="16">
        <f t="shared" si="0"/>
        <v>0.1536</v>
      </c>
      <c r="G8" s="16">
        <f t="shared" si="1"/>
        <v>7680</v>
      </c>
    </row>
    <row r="9" ht="37" customHeight="1" spans="1:7">
      <c r="A9" s="14" t="s">
        <v>15</v>
      </c>
      <c r="B9" s="15">
        <v>0.114</v>
      </c>
      <c r="C9" s="16">
        <v>1500</v>
      </c>
      <c r="D9" s="16">
        <v>8</v>
      </c>
      <c r="E9" s="16">
        <v>1.2</v>
      </c>
      <c r="F9" s="16">
        <f t="shared" si="0"/>
        <v>1.0944</v>
      </c>
      <c r="G9" s="16">
        <f t="shared" si="1"/>
        <v>1641.6</v>
      </c>
    </row>
    <row r="10" ht="31.2" spans="1:7">
      <c r="A10" s="17" t="s">
        <v>16</v>
      </c>
      <c r="B10" s="18">
        <v>4e-5</v>
      </c>
      <c r="C10" s="19">
        <v>4500000</v>
      </c>
      <c r="D10" s="19">
        <v>8</v>
      </c>
      <c r="E10" s="19">
        <v>1.2</v>
      </c>
      <c r="F10" s="19">
        <f t="shared" si="0"/>
        <v>0.000384</v>
      </c>
      <c r="G10" s="19">
        <f t="shared" si="1"/>
        <v>1728</v>
      </c>
    </row>
    <row r="11" spans="1:7">
      <c r="A11" s="20" t="s">
        <v>17</v>
      </c>
      <c r="B11" s="21">
        <f>SUM(B5:B9)</f>
        <v>1</v>
      </c>
      <c r="C11" s="22"/>
      <c r="D11" s="20" t="s">
        <v>18</v>
      </c>
      <c r="E11" s="20"/>
      <c r="F11" s="20"/>
      <c r="G11" s="22">
        <f>SUM(G5:G9)</f>
        <v>27264</v>
      </c>
    </row>
    <row r="12" ht="26" customHeight="1" spans="1:7">
      <c r="A12" s="12" t="s">
        <v>19</v>
      </c>
      <c r="B12" s="12"/>
      <c r="C12" s="12"/>
      <c r="D12" s="12"/>
      <c r="E12" s="12"/>
      <c r="F12" s="12"/>
      <c r="G12" s="12"/>
    </row>
    <row r="13" s="1" customFormat="1" ht="35" customHeight="1" spans="1:7">
      <c r="A13" s="12" t="s">
        <v>20</v>
      </c>
      <c r="B13" s="13"/>
      <c r="C13" s="12" t="s">
        <v>21</v>
      </c>
      <c r="D13" s="12" t="s">
        <v>7</v>
      </c>
      <c r="E13" s="12" t="s">
        <v>8</v>
      </c>
      <c r="F13" s="12" t="s">
        <v>9</v>
      </c>
      <c r="G13" s="12" t="s">
        <v>10</v>
      </c>
    </row>
    <row r="14" s="2" customFormat="1" ht="39" customHeight="1" spans="1:7">
      <c r="A14" s="23" t="s">
        <v>22</v>
      </c>
      <c r="B14" s="24" t="s">
        <v>23</v>
      </c>
      <c r="C14" s="25">
        <v>0</v>
      </c>
      <c r="D14" s="25">
        <v>8</v>
      </c>
      <c r="E14" s="25">
        <v>1.5</v>
      </c>
      <c r="F14" s="25">
        <f>E14*D14</f>
        <v>12</v>
      </c>
      <c r="G14" s="25">
        <f>E14*D14*C14</f>
        <v>0</v>
      </c>
    </row>
    <row r="15" s="3" customFormat="1" ht="39" customHeight="1" spans="1:7">
      <c r="A15" s="23" t="s">
        <v>24</v>
      </c>
      <c r="B15" s="26"/>
      <c r="C15" s="25"/>
      <c r="D15" s="25"/>
      <c r="E15" s="25"/>
      <c r="F15" s="25"/>
      <c r="G15" s="25" t="s">
        <v>25</v>
      </c>
    </row>
    <row r="16" s="3" customFormat="1" ht="31" customHeight="1" spans="1:7">
      <c r="A16" s="23" t="s">
        <v>26</v>
      </c>
      <c r="B16" s="26"/>
      <c r="C16" s="25"/>
      <c r="D16" s="25"/>
      <c r="E16" s="25"/>
      <c r="F16" s="25"/>
      <c r="G16" s="25" t="s">
        <v>25</v>
      </c>
    </row>
    <row r="17" s="3" customFormat="1" ht="34" customHeight="1" spans="1:7">
      <c r="A17" s="12" t="s">
        <v>27</v>
      </c>
      <c r="B17" s="12"/>
      <c r="C17" s="12"/>
      <c r="D17" s="12"/>
      <c r="E17" s="12"/>
      <c r="F17" s="12"/>
      <c r="G17" s="12"/>
    </row>
    <row r="18" s="4" customFormat="1" ht="46.8" spans="1:7">
      <c r="A18" s="27" t="s">
        <v>28</v>
      </c>
      <c r="B18" s="28"/>
      <c r="C18" s="27" t="s">
        <v>29</v>
      </c>
      <c r="D18" s="27" t="s">
        <v>30</v>
      </c>
      <c r="E18" s="27" t="s">
        <v>31</v>
      </c>
      <c r="F18" s="27"/>
      <c r="G18" s="27" t="s">
        <v>32</v>
      </c>
    </row>
    <row r="19" ht="27" customHeight="1" spans="1:7">
      <c r="A19" s="29"/>
      <c r="B19" s="30"/>
      <c r="C19" s="16">
        <v>1</v>
      </c>
      <c r="D19" s="16">
        <v>8</v>
      </c>
      <c r="E19" s="16">
        <v>200</v>
      </c>
      <c r="F19" s="16"/>
      <c r="G19" s="16">
        <f>E19*C19*D19</f>
        <v>1600</v>
      </c>
    </row>
    <row r="20" s="1" customFormat="1" ht="31.2" spans="1:7">
      <c r="A20" s="27" t="s">
        <v>33</v>
      </c>
      <c r="B20" s="28"/>
      <c r="C20" s="27" t="s">
        <v>34</v>
      </c>
      <c r="D20" s="27"/>
      <c r="E20" s="27" t="s">
        <v>35</v>
      </c>
      <c r="F20" s="27"/>
      <c r="G20" s="27" t="s">
        <v>36</v>
      </c>
    </row>
    <row r="21" ht="36" customHeight="1" spans="1:7">
      <c r="A21" s="29"/>
      <c r="B21" s="30"/>
      <c r="C21" s="29">
        <v>200</v>
      </c>
      <c r="D21" s="16" t="s">
        <v>37</v>
      </c>
      <c r="E21" s="16">
        <v>5</v>
      </c>
      <c r="F21" s="16"/>
      <c r="G21" s="16">
        <v>1000</v>
      </c>
    </row>
    <row r="22" ht="36" customHeight="1" spans="1:7">
      <c r="A22" s="27" t="s">
        <v>38</v>
      </c>
      <c r="B22" s="31"/>
      <c r="C22" s="27" t="s">
        <v>39</v>
      </c>
      <c r="D22" s="32"/>
      <c r="E22" s="27" t="s">
        <v>40</v>
      </c>
      <c r="F22" s="32" t="s">
        <v>41</v>
      </c>
      <c r="G22" s="32" t="s">
        <v>42</v>
      </c>
    </row>
    <row r="23" spans="1:7">
      <c r="A23" s="29"/>
      <c r="B23" s="30"/>
      <c r="C23" s="16" t="s">
        <v>43</v>
      </c>
      <c r="D23" s="16"/>
      <c r="E23" s="16">
        <v>304</v>
      </c>
      <c r="F23" s="16"/>
      <c r="G23" s="16">
        <v>500</v>
      </c>
    </row>
    <row r="24" spans="1:7">
      <c r="A24" s="29" t="s">
        <v>44</v>
      </c>
      <c r="B24" s="30"/>
      <c r="C24" s="16"/>
      <c r="D24" s="16"/>
      <c r="E24" s="16"/>
      <c r="F24" s="16"/>
      <c r="G24" s="16">
        <f>SUM(G14:G23)</f>
        <v>3100</v>
      </c>
    </row>
    <row r="25" spans="1:7">
      <c r="A25" s="29"/>
      <c r="B25" s="30"/>
      <c r="C25" s="16"/>
      <c r="D25" s="33" t="s">
        <v>45</v>
      </c>
      <c r="E25" s="33"/>
      <c r="F25" s="33" t="s">
        <v>46</v>
      </c>
      <c r="G25" s="33">
        <f>G11-G24</f>
        <v>24164</v>
      </c>
    </row>
    <row r="26" spans="1:7">
      <c r="A26" s="29"/>
      <c r="B26" s="30"/>
      <c r="C26" s="16"/>
      <c r="D26" s="33" t="s">
        <v>47</v>
      </c>
      <c r="E26" s="33"/>
      <c r="F26" s="33"/>
      <c r="G26" s="34">
        <f>G25/7</f>
        <v>3452</v>
      </c>
    </row>
    <row r="27" spans="1:7">
      <c r="A27" s="29"/>
      <c r="B27" s="30"/>
      <c r="C27" s="16"/>
      <c r="D27" s="16" t="s">
        <v>48</v>
      </c>
      <c r="E27" s="16"/>
      <c r="F27" s="16"/>
      <c r="G27" s="35" t="s">
        <v>49</v>
      </c>
    </row>
    <row r="28" ht="54" customHeight="1" spans="1:7">
      <c r="A28" s="29"/>
      <c r="B28" s="30"/>
      <c r="C28" s="16"/>
      <c r="D28" s="36" t="s">
        <v>50</v>
      </c>
      <c r="E28" s="36"/>
      <c r="F28" s="37" t="s">
        <v>51</v>
      </c>
      <c r="G28" s="38">
        <f>G26/12</f>
        <v>287.666666666667</v>
      </c>
    </row>
    <row r="29" ht="31.2" spans="1:7">
      <c r="A29" s="29"/>
      <c r="B29" s="30"/>
      <c r="C29" s="16"/>
      <c r="D29" s="36" t="s">
        <v>52</v>
      </c>
      <c r="E29" s="36"/>
      <c r="F29" s="37" t="s">
        <v>53</v>
      </c>
      <c r="G29" s="36">
        <f>G26*22</f>
        <v>75944</v>
      </c>
    </row>
    <row r="30" s="5" customFormat="1" spans="1:8">
      <c r="A30" s="39"/>
      <c r="B30" s="40"/>
      <c r="C30" s="40"/>
      <c r="D30" s="40"/>
      <c r="E30" s="40"/>
      <c r="F30" s="40"/>
      <c r="G30" s="40"/>
      <c r="H30" s="40"/>
    </row>
    <row r="31" s="1" customFormat="1" spans="1:8">
      <c r="A31" s="39"/>
      <c r="B31" s="40"/>
      <c r="C31" s="40"/>
      <c r="D31" s="40"/>
      <c r="E31" s="40"/>
      <c r="F31" s="40"/>
      <c r="G31" s="40"/>
      <c r="H31" s="4"/>
    </row>
    <row r="32" s="6" customFormat="1" ht="13.8" spans="1:3">
      <c r="A32" s="41"/>
      <c r="B32" s="42"/>
      <c r="C32" s="43"/>
    </row>
  </sheetData>
  <mergeCells count="12">
    <mergeCell ref="A1:G1"/>
    <mergeCell ref="B2:G2"/>
    <mergeCell ref="A3:G3"/>
    <mergeCell ref="D11:E11"/>
    <mergeCell ref="A12:G12"/>
    <mergeCell ref="A17:G17"/>
    <mergeCell ref="D25:E25"/>
    <mergeCell ref="D26:E26"/>
    <mergeCell ref="D27:E27"/>
    <mergeCell ref="D28:E28"/>
    <mergeCell ref="D29:E29"/>
    <mergeCell ref="D32:G32"/>
  </mergeCells>
  <pageMargins left="0.75" right="0.75" top="1" bottom="1" header="0.5" footer="0.5"/>
  <pageSetup paperSize="9" orientation="landscape"/>
  <headerFooter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1 " > < c o m m e n t   s : r e f = " C 1 4 "   r g b C l r = " F 5 C 4 3 4 " / > < c o m m e n t   s : r e f = " F 1 4 "   r g b C l r = " F 5 C 4 3 4 " / > < c o m m e n t   s : r e f = " C 6 2 "   r g b C l r = " A F C 3 E 8 " / > < c o m m e n t   s : r e f = " F 6 2 "   r g b C l r = " A F C 3 E 8 " / > < / c o m m e n t L i s t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郝总原件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WPS_1647085932</cp:lastModifiedBy>
  <dcterms:created xsi:type="dcterms:W3CDTF">2022-05-11T23:45:00Z</dcterms:created>
  <dcterms:modified xsi:type="dcterms:W3CDTF">2024-12-09T07:35:16Z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F38105DCA92645C8BD3325FBEF31CE9E</vt:lpwstr>
  </property>
  <property fmtid="{D5CDD505-2E9C-101B-9397-08002B2CF9AE}" pid="3" name="KSOProductBuildVer">
    <vt:lpwstr>2052-12.1.0.18912</vt:lpwstr>
  </property>
</Properties>
</file>