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/>
  <mc:AlternateContent xmlns:mc="http://schemas.openxmlformats.org/markup-compatibility/2006">
    <mc:Choice Requires="x15">
      <x15ac:absPath xmlns:x15ac="http://schemas.microsoft.com/office/spreadsheetml/2010/11/ac" url="https://d.docs.live.net/a0418cdc31bf31c8/Documents/MariaPau´s Documents/1. Maestría Mercadeo Digital/III Semestre/1. Trabajo de Grado - Monografía/3. Trabajo de Grado - Monografía/"/>
    </mc:Choice>
  </mc:AlternateContent>
  <xr:revisionPtr revIDLastSave="77" documentId="13_ncr:1_{BB90D655-9A66-4BBE-9187-C3064D779D70}" xr6:coauthVersionLast="47" xr6:coauthVersionMax="47" xr10:uidLastSave="{7C52489B-C6F8-4A81-B3DC-659BC88FA469}"/>
  <bookViews>
    <workbookView xWindow="-120" yWindow="-120" windowWidth="29040" windowHeight="15720" firstSheet="2" activeTab="2" xr2:uid="{00000000-000D-0000-FFFF-FFFF00000000}"/>
  </bookViews>
  <sheets>
    <sheet name="Respuestas con errores" sheetId="1" r:id="rId1"/>
    <sheet name="Respuestas corregidas" sheetId="4" r:id="rId2"/>
    <sheet name="Tabulación " sheetId="3" r:id="rId3"/>
    <sheet name="Excluidas" sheetId="2" r:id="rId4"/>
  </sheets>
  <definedNames>
    <definedName name="_xlnm._FilterDatabase" localSheetId="0" hidden="1">'Respuestas con errores'!$A$1:$CE$52</definedName>
    <definedName name="_xlnm._FilterDatabase" localSheetId="1" hidden="1">'Respuestas corregidas'!$A$1:$CE$52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4" i="3" l="1"/>
  <c r="C124" i="3"/>
  <c r="AG56" i="4"/>
  <c r="CF58" i="4"/>
  <c r="BO58" i="4"/>
  <c r="BI58" i="4"/>
  <c r="BC58" i="4"/>
  <c r="AW58" i="4"/>
  <c r="AA58" i="4"/>
  <c r="V58" i="4"/>
  <c r="CF57" i="4"/>
  <c r="BO57" i="4"/>
  <c r="BI57" i="4"/>
  <c r="BC57" i="4"/>
  <c r="AW57" i="4"/>
  <c r="AP57" i="4"/>
  <c r="AA57" i="4"/>
  <c r="V57" i="4"/>
  <c r="CF56" i="4"/>
  <c r="BO56" i="4"/>
  <c r="BI56" i="4"/>
  <c r="BC56" i="4"/>
  <c r="AW56" i="4"/>
  <c r="AP56" i="4"/>
  <c r="AA56" i="4"/>
  <c r="V56" i="4"/>
  <c r="G56" i="4"/>
  <c r="CF55" i="4"/>
  <c r="BO55" i="4"/>
  <c r="BI55" i="4"/>
  <c r="BC55" i="4"/>
  <c r="AW55" i="4"/>
  <c r="AP55" i="4"/>
  <c r="AG55" i="4"/>
  <c r="AA55" i="4"/>
  <c r="V55" i="4"/>
  <c r="G55" i="4"/>
  <c r="CF54" i="4"/>
  <c r="BO54" i="4"/>
  <c r="BI54" i="4"/>
  <c r="BC54" i="4"/>
  <c r="AW54" i="4"/>
  <c r="AP54" i="4"/>
  <c r="AG54" i="4"/>
  <c r="AA54" i="4"/>
  <c r="V54" i="4"/>
  <c r="G54" i="4"/>
  <c r="CC52" i="4"/>
  <c r="BW52" i="4"/>
  <c r="BT52" i="4"/>
  <c r="BL52" i="4"/>
  <c r="BF52" i="4"/>
  <c r="AZ52" i="4"/>
  <c r="AT52" i="4"/>
  <c r="AM52" i="4"/>
  <c r="AJ52" i="4"/>
  <c r="S52" i="4"/>
  <c r="P52" i="4"/>
  <c r="J52" i="4"/>
  <c r="CC51" i="4"/>
  <c r="BW51" i="4"/>
  <c r="BT51" i="4"/>
  <c r="BL51" i="4"/>
  <c r="BF51" i="4"/>
  <c r="AZ51" i="4"/>
  <c r="AT51" i="4"/>
  <c r="AM51" i="4"/>
  <c r="P51" i="4"/>
  <c r="M51" i="4"/>
  <c r="J51" i="4"/>
  <c r="BW50" i="4"/>
  <c r="BT50" i="4"/>
  <c r="BL50" i="4"/>
  <c r="BF50" i="4"/>
  <c r="AZ50" i="4"/>
  <c r="AT50" i="4"/>
  <c r="AM50" i="4"/>
  <c r="AJ50" i="4"/>
  <c r="P50" i="4"/>
  <c r="M50" i="4"/>
  <c r="J50" i="4"/>
  <c r="CC49" i="4"/>
  <c r="BW49" i="4"/>
  <c r="BT49" i="4"/>
  <c r="BL49" i="4"/>
  <c r="BF49" i="4"/>
  <c r="AZ49" i="4"/>
  <c r="AT49" i="4"/>
  <c r="AM49" i="4"/>
  <c r="AJ49" i="4"/>
  <c r="S49" i="4"/>
  <c r="P49" i="4"/>
  <c r="M49" i="4"/>
  <c r="J49" i="4"/>
  <c r="CC48" i="4"/>
  <c r="BW48" i="4"/>
  <c r="BT48" i="4"/>
  <c r="BL48" i="4"/>
  <c r="BF48" i="4"/>
  <c r="AZ48" i="4"/>
  <c r="AT48" i="4"/>
  <c r="AM48" i="4"/>
  <c r="S48" i="4"/>
  <c r="P48" i="4"/>
  <c r="M48" i="4"/>
  <c r="J48" i="4"/>
  <c r="CC47" i="4"/>
  <c r="BW47" i="4"/>
  <c r="BT47" i="4"/>
  <c r="BL47" i="4"/>
  <c r="BF47" i="4"/>
  <c r="AZ47" i="4"/>
  <c r="AT47" i="4"/>
  <c r="AM47" i="4"/>
  <c r="AJ47" i="4"/>
  <c r="S47" i="4"/>
  <c r="P47" i="4"/>
  <c r="M47" i="4"/>
  <c r="J47" i="4"/>
  <c r="BW46" i="4"/>
  <c r="BT46" i="4"/>
  <c r="BL46" i="4"/>
  <c r="BF46" i="4"/>
  <c r="AZ46" i="4"/>
  <c r="AT46" i="4"/>
  <c r="AM46" i="4"/>
  <c r="AJ46" i="4"/>
  <c r="P46" i="4"/>
  <c r="M46" i="4"/>
  <c r="J46" i="4"/>
  <c r="CC45" i="4"/>
  <c r="BZ45" i="4"/>
  <c r="BW45" i="4"/>
  <c r="BT45" i="4"/>
  <c r="BL45" i="4"/>
  <c r="BF45" i="4"/>
  <c r="AZ45" i="4"/>
  <c r="AT45" i="4"/>
  <c r="AM45" i="4"/>
  <c r="AJ45" i="4"/>
  <c r="S45" i="4"/>
  <c r="P45" i="4"/>
  <c r="M45" i="4"/>
  <c r="J45" i="4"/>
  <c r="CC44" i="4"/>
  <c r="BZ44" i="4"/>
  <c r="BW44" i="4"/>
  <c r="BT44" i="4"/>
  <c r="BL44" i="4"/>
  <c r="BF44" i="4"/>
  <c r="AZ44" i="4"/>
  <c r="AT44" i="4"/>
  <c r="AM44" i="4"/>
  <c r="AJ44" i="4"/>
  <c r="S44" i="4"/>
  <c r="P44" i="4"/>
  <c r="M44" i="4"/>
  <c r="J44" i="4"/>
  <c r="BW43" i="4"/>
  <c r="BT43" i="4"/>
  <c r="BL43" i="4"/>
  <c r="BF43" i="4"/>
  <c r="AZ43" i="4"/>
  <c r="AT43" i="4"/>
  <c r="AM43" i="4"/>
  <c r="AJ43" i="4"/>
  <c r="S43" i="4"/>
  <c r="P43" i="4"/>
  <c r="M43" i="4"/>
  <c r="J43" i="4"/>
  <c r="CC42" i="4"/>
  <c r="BW42" i="4"/>
  <c r="BT42" i="4"/>
  <c r="BL42" i="4"/>
  <c r="BF42" i="4"/>
  <c r="AZ42" i="4"/>
  <c r="AT42" i="4"/>
  <c r="AM42" i="4"/>
  <c r="AJ42" i="4"/>
  <c r="S42" i="4"/>
  <c r="P42" i="4"/>
  <c r="M42" i="4"/>
  <c r="J42" i="4"/>
  <c r="CC41" i="4"/>
  <c r="BW41" i="4"/>
  <c r="BT41" i="4"/>
  <c r="BL41" i="4"/>
  <c r="BF41" i="4"/>
  <c r="AZ41" i="4"/>
  <c r="AT41" i="4"/>
  <c r="AM41" i="4"/>
  <c r="P41" i="4"/>
  <c r="M41" i="4"/>
  <c r="J41" i="4"/>
  <c r="CC40" i="4"/>
  <c r="BW40" i="4"/>
  <c r="BT40" i="4"/>
  <c r="BL40" i="4"/>
  <c r="BF40" i="4"/>
  <c r="AZ40" i="4"/>
  <c r="AT40" i="4"/>
  <c r="AM40" i="4"/>
  <c r="AJ40" i="4"/>
  <c r="P40" i="4"/>
  <c r="M40" i="4"/>
  <c r="J40" i="4"/>
  <c r="BW39" i="4"/>
  <c r="BT39" i="4"/>
  <c r="BL39" i="4"/>
  <c r="BF39" i="4"/>
  <c r="AZ39" i="4"/>
  <c r="AT39" i="4"/>
  <c r="AM39" i="4"/>
  <c r="AJ39" i="4"/>
  <c r="P39" i="4"/>
  <c r="M39" i="4"/>
  <c r="J39" i="4"/>
  <c r="BZ38" i="4"/>
  <c r="BW38" i="4"/>
  <c r="BT38" i="4"/>
  <c r="BL38" i="4"/>
  <c r="BF38" i="4"/>
  <c r="AZ38" i="4"/>
  <c r="AT38" i="4"/>
  <c r="AM38" i="4"/>
  <c r="AJ38" i="4"/>
  <c r="S38" i="4"/>
  <c r="P38" i="4"/>
  <c r="M38" i="4"/>
  <c r="J38" i="4"/>
  <c r="CC37" i="4"/>
  <c r="BZ37" i="4"/>
  <c r="BW37" i="4"/>
  <c r="BT37" i="4"/>
  <c r="BL37" i="4"/>
  <c r="BF37" i="4"/>
  <c r="AZ37" i="4"/>
  <c r="AT37" i="4"/>
  <c r="AM37" i="4"/>
  <c r="AJ37" i="4"/>
  <c r="S37" i="4"/>
  <c r="P37" i="4"/>
  <c r="M37" i="4"/>
  <c r="J37" i="4"/>
  <c r="CC36" i="4"/>
  <c r="BW36" i="4"/>
  <c r="BT36" i="4"/>
  <c r="BL36" i="4"/>
  <c r="BF36" i="4"/>
  <c r="AZ36" i="4"/>
  <c r="AT36" i="4"/>
  <c r="AM36" i="4"/>
  <c r="AJ36" i="4"/>
  <c r="S36" i="4"/>
  <c r="P36" i="4"/>
  <c r="M36" i="4"/>
  <c r="J36" i="4"/>
  <c r="CC35" i="4"/>
  <c r="BZ35" i="4"/>
  <c r="BW35" i="4"/>
  <c r="BT35" i="4"/>
  <c r="BL35" i="4"/>
  <c r="BF35" i="4"/>
  <c r="AZ35" i="4"/>
  <c r="AT35" i="4"/>
  <c r="AM35" i="4"/>
  <c r="AJ35" i="4"/>
  <c r="S35" i="4"/>
  <c r="P35" i="4"/>
  <c r="M35" i="4"/>
  <c r="J35" i="4"/>
  <c r="CC34" i="4"/>
  <c r="BZ34" i="4"/>
  <c r="BW34" i="4"/>
  <c r="BT34" i="4"/>
  <c r="BL34" i="4"/>
  <c r="BF34" i="4"/>
  <c r="AZ34" i="4"/>
  <c r="AT34" i="4"/>
  <c r="AM34" i="4"/>
  <c r="AJ34" i="4"/>
  <c r="S34" i="4"/>
  <c r="P34" i="4"/>
  <c r="J34" i="4"/>
  <c r="CC33" i="4"/>
  <c r="BZ33" i="4"/>
  <c r="BW33" i="4"/>
  <c r="BT33" i="4"/>
  <c r="BL33" i="4"/>
  <c r="BF33" i="4"/>
  <c r="AZ33" i="4"/>
  <c r="AT33" i="4"/>
  <c r="AM33" i="4"/>
  <c r="AJ33" i="4"/>
  <c r="S33" i="4"/>
  <c r="P33" i="4"/>
  <c r="M33" i="4"/>
  <c r="J33" i="4"/>
  <c r="CC32" i="4"/>
  <c r="BZ32" i="4"/>
  <c r="BW32" i="4"/>
  <c r="BT32" i="4"/>
  <c r="BL32" i="4"/>
  <c r="BF32" i="4"/>
  <c r="AZ32" i="4"/>
  <c r="AT32" i="4"/>
  <c r="AM32" i="4"/>
  <c r="AJ32" i="4"/>
  <c r="S32" i="4"/>
  <c r="P32" i="4"/>
  <c r="M32" i="4"/>
  <c r="J32" i="4"/>
  <c r="CC31" i="4"/>
  <c r="BZ31" i="4"/>
  <c r="BW31" i="4"/>
  <c r="BT31" i="4"/>
  <c r="BL31" i="4"/>
  <c r="BF31" i="4"/>
  <c r="AZ31" i="4"/>
  <c r="AT31" i="4"/>
  <c r="AM31" i="4"/>
  <c r="S31" i="4"/>
  <c r="P31" i="4"/>
  <c r="M31" i="4"/>
  <c r="J31" i="4"/>
  <c r="CC30" i="4"/>
  <c r="BZ30" i="4"/>
  <c r="BW30" i="4"/>
  <c r="BT30" i="4"/>
  <c r="BL30" i="4"/>
  <c r="BF30" i="4"/>
  <c r="AZ30" i="4"/>
  <c r="AT30" i="4"/>
  <c r="AM30" i="4"/>
  <c r="S30" i="4"/>
  <c r="P30" i="4"/>
  <c r="J30" i="4"/>
  <c r="CC29" i="4"/>
  <c r="BW29" i="4"/>
  <c r="BT29" i="4"/>
  <c r="BL29" i="4"/>
  <c r="BF29" i="4"/>
  <c r="AZ29" i="4"/>
  <c r="AT29" i="4"/>
  <c r="AM29" i="4"/>
  <c r="AJ29" i="4"/>
  <c r="S29" i="4"/>
  <c r="P29" i="4"/>
  <c r="M29" i="4"/>
  <c r="J29" i="4"/>
  <c r="CC28" i="4"/>
  <c r="BW28" i="4"/>
  <c r="BT28" i="4"/>
  <c r="BL28" i="4"/>
  <c r="BF28" i="4"/>
  <c r="AZ28" i="4"/>
  <c r="AT28" i="4"/>
  <c r="AM28" i="4"/>
  <c r="P28" i="4"/>
  <c r="J28" i="4"/>
  <c r="BZ27" i="4"/>
  <c r="BW27" i="4"/>
  <c r="BT27" i="4"/>
  <c r="BL27" i="4"/>
  <c r="BF27" i="4"/>
  <c r="AZ27" i="4"/>
  <c r="AT27" i="4"/>
  <c r="AM27" i="4"/>
  <c r="AJ27" i="4"/>
  <c r="P27" i="4"/>
  <c r="J27" i="4"/>
  <c r="CC26" i="4"/>
  <c r="BZ26" i="4"/>
  <c r="BW26" i="4"/>
  <c r="BT26" i="4"/>
  <c r="BL26" i="4"/>
  <c r="BF26" i="4"/>
  <c r="AZ26" i="4"/>
  <c r="AT26" i="4"/>
  <c r="AM26" i="4"/>
  <c r="AJ26" i="4"/>
  <c r="S26" i="4"/>
  <c r="P26" i="4"/>
  <c r="M26" i="4"/>
  <c r="J26" i="4"/>
  <c r="CC25" i="4"/>
  <c r="BZ25" i="4"/>
  <c r="BW25" i="4"/>
  <c r="BT25" i="4"/>
  <c r="BL25" i="4"/>
  <c r="BF25" i="4"/>
  <c r="AZ25" i="4"/>
  <c r="AT25" i="4"/>
  <c r="AM25" i="4"/>
  <c r="AJ25" i="4"/>
  <c r="S25" i="4"/>
  <c r="P25" i="4"/>
  <c r="M25" i="4"/>
  <c r="J25" i="4"/>
  <c r="CC24" i="4"/>
  <c r="BW24" i="4"/>
  <c r="BT24" i="4"/>
  <c r="BL24" i="4"/>
  <c r="BF24" i="4"/>
  <c r="AZ24" i="4"/>
  <c r="AT24" i="4"/>
  <c r="AM24" i="4"/>
  <c r="AJ24" i="4"/>
  <c r="S24" i="4"/>
  <c r="P24" i="4"/>
  <c r="M24" i="4"/>
  <c r="J24" i="4"/>
  <c r="CC23" i="4"/>
  <c r="BW23" i="4"/>
  <c r="BT23" i="4"/>
  <c r="BL23" i="4"/>
  <c r="BF23" i="4"/>
  <c r="AZ23" i="4"/>
  <c r="AT23" i="4"/>
  <c r="AM23" i="4"/>
  <c r="AJ23" i="4"/>
  <c r="S23" i="4"/>
  <c r="P23" i="4"/>
  <c r="M23" i="4"/>
  <c r="J23" i="4"/>
  <c r="CC22" i="4"/>
  <c r="BZ22" i="4"/>
  <c r="BW22" i="4"/>
  <c r="BT22" i="4"/>
  <c r="BL22" i="4"/>
  <c r="BF22" i="4"/>
  <c r="AZ22" i="4"/>
  <c r="AT22" i="4"/>
  <c r="AM22" i="4"/>
  <c r="AJ22" i="4"/>
  <c r="P22" i="4"/>
  <c r="J22" i="4"/>
  <c r="CC21" i="4"/>
  <c r="BW21" i="4"/>
  <c r="BT21" i="4"/>
  <c r="BL21" i="4"/>
  <c r="BF21" i="4"/>
  <c r="AZ21" i="4"/>
  <c r="AT21" i="4"/>
  <c r="AM21" i="4"/>
  <c r="AJ21" i="4"/>
  <c r="S21" i="4"/>
  <c r="P21" i="4"/>
  <c r="M21" i="4"/>
  <c r="J21" i="4"/>
  <c r="CC20" i="4"/>
  <c r="BZ20" i="4"/>
  <c r="BW20" i="4"/>
  <c r="BT20" i="4"/>
  <c r="BL20" i="4"/>
  <c r="BF20" i="4"/>
  <c r="AZ20" i="4"/>
  <c r="AT20" i="4"/>
  <c r="AM20" i="4"/>
  <c r="AJ20" i="4"/>
  <c r="S20" i="4"/>
  <c r="P20" i="4"/>
  <c r="M20" i="4"/>
  <c r="J20" i="4"/>
  <c r="CC19" i="4"/>
  <c r="BZ19" i="4"/>
  <c r="BW19" i="4"/>
  <c r="BT19" i="4"/>
  <c r="BL19" i="4"/>
  <c r="BF19" i="4"/>
  <c r="AZ19" i="4"/>
  <c r="AT19" i="4"/>
  <c r="AM19" i="4"/>
  <c r="AJ19" i="4"/>
  <c r="S19" i="4"/>
  <c r="P19" i="4"/>
  <c r="M19" i="4"/>
  <c r="J19" i="4"/>
  <c r="CC18" i="4"/>
  <c r="BZ18" i="4"/>
  <c r="BW18" i="4"/>
  <c r="BT18" i="4"/>
  <c r="BL18" i="4"/>
  <c r="BF18" i="4"/>
  <c r="AZ18" i="4"/>
  <c r="AT18" i="4"/>
  <c r="AM18" i="4"/>
  <c r="AJ18" i="4"/>
  <c r="S18" i="4"/>
  <c r="P18" i="4"/>
  <c r="M18" i="4"/>
  <c r="J18" i="4"/>
  <c r="CC17" i="4"/>
  <c r="BZ17" i="4"/>
  <c r="BW17" i="4"/>
  <c r="BT17" i="4"/>
  <c r="BL17" i="4"/>
  <c r="BF17" i="4"/>
  <c r="AZ17" i="4"/>
  <c r="AT17" i="4"/>
  <c r="AM17" i="4"/>
  <c r="AJ17" i="4"/>
  <c r="S17" i="4"/>
  <c r="P17" i="4"/>
  <c r="M17" i="4"/>
  <c r="J17" i="4"/>
  <c r="CC16" i="4"/>
  <c r="BZ16" i="4"/>
  <c r="BW16" i="4"/>
  <c r="BT16" i="4"/>
  <c r="BL16" i="4"/>
  <c r="BF16" i="4"/>
  <c r="AZ16" i="4"/>
  <c r="AT16" i="4"/>
  <c r="AM16" i="4"/>
  <c r="AJ16" i="4"/>
  <c r="S16" i="4"/>
  <c r="P16" i="4"/>
  <c r="M16" i="4"/>
  <c r="J16" i="4"/>
  <c r="CC15" i="4"/>
  <c r="BZ15" i="4"/>
  <c r="BW15" i="4"/>
  <c r="BT15" i="4"/>
  <c r="BL15" i="4"/>
  <c r="BF15" i="4"/>
  <c r="AZ15" i="4"/>
  <c r="AT15" i="4"/>
  <c r="AM15" i="4"/>
  <c r="AJ15" i="4"/>
  <c r="S15" i="4"/>
  <c r="P15" i="4"/>
  <c r="M15" i="4"/>
  <c r="J15" i="4"/>
  <c r="CC14" i="4"/>
  <c r="BZ14" i="4"/>
  <c r="BW14" i="4"/>
  <c r="BT14" i="4"/>
  <c r="BL14" i="4"/>
  <c r="BF14" i="4"/>
  <c r="AZ14" i="4"/>
  <c r="AT14" i="4"/>
  <c r="AM14" i="4"/>
  <c r="AJ14" i="4"/>
  <c r="S14" i="4"/>
  <c r="P14" i="4"/>
  <c r="M14" i="4"/>
  <c r="J14" i="4"/>
  <c r="CC13" i="4"/>
  <c r="BZ13" i="4"/>
  <c r="BW13" i="4"/>
  <c r="BT13" i="4"/>
  <c r="BL13" i="4"/>
  <c r="AZ13" i="4"/>
  <c r="AT13" i="4"/>
  <c r="AM13" i="4"/>
  <c r="P13" i="4"/>
  <c r="J13" i="4"/>
  <c r="BW12" i="4"/>
  <c r="BT12" i="4"/>
  <c r="BL12" i="4"/>
  <c r="BF12" i="4"/>
  <c r="AZ12" i="4"/>
  <c r="AT12" i="4"/>
  <c r="AM12" i="4"/>
  <c r="AJ12" i="4"/>
  <c r="S12" i="4"/>
  <c r="P12" i="4"/>
  <c r="M12" i="4"/>
  <c r="J12" i="4"/>
  <c r="CC11" i="4"/>
  <c r="BZ11" i="4"/>
  <c r="BW11" i="4"/>
  <c r="BT11" i="4"/>
  <c r="BL11" i="4"/>
  <c r="BF11" i="4"/>
  <c r="AZ11" i="4"/>
  <c r="AT11" i="4"/>
  <c r="AM11" i="4"/>
  <c r="AJ11" i="4"/>
  <c r="S11" i="4"/>
  <c r="P11" i="4"/>
  <c r="J11" i="4"/>
  <c r="CC10" i="4"/>
  <c r="BW10" i="4"/>
  <c r="BT10" i="4"/>
  <c r="BL10" i="4"/>
  <c r="BF10" i="4"/>
  <c r="AZ10" i="4"/>
  <c r="AT10" i="4"/>
  <c r="AM10" i="4"/>
  <c r="AJ10" i="4"/>
  <c r="S10" i="4"/>
  <c r="P10" i="4"/>
  <c r="M10" i="4"/>
  <c r="J10" i="4"/>
  <c r="CC9" i="4"/>
  <c r="BZ9" i="4"/>
  <c r="BW9" i="4"/>
  <c r="BT9" i="4"/>
  <c r="BL9" i="4"/>
  <c r="AZ9" i="4"/>
  <c r="AT9" i="4"/>
  <c r="AM9" i="4"/>
  <c r="AJ9" i="4"/>
  <c r="S9" i="4"/>
  <c r="P9" i="4"/>
  <c r="J9" i="4"/>
  <c r="CC8" i="4"/>
  <c r="BZ8" i="4"/>
  <c r="BW8" i="4"/>
  <c r="BT8" i="4"/>
  <c r="BL8" i="4"/>
  <c r="BF8" i="4"/>
  <c r="AZ8" i="4"/>
  <c r="AT8" i="4"/>
  <c r="AM8" i="4"/>
  <c r="AJ8" i="4"/>
  <c r="P8" i="4"/>
  <c r="J8" i="4"/>
  <c r="CC7" i="4"/>
  <c r="BZ7" i="4"/>
  <c r="BW7" i="4"/>
  <c r="BT7" i="4"/>
  <c r="BL7" i="4"/>
  <c r="BF7" i="4"/>
  <c r="AZ7" i="4"/>
  <c r="AT7" i="4"/>
  <c r="AM7" i="4"/>
  <c r="AJ7" i="4"/>
  <c r="S7" i="4"/>
  <c r="P7" i="4"/>
  <c r="M7" i="4"/>
  <c r="J7" i="4"/>
  <c r="CC6" i="4"/>
  <c r="BW6" i="4"/>
  <c r="BT6" i="4"/>
  <c r="BL6" i="4"/>
  <c r="BF6" i="4"/>
  <c r="AZ6" i="4"/>
  <c r="AT6" i="4"/>
  <c r="AM6" i="4"/>
  <c r="AJ6" i="4"/>
  <c r="S6" i="4"/>
  <c r="P6" i="4"/>
  <c r="J6" i="4"/>
  <c r="CC5" i="4"/>
  <c r="BZ5" i="4"/>
  <c r="BW5" i="4"/>
  <c r="BT5" i="4"/>
  <c r="BL5" i="4"/>
  <c r="BF5" i="4"/>
  <c r="AZ5" i="4"/>
  <c r="AT5" i="4"/>
  <c r="AM5" i="4"/>
  <c r="AJ5" i="4"/>
  <c r="S5" i="4"/>
  <c r="P5" i="4"/>
  <c r="J5" i="4"/>
  <c r="CC4" i="4"/>
  <c r="BZ4" i="4"/>
  <c r="BW4" i="4"/>
  <c r="BT4" i="4"/>
  <c r="BL4" i="4"/>
  <c r="AZ4" i="4"/>
  <c r="AT4" i="4"/>
  <c r="AM4" i="4"/>
  <c r="AJ4" i="4"/>
  <c r="S4" i="4"/>
  <c r="P4" i="4"/>
  <c r="M4" i="4"/>
  <c r="J4" i="4"/>
  <c r="CC3" i="4"/>
  <c r="BZ3" i="4"/>
  <c r="BW3" i="4"/>
  <c r="BT3" i="4"/>
  <c r="BL3" i="4"/>
  <c r="BF3" i="4"/>
  <c r="AZ3" i="4"/>
  <c r="AT3" i="4"/>
  <c r="AM3" i="4"/>
  <c r="AJ3" i="4"/>
  <c r="S3" i="4"/>
  <c r="P3" i="4"/>
  <c r="J3" i="4"/>
  <c r="CC2" i="4"/>
  <c r="BZ2" i="4"/>
  <c r="BW2" i="4"/>
  <c r="BT2" i="4"/>
  <c r="BL2" i="4"/>
  <c r="BF2" i="4"/>
  <c r="AZ2" i="4"/>
  <c r="AT2" i="4"/>
  <c r="AM2" i="4"/>
  <c r="AJ2" i="4"/>
  <c r="S2" i="4"/>
  <c r="P2" i="4"/>
  <c r="J2" i="4"/>
  <c r="BW7" i="2"/>
  <c r="BT7" i="2"/>
  <c r="BL7" i="2"/>
  <c r="BF7" i="2"/>
  <c r="AZ7" i="2"/>
  <c r="AT7" i="2"/>
  <c r="AM7" i="2"/>
  <c r="AJ7" i="2"/>
  <c r="P7" i="2"/>
  <c r="M7" i="2"/>
  <c r="J7" i="2"/>
  <c r="CC6" i="2"/>
  <c r="BZ6" i="2"/>
  <c r="BW6" i="2"/>
  <c r="BT6" i="2"/>
  <c r="BL6" i="2"/>
  <c r="BF6" i="2"/>
  <c r="AZ6" i="2"/>
  <c r="AT6" i="2"/>
  <c r="AM6" i="2"/>
  <c r="AJ6" i="2"/>
  <c r="S6" i="2"/>
  <c r="P6" i="2"/>
  <c r="M6" i="2"/>
  <c r="J6" i="2"/>
  <c r="CC5" i="2"/>
  <c r="BZ5" i="2"/>
  <c r="BW5" i="2"/>
  <c r="BT5" i="2"/>
  <c r="BL5" i="2"/>
  <c r="BF5" i="2"/>
  <c r="AZ5" i="2"/>
  <c r="AT5" i="2"/>
  <c r="AM5" i="2"/>
  <c r="AJ5" i="2"/>
  <c r="P5" i="2"/>
  <c r="J5" i="2"/>
  <c r="CC4" i="2"/>
  <c r="BW4" i="2"/>
  <c r="BT4" i="2"/>
  <c r="BL4" i="2"/>
  <c r="BF4" i="2"/>
  <c r="AZ4" i="2"/>
  <c r="AT4" i="2"/>
  <c r="AM4" i="2"/>
  <c r="AJ4" i="2"/>
  <c r="S4" i="2"/>
  <c r="P4" i="2"/>
  <c r="J4" i="2"/>
  <c r="J3" i="2"/>
  <c r="P3" i="2"/>
  <c r="S3" i="2"/>
  <c r="AM3" i="2"/>
  <c r="AT3" i="2"/>
  <c r="AZ3" i="2"/>
  <c r="BF3" i="2"/>
  <c r="BL3" i="2"/>
  <c r="BT3" i="2"/>
  <c r="BW3" i="2"/>
  <c r="CC3" i="2"/>
  <c r="CC2" i="2"/>
  <c r="BZ2" i="2"/>
  <c r="BW2" i="2"/>
  <c r="BT2" i="2"/>
  <c r="BL2" i="2"/>
  <c r="BF2" i="2"/>
  <c r="AZ2" i="2"/>
  <c r="AT2" i="2"/>
  <c r="AM2" i="2"/>
  <c r="AJ2" i="2"/>
  <c r="S2" i="2"/>
  <c r="P2" i="2"/>
  <c r="J2" i="2"/>
  <c r="CF58" i="1"/>
  <c r="CF57" i="1"/>
  <c r="CF56" i="1"/>
  <c r="CF55" i="1"/>
  <c r="CF54" i="1"/>
  <c r="CC52" i="1"/>
  <c r="CC51" i="1"/>
  <c r="CC49" i="1"/>
  <c r="CC48" i="1"/>
  <c r="CC47" i="1"/>
  <c r="CC45" i="1"/>
  <c r="CC44" i="1"/>
  <c r="CC42" i="1"/>
  <c r="CC41" i="1"/>
  <c r="CC40" i="1"/>
  <c r="CC37" i="1"/>
  <c r="CC36" i="1"/>
  <c r="CC35" i="1"/>
  <c r="CC34" i="1"/>
  <c r="CC33" i="1"/>
  <c r="CC32" i="1"/>
  <c r="CC31" i="1"/>
  <c r="CC30" i="1"/>
  <c r="CC29" i="1"/>
  <c r="CC28" i="1"/>
  <c r="CC26" i="1"/>
  <c r="CC25" i="1"/>
  <c r="CC24" i="1"/>
  <c r="CC23" i="1"/>
  <c r="CC22" i="1"/>
  <c r="CC21" i="1"/>
  <c r="CC20" i="1"/>
  <c r="CC19" i="1"/>
  <c r="CC18" i="1"/>
  <c r="CC17" i="1"/>
  <c r="CC16" i="1"/>
  <c r="CC15" i="1"/>
  <c r="CC14" i="1"/>
  <c r="CC13" i="1"/>
  <c r="CC11" i="1"/>
  <c r="CC10" i="1"/>
  <c r="CC9" i="1"/>
  <c r="CC8" i="1"/>
  <c r="CC7" i="1"/>
  <c r="CC6" i="1"/>
  <c r="CC5" i="1"/>
  <c r="CC4" i="1"/>
  <c r="CC3" i="1"/>
  <c r="CC2" i="1"/>
  <c r="BZ45" i="1"/>
  <c r="BZ44" i="1"/>
  <c r="BZ38" i="1"/>
  <c r="BZ37" i="1"/>
  <c r="BZ35" i="1"/>
  <c r="BZ34" i="1"/>
  <c r="BZ33" i="1"/>
  <c r="BZ32" i="1"/>
  <c r="BZ31" i="1"/>
  <c r="BZ30" i="1"/>
  <c r="BZ27" i="1"/>
  <c r="BZ26" i="1"/>
  <c r="BZ25" i="1"/>
  <c r="BZ22" i="1"/>
  <c r="BZ20" i="1"/>
  <c r="BZ19" i="1"/>
  <c r="BZ18" i="1"/>
  <c r="BZ17" i="1"/>
  <c r="BZ16" i="1"/>
  <c r="BZ15" i="1"/>
  <c r="BZ14" i="1"/>
  <c r="BZ13" i="1"/>
  <c r="BZ11" i="1"/>
  <c r="BZ9" i="1"/>
  <c r="BZ8" i="1"/>
  <c r="BZ7" i="1"/>
  <c r="BZ5" i="1"/>
  <c r="BZ4" i="1"/>
  <c r="BZ3" i="1"/>
  <c r="BZ2" i="1"/>
  <c r="BW52" i="1"/>
  <c r="BW51" i="1"/>
  <c r="BW50" i="1"/>
  <c r="BW49" i="1"/>
  <c r="BW48" i="1"/>
  <c r="BW47" i="1"/>
  <c r="BW46" i="1"/>
  <c r="BW45" i="1"/>
  <c r="BW44" i="1"/>
  <c r="BW43" i="1"/>
  <c r="BW42" i="1"/>
  <c r="BW41" i="1"/>
  <c r="BW40" i="1"/>
  <c r="BW39" i="1"/>
  <c r="BW38" i="1"/>
  <c r="BW37" i="1"/>
  <c r="BW36" i="1"/>
  <c r="BW35" i="1"/>
  <c r="BW34" i="1"/>
  <c r="BW33" i="1"/>
  <c r="BW32" i="1"/>
  <c r="BW31" i="1"/>
  <c r="BW30" i="1"/>
  <c r="BW29" i="1"/>
  <c r="BW28" i="1"/>
  <c r="BW27" i="1"/>
  <c r="BW26" i="1"/>
  <c r="BW25" i="1"/>
  <c r="BW24" i="1"/>
  <c r="BW23" i="1"/>
  <c r="BW22" i="1"/>
  <c r="BW21" i="1"/>
  <c r="BW20" i="1"/>
  <c r="BW19" i="1"/>
  <c r="BW18" i="1"/>
  <c r="BW17" i="1"/>
  <c r="BW16" i="1"/>
  <c r="BW15" i="1"/>
  <c r="BW14" i="1"/>
  <c r="BW13" i="1"/>
  <c r="BW12" i="1"/>
  <c r="BW11" i="1"/>
  <c r="BW10" i="1"/>
  <c r="BW9" i="1"/>
  <c r="BW8" i="1"/>
  <c r="BW7" i="1"/>
  <c r="BW6" i="1"/>
  <c r="BW5" i="1"/>
  <c r="BW4" i="1"/>
  <c r="BW3" i="1"/>
  <c r="BW2" i="1"/>
  <c r="BT52" i="1"/>
  <c r="BT51" i="1"/>
  <c r="BT50" i="1"/>
  <c r="BT49" i="1"/>
  <c r="BT48" i="1"/>
  <c r="BT47" i="1"/>
  <c r="BT46" i="1"/>
  <c r="BT45" i="1"/>
  <c r="BT44" i="1"/>
  <c r="BT43" i="1"/>
  <c r="BT42" i="1"/>
  <c r="BT41" i="1"/>
  <c r="BT40" i="1"/>
  <c r="BT39" i="1"/>
  <c r="BT38" i="1"/>
  <c r="BT37" i="1"/>
  <c r="BT36" i="1"/>
  <c r="BT35" i="1"/>
  <c r="BT34" i="1"/>
  <c r="BT33" i="1"/>
  <c r="BT32" i="1"/>
  <c r="BT31" i="1"/>
  <c r="BT30" i="1"/>
  <c r="BT29" i="1"/>
  <c r="BT28" i="1"/>
  <c r="BT27" i="1"/>
  <c r="BT26" i="1"/>
  <c r="BT25" i="1"/>
  <c r="BT24" i="1"/>
  <c r="BT23" i="1"/>
  <c r="BT22" i="1"/>
  <c r="BT21" i="1"/>
  <c r="BT20" i="1"/>
  <c r="BT19" i="1"/>
  <c r="BT18" i="1"/>
  <c r="BT17" i="1"/>
  <c r="BT16" i="1"/>
  <c r="BT15" i="1"/>
  <c r="BT14" i="1"/>
  <c r="BT13" i="1"/>
  <c r="BT12" i="1"/>
  <c r="BT11" i="1"/>
  <c r="BT10" i="1"/>
  <c r="BT9" i="1"/>
  <c r="BT8" i="1"/>
  <c r="BT7" i="1"/>
  <c r="BT6" i="1"/>
  <c r="BT5" i="1"/>
  <c r="BT4" i="1"/>
  <c r="BT3" i="1"/>
  <c r="BT2" i="1"/>
  <c r="BO58" i="1"/>
  <c r="BO57" i="1"/>
  <c r="BO56" i="1"/>
  <c r="BO55" i="1"/>
  <c r="BO54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BL5" i="1"/>
  <c r="BL4" i="1"/>
  <c r="BL3" i="1"/>
  <c r="BL2" i="1"/>
  <c r="BI58" i="1"/>
  <c r="BI57" i="1"/>
  <c r="BI56" i="1"/>
  <c r="BI55" i="1"/>
  <c r="BI54" i="1"/>
  <c r="BF52" i="1"/>
  <c r="BF51" i="1"/>
  <c r="BF50" i="1"/>
  <c r="BF49" i="1"/>
  <c r="BF48" i="1"/>
  <c r="BF47" i="1"/>
  <c r="BF46" i="1"/>
  <c r="BF45" i="1"/>
  <c r="BF44" i="1"/>
  <c r="BF43" i="1"/>
  <c r="BF42" i="1"/>
  <c r="BF41" i="1"/>
  <c r="BF40" i="1"/>
  <c r="BF39" i="1"/>
  <c r="BF38" i="1"/>
  <c r="BF37" i="1"/>
  <c r="BF36" i="1"/>
  <c r="BF35" i="1"/>
  <c r="BF34" i="1"/>
  <c r="BF33" i="1"/>
  <c r="BF32" i="1"/>
  <c r="BF31" i="1"/>
  <c r="BF30" i="1"/>
  <c r="BF29" i="1"/>
  <c r="BF28" i="1"/>
  <c r="BF27" i="1"/>
  <c r="BF26" i="1"/>
  <c r="BF25" i="1"/>
  <c r="BF24" i="1"/>
  <c r="BF23" i="1"/>
  <c r="BF22" i="1"/>
  <c r="BF21" i="1"/>
  <c r="BF20" i="1"/>
  <c r="BF19" i="1"/>
  <c r="BF18" i="1"/>
  <c r="BF17" i="1"/>
  <c r="BF16" i="1"/>
  <c r="BF15" i="1"/>
  <c r="BF14" i="1"/>
  <c r="BF12" i="1"/>
  <c r="BF11" i="1"/>
  <c r="BF10" i="1"/>
  <c r="BF8" i="1"/>
  <c r="BF7" i="1"/>
  <c r="BF6" i="1"/>
  <c r="BF5" i="1"/>
  <c r="BF3" i="1"/>
  <c r="BF2" i="1"/>
  <c r="BC58" i="1"/>
  <c r="BC57" i="1"/>
  <c r="BC56" i="1"/>
  <c r="BC55" i="1"/>
  <c r="BC54" i="1"/>
  <c r="AZ52" i="1"/>
  <c r="AZ51" i="1"/>
  <c r="AZ50" i="1"/>
  <c r="AZ49" i="1"/>
  <c r="AZ48" i="1"/>
  <c r="AZ47" i="1"/>
  <c r="AZ46" i="1"/>
  <c r="AZ45" i="1"/>
  <c r="AZ44" i="1"/>
  <c r="AZ43" i="1"/>
  <c r="AZ42" i="1"/>
  <c r="AZ41" i="1"/>
  <c r="AZ40" i="1"/>
  <c r="AZ39" i="1"/>
  <c r="AZ38" i="1"/>
  <c r="AZ37" i="1"/>
  <c r="AZ36" i="1"/>
  <c r="AZ35" i="1"/>
  <c r="AZ34" i="1"/>
  <c r="AZ33" i="1"/>
  <c r="AZ32" i="1"/>
  <c r="AZ31" i="1"/>
  <c r="AZ30" i="1"/>
  <c r="AZ29" i="1"/>
  <c r="AZ28" i="1"/>
  <c r="AZ27" i="1"/>
  <c r="AZ26" i="1"/>
  <c r="AZ25" i="1"/>
  <c r="AZ24" i="1"/>
  <c r="AZ23" i="1"/>
  <c r="AZ22" i="1"/>
  <c r="AZ21" i="1"/>
  <c r="AZ20" i="1"/>
  <c r="AZ19" i="1"/>
  <c r="AZ18" i="1"/>
  <c r="AZ17" i="1"/>
  <c r="AZ16" i="1"/>
  <c r="AZ15" i="1"/>
  <c r="AZ14" i="1"/>
  <c r="AZ13" i="1"/>
  <c r="AZ12" i="1"/>
  <c r="AZ11" i="1"/>
  <c r="AZ10" i="1"/>
  <c r="AZ9" i="1"/>
  <c r="AZ8" i="1"/>
  <c r="AZ7" i="1"/>
  <c r="AZ6" i="1"/>
  <c r="AZ5" i="1"/>
  <c r="AZ4" i="1"/>
  <c r="AZ3" i="1"/>
  <c r="AZ2" i="1"/>
  <c r="AW58" i="1"/>
  <c r="AW57" i="1"/>
  <c r="AW56" i="1"/>
  <c r="AW55" i="1"/>
  <c r="AW54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  <c r="AM5" i="1"/>
  <c r="AM4" i="1"/>
  <c r="AM3" i="1"/>
  <c r="AM2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T4" i="1"/>
  <c r="AT3" i="1"/>
  <c r="AT2" i="1"/>
  <c r="AJ52" i="1"/>
  <c r="AJ50" i="1"/>
  <c r="AJ49" i="1"/>
  <c r="AJ47" i="1"/>
  <c r="AJ46" i="1"/>
  <c r="AJ45" i="1"/>
  <c r="AJ44" i="1"/>
  <c r="AJ43" i="1"/>
  <c r="AJ42" i="1"/>
  <c r="AJ40" i="1"/>
  <c r="AJ39" i="1"/>
  <c r="AJ38" i="1"/>
  <c r="AJ37" i="1"/>
  <c r="AJ36" i="1"/>
  <c r="AJ35" i="1"/>
  <c r="AJ34" i="1"/>
  <c r="AJ33" i="1"/>
  <c r="AJ32" i="1"/>
  <c r="AJ29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2" i="1"/>
  <c r="AJ11" i="1"/>
  <c r="AJ10" i="1"/>
  <c r="AJ9" i="1"/>
  <c r="AJ8" i="1"/>
  <c r="AJ7" i="1"/>
  <c r="AJ6" i="1"/>
  <c r="AJ5" i="1"/>
  <c r="AJ4" i="1"/>
  <c r="AJ3" i="1"/>
  <c r="AJ2" i="1"/>
  <c r="AP57" i="1"/>
  <c r="AP56" i="1"/>
  <c r="AP55" i="1"/>
  <c r="AP54" i="1"/>
  <c r="AG56" i="1"/>
  <c r="AG55" i="1"/>
  <c r="AG54" i="1"/>
  <c r="AA58" i="1"/>
  <c r="AA57" i="1"/>
  <c r="AA56" i="1"/>
  <c r="AA55" i="1"/>
  <c r="AA54" i="1"/>
  <c r="V54" i="1"/>
  <c r="V55" i="1"/>
  <c r="V56" i="1"/>
  <c r="V57" i="1"/>
  <c r="V58" i="1"/>
  <c r="S52" i="1"/>
  <c r="S49" i="1"/>
  <c r="S48" i="1"/>
  <c r="S47" i="1"/>
  <c r="S45" i="1"/>
  <c r="S44" i="1"/>
  <c r="S43" i="1"/>
  <c r="S42" i="1"/>
  <c r="S38" i="1"/>
  <c r="S37" i="1"/>
  <c r="S36" i="1"/>
  <c r="S35" i="1"/>
  <c r="S34" i="1"/>
  <c r="S33" i="1"/>
  <c r="S32" i="1"/>
  <c r="S31" i="1"/>
  <c r="S30" i="1"/>
  <c r="S29" i="1"/>
  <c r="S26" i="1"/>
  <c r="S25" i="1"/>
  <c r="S24" i="1"/>
  <c r="S23" i="1"/>
  <c r="S21" i="1"/>
  <c r="S20" i="1"/>
  <c r="S19" i="1"/>
  <c r="S18" i="1"/>
  <c r="S17" i="1"/>
  <c r="S16" i="1"/>
  <c r="S15" i="1"/>
  <c r="S14" i="1"/>
  <c r="S12" i="1"/>
  <c r="S11" i="1"/>
  <c r="S10" i="1"/>
  <c r="S9" i="1"/>
  <c r="S7" i="1"/>
  <c r="S6" i="1"/>
  <c r="S5" i="1"/>
  <c r="S4" i="1"/>
  <c r="S3" i="1"/>
  <c r="S2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G56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3" i="1"/>
  <c r="M32" i="1"/>
  <c r="M31" i="1"/>
  <c r="M29" i="1"/>
  <c r="M26" i="1"/>
  <c r="M25" i="1"/>
  <c r="M24" i="1"/>
  <c r="M23" i="1"/>
  <c r="M21" i="1"/>
  <c r="M20" i="1"/>
  <c r="M19" i="1"/>
  <c r="M18" i="1"/>
  <c r="M17" i="1"/>
  <c r="M16" i="1"/>
  <c r="M15" i="1"/>
  <c r="M14" i="1"/>
  <c r="M12" i="1"/>
  <c r="M10" i="1"/>
  <c r="M7" i="1"/>
  <c r="M4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2" i="1"/>
  <c r="G55" i="1"/>
  <c r="G54" i="1"/>
  <c r="AG58" i="4" l="1"/>
  <c r="AA59" i="4"/>
  <c r="AB55" i="4" s="1"/>
  <c r="BO59" i="4"/>
  <c r="BP56" i="4" s="1"/>
  <c r="AJ55" i="4"/>
  <c r="AT54" i="4"/>
  <c r="BF54" i="4"/>
  <c r="AZ54" i="4"/>
  <c r="AW59" i="4"/>
  <c r="BT54" i="4"/>
  <c r="BL54" i="4"/>
  <c r="CC54" i="4"/>
  <c r="BI59" i="4"/>
  <c r="BJ56" i="4" s="1"/>
  <c r="BZ54" i="4"/>
  <c r="BW55" i="4"/>
  <c r="CF59" i="4"/>
  <c r="CG58" i="4" s="1"/>
  <c r="AM54" i="4"/>
  <c r="J54" i="4"/>
  <c r="CC55" i="4"/>
  <c r="AP58" i="4"/>
  <c r="AQ57" i="4" s="1"/>
  <c r="V59" i="4"/>
  <c r="W58" i="4" s="1"/>
  <c r="BC59" i="4"/>
  <c r="BD57" i="4" s="1"/>
  <c r="S56" i="4"/>
  <c r="P54" i="4"/>
  <c r="M56" i="4"/>
  <c r="BP55" i="4"/>
  <c r="M54" i="4"/>
  <c r="S54" i="4"/>
  <c r="M55" i="4"/>
  <c r="S55" i="4"/>
  <c r="AJ56" i="4"/>
  <c r="CC56" i="4"/>
  <c r="G57" i="4"/>
  <c r="H56" i="4" s="1"/>
  <c r="AJ54" i="4"/>
  <c r="BW54" i="4"/>
  <c r="J55" i="4"/>
  <c r="P55" i="4"/>
  <c r="AM55" i="4"/>
  <c r="AT55" i="4"/>
  <c r="AZ55" i="4"/>
  <c r="BF55" i="4"/>
  <c r="BL55" i="4"/>
  <c r="BT55" i="4"/>
  <c r="BZ55" i="4"/>
  <c r="BF56" i="4"/>
  <c r="BZ56" i="4"/>
  <c r="CC56" i="1"/>
  <c r="CF59" i="1"/>
  <c r="CG54" i="1" s="1"/>
  <c r="CC55" i="1"/>
  <c r="CC54" i="1"/>
  <c r="BZ56" i="1"/>
  <c r="BZ55" i="1"/>
  <c r="BZ54" i="1"/>
  <c r="BW55" i="1"/>
  <c r="BW54" i="1"/>
  <c r="BT55" i="1"/>
  <c r="BO59" i="1"/>
  <c r="BP54" i="1" s="1"/>
  <c r="BT54" i="1"/>
  <c r="BL55" i="1"/>
  <c r="BL54" i="1"/>
  <c r="BI59" i="1"/>
  <c r="BF56" i="1"/>
  <c r="BF54" i="1"/>
  <c r="BF55" i="1"/>
  <c r="BC59" i="1"/>
  <c r="BD54" i="1" s="1"/>
  <c r="AZ56" i="1"/>
  <c r="AZ54" i="1"/>
  <c r="AZ55" i="1"/>
  <c r="AW59" i="1"/>
  <c r="AM56" i="1"/>
  <c r="AM54" i="1"/>
  <c r="AM55" i="1"/>
  <c r="AT54" i="1"/>
  <c r="AT56" i="1"/>
  <c r="AJ56" i="1"/>
  <c r="AT55" i="1"/>
  <c r="AJ54" i="1"/>
  <c r="AJ55" i="1"/>
  <c r="AP58" i="1"/>
  <c r="AQ55" i="1" s="1"/>
  <c r="AG57" i="1"/>
  <c r="AH55" i="1" s="1"/>
  <c r="AA59" i="1"/>
  <c r="AB54" i="1" s="1"/>
  <c r="V59" i="1"/>
  <c r="W58" i="1" s="1"/>
  <c r="S56" i="1"/>
  <c r="S54" i="1"/>
  <c r="S55" i="1"/>
  <c r="G57" i="1"/>
  <c r="H54" i="1" s="1"/>
  <c r="P55" i="1"/>
  <c r="P54" i="1"/>
  <c r="J54" i="1"/>
  <c r="M56" i="1"/>
  <c r="J55" i="1"/>
  <c r="M55" i="1"/>
  <c r="M54" i="1"/>
  <c r="AQ54" i="4" l="1"/>
  <c r="AQ55" i="4"/>
  <c r="BP54" i="4"/>
  <c r="BP58" i="4"/>
  <c r="BP57" i="4"/>
  <c r="BP59" i="4" s="1"/>
  <c r="AB58" i="4"/>
  <c r="AB57" i="4"/>
  <c r="AB59" i="4" s="1"/>
  <c r="AB54" i="4"/>
  <c r="AB56" i="4"/>
  <c r="AH54" i="4"/>
  <c r="AH56" i="4"/>
  <c r="AQ56" i="4"/>
  <c r="AQ58" i="4" s="1"/>
  <c r="H55" i="4"/>
  <c r="BJ58" i="4"/>
  <c r="CG56" i="4"/>
  <c r="CG54" i="4"/>
  <c r="BJ55" i="4"/>
  <c r="BF57" i="4"/>
  <c r="BM54" i="4" s="1"/>
  <c r="CG57" i="4"/>
  <c r="BJ54" i="4"/>
  <c r="BT56" i="4"/>
  <c r="BU54" i="4" s="1"/>
  <c r="BD54" i="4"/>
  <c r="BJ57" i="4"/>
  <c r="H54" i="4"/>
  <c r="BD58" i="4"/>
  <c r="CG55" i="4"/>
  <c r="CG59" i="4" s="1"/>
  <c r="CC57" i="4"/>
  <c r="CD56" i="4" s="1"/>
  <c r="BD56" i="4"/>
  <c r="BD55" i="4"/>
  <c r="W54" i="4"/>
  <c r="W56" i="4"/>
  <c r="W55" i="4"/>
  <c r="W57" i="4"/>
  <c r="BZ57" i="4"/>
  <c r="CA54" i="4" s="1"/>
  <c r="BW56" i="4"/>
  <c r="AH55" i="4"/>
  <c r="AJ57" i="4"/>
  <c r="S57" i="4"/>
  <c r="BL56" i="4"/>
  <c r="J56" i="4"/>
  <c r="K55" i="4" s="1"/>
  <c r="M57" i="4"/>
  <c r="AK56" i="4" s="1"/>
  <c r="AH57" i="4"/>
  <c r="BL56" i="1"/>
  <c r="BW56" i="1"/>
  <c r="CG58" i="1"/>
  <c r="CC57" i="1"/>
  <c r="CD56" i="1" s="1"/>
  <c r="CG56" i="1"/>
  <c r="CG55" i="1"/>
  <c r="CG57" i="1"/>
  <c r="BZ57" i="1"/>
  <c r="BT56" i="1"/>
  <c r="BU54" i="1" s="1"/>
  <c r="BP58" i="1"/>
  <c r="BP57" i="1"/>
  <c r="BP55" i="1"/>
  <c r="BP56" i="1"/>
  <c r="BJ55" i="1"/>
  <c r="BJ54" i="1"/>
  <c r="BJ58" i="1"/>
  <c r="BJ57" i="1"/>
  <c r="BJ56" i="1"/>
  <c r="BF57" i="1"/>
  <c r="BD55" i="1"/>
  <c r="BD58" i="1"/>
  <c r="BD57" i="1"/>
  <c r="BD56" i="1"/>
  <c r="AZ57" i="1"/>
  <c r="BA55" i="1" s="1"/>
  <c r="AM57" i="1"/>
  <c r="AN55" i="1" s="1"/>
  <c r="AJ57" i="1"/>
  <c r="AT57" i="1"/>
  <c r="AU54" i="1" s="1"/>
  <c r="AQ57" i="1"/>
  <c r="AQ56" i="1"/>
  <c r="AH56" i="1"/>
  <c r="AB57" i="1"/>
  <c r="AB58" i="1"/>
  <c r="AB56" i="1"/>
  <c r="AB55" i="1"/>
  <c r="W55" i="1"/>
  <c r="W56" i="1"/>
  <c r="W54" i="1"/>
  <c r="W57" i="1"/>
  <c r="J56" i="1"/>
  <c r="K55" i="1" s="1"/>
  <c r="H56" i="1"/>
  <c r="H55" i="1"/>
  <c r="S57" i="1"/>
  <c r="M57" i="1"/>
  <c r="AN56" i="1" s="1"/>
  <c r="BJ59" i="4" l="1"/>
  <c r="BM55" i="4"/>
  <c r="N54" i="4"/>
  <c r="BX54" i="4"/>
  <c r="BU55" i="4"/>
  <c r="Q55" i="4"/>
  <c r="CD55" i="4"/>
  <c r="BG55" i="4"/>
  <c r="BG54" i="4"/>
  <c r="H57" i="4"/>
  <c r="N55" i="4"/>
  <c r="BU56" i="4"/>
  <c r="BD59" i="4"/>
  <c r="AH58" i="4"/>
  <c r="T55" i="4"/>
  <c r="BX55" i="4"/>
  <c r="BX56" i="4" s="1"/>
  <c r="CD54" i="4"/>
  <c r="BG56" i="4"/>
  <c r="CA56" i="4"/>
  <c r="W59" i="4"/>
  <c r="T54" i="4"/>
  <c r="CA55" i="4"/>
  <c r="T56" i="4"/>
  <c r="N56" i="4"/>
  <c r="AK55" i="4"/>
  <c r="K54" i="4"/>
  <c r="K56" i="4" s="1"/>
  <c r="Q54" i="4"/>
  <c r="AK54" i="4"/>
  <c r="AK57" i="4" s="1"/>
  <c r="BM56" i="4"/>
  <c r="CD55" i="1"/>
  <c r="BP59" i="1"/>
  <c r="CG59" i="1"/>
  <c r="BJ59" i="1"/>
  <c r="CD54" i="1"/>
  <c r="CD57" i="1" s="1"/>
  <c r="CA56" i="1"/>
  <c r="CA55" i="1"/>
  <c r="CA54" i="1"/>
  <c r="BX55" i="1"/>
  <c r="BX54" i="1"/>
  <c r="BM54" i="1"/>
  <c r="BU55" i="1"/>
  <c r="BU56" i="1" s="1"/>
  <c r="BG55" i="1"/>
  <c r="BM55" i="1"/>
  <c r="BG54" i="1"/>
  <c r="BG56" i="1"/>
  <c r="BA54" i="1"/>
  <c r="BA56" i="1" s="1"/>
  <c r="AX55" i="1"/>
  <c r="AX56" i="1"/>
  <c r="AX54" i="1"/>
  <c r="AX57" i="1"/>
  <c r="AX58" i="1"/>
  <c r="AN54" i="1"/>
  <c r="AN57" i="1" s="1"/>
  <c r="AK55" i="1"/>
  <c r="AU56" i="1"/>
  <c r="AU55" i="1"/>
  <c r="N55" i="1"/>
  <c r="AK56" i="1"/>
  <c r="AK54" i="1"/>
  <c r="AB59" i="1"/>
  <c r="H57" i="1"/>
  <c r="W59" i="1"/>
  <c r="T56" i="1"/>
  <c r="T54" i="1"/>
  <c r="T55" i="1"/>
  <c r="Q54" i="1"/>
  <c r="N56" i="1"/>
  <c r="Q55" i="1"/>
  <c r="N54" i="1"/>
  <c r="K54" i="1"/>
  <c r="K56" i="1" s="1"/>
  <c r="N57" i="4" l="1"/>
  <c r="Q56" i="4"/>
  <c r="BG57" i="4"/>
  <c r="CD57" i="4"/>
  <c r="T57" i="4"/>
  <c r="CA57" i="4"/>
  <c r="BX56" i="1"/>
  <c r="CA57" i="1"/>
  <c r="BM56" i="1"/>
  <c r="AX59" i="1"/>
  <c r="AK57" i="1"/>
  <c r="AU57" i="1"/>
  <c r="N57" i="1"/>
  <c r="Q56" i="1"/>
  <c r="T57" i="1"/>
  <c r="AH54" i="1" l="1"/>
  <c r="AH57" i="1" s="1"/>
  <c r="AQ54" i="1"/>
  <c r="AQ58" i="1" s="1"/>
  <c r="D277" i="3"/>
  <c r="C277" i="3"/>
  <c r="D189" i="3"/>
  <c r="D187" i="3"/>
  <c r="C187" i="3"/>
  <c r="C189" i="3"/>
  <c r="D291" i="3"/>
  <c r="C291" i="3"/>
  <c r="D73" i="3"/>
  <c r="D70" i="3"/>
  <c r="C70" i="3"/>
  <c r="C73" i="3"/>
  <c r="D223" i="3"/>
  <c r="C223" i="3"/>
  <c r="D207" i="3"/>
  <c r="C207" i="3"/>
  <c r="D138" i="3"/>
  <c r="C138" i="3"/>
  <c r="D378" i="3"/>
  <c r="C378" i="3"/>
  <c r="D276" i="3"/>
  <c r="C276" i="3"/>
  <c r="D20" i="3"/>
  <c r="C20" i="3"/>
  <c r="D71" i="3"/>
  <c r="C71" i="3"/>
  <c r="D380" i="3"/>
  <c r="D377" i="3"/>
  <c r="C377" i="3"/>
  <c r="C380" i="3"/>
  <c r="D156" i="3"/>
  <c r="D154" i="3"/>
  <c r="C154" i="3"/>
  <c r="C156" i="3"/>
  <c r="D37" i="3"/>
  <c r="C37" i="3"/>
  <c r="D72" i="3"/>
  <c r="C72" i="3"/>
  <c r="D137" i="3"/>
  <c r="C137" i="3"/>
  <c r="D38" i="3"/>
  <c r="D35" i="3"/>
  <c r="C35" i="3"/>
  <c r="C38" i="3"/>
  <c r="D53" i="3"/>
  <c r="C53" i="3"/>
  <c r="D210" i="3"/>
  <c r="D205" i="3"/>
  <c r="C205" i="3"/>
  <c r="C210" i="3"/>
  <c r="D54" i="3"/>
  <c r="D52" i="3"/>
  <c r="C52" i="3"/>
  <c r="C54" i="3"/>
  <c r="D258" i="3"/>
  <c r="C258" i="3"/>
  <c r="C224" i="3"/>
  <c r="C222" i="3"/>
  <c r="D222" i="3"/>
  <c r="P56" i="4"/>
  <c r="D257" i="3"/>
  <c r="C257" i="3"/>
  <c r="D206" i="3"/>
  <c r="C206" i="3"/>
  <c r="AN56" i="4"/>
  <c r="AN54" i="4"/>
  <c r="AM56" i="4"/>
  <c r="AN55" i="4"/>
  <c r="AU56" i="4"/>
  <c r="AU54" i="4"/>
  <c r="D343" i="3"/>
  <c r="C343" i="3"/>
  <c r="D275" i="3"/>
  <c r="C275" i="3"/>
  <c r="C139" i="3"/>
  <c r="C136" i="3"/>
  <c r="D136" i="3"/>
  <c r="D139" i="3"/>
  <c r="D379" i="3"/>
  <c r="C379" i="3"/>
  <c r="D363" i="3"/>
  <c r="D360" i="3"/>
  <c r="C360" i="3"/>
  <c r="C363" i="3"/>
  <c r="D278" i="3"/>
  <c r="D273" i="3"/>
  <c r="C273" i="3"/>
  <c r="C278" i="3"/>
  <c r="D21" i="3"/>
  <c r="D19" i="3"/>
  <c r="P56" i="1"/>
  <c r="D344" i="3"/>
  <c r="D342" i="3"/>
  <c r="C342" i="3"/>
  <c r="C344" i="3"/>
  <c r="D155" i="3"/>
  <c r="C155" i="3"/>
  <c r="D208" i="3"/>
  <c r="C208" i="3"/>
  <c r="D209" i="3"/>
  <c r="C209" i="3"/>
  <c r="D362" i="3"/>
  <c r="C362" i="3"/>
  <c r="C327" i="3"/>
  <c r="C325" i="3"/>
  <c r="D325" i="3"/>
  <c r="D327" i="3"/>
  <c r="D274" i="3"/>
  <c r="C274" i="3"/>
  <c r="C292" i="3"/>
  <c r="C290" i="3"/>
  <c r="D290" i="3"/>
  <c r="D292" i="3"/>
  <c r="C259" i="3"/>
  <c r="C256" i="3"/>
  <c r="D256" i="3"/>
  <c r="D259" i="3"/>
  <c r="BA54" i="4"/>
  <c r="AZ56" i="4"/>
  <c r="BA55" i="4"/>
  <c r="AX58" i="4"/>
  <c r="AU55" i="4"/>
  <c r="AX55" i="4"/>
  <c r="AX56" i="4"/>
  <c r="AX57" i="4"/>
  <c r="AT56" i="4"/>
  <c r="AX54" i="4"/>
  <c r="AX59" i="4"/>
  <c r="D36" i="3"/>
  <c r="C36" i="3"/>
  <c r="D326" i="3"/>
  <c r="C326" i="3"/>
  <c r="D188" i="3"/>
  <c r="C188" i="3"/>
  <c r="C21" i="3"/>
  <c r="C19" i="3"/>
  <c r="C361" i="3"/>
  <c r="D361" i="3"/>
</calcChain>
</file>

<file path=xl/sharedStrings.xml><?xml version="1.0" encoding="utf-8"?>
<sst xmlns="http://schemas.openxmlformats.org/spreadsheetml/2006/main" count="4110" uniqueCount="310">
  <si>
    <t>Marca temporal</t>
  </si>
  <si>
    <t>Dirección de correo electrónico</t>
  </si>
  <si>
    <t>Puntuación</t>
  </si>
  <si>
    <t xml:space="preserve">Acepto el manejo y uso de mis datos:
</t>
  </si>
  <si>
    <t xml:space="preserve">Nombre de la empresa donde trabaja </t>
  </si>
  <si>
    <t>¿Cuántos años lleva operando la empresa de transporte de pasajeros intermunicipales en Bogotá?</t>
  </si>
  <si>
    <t>conteo</t>
  </si>
  <si>
    <t>%</t>
  </si>
  <si>
    <t xml:space="preserve">¿La empresa cuenta con un plan estratégico de marketing digital a mediano o largo plazo? </t>
  </si>
  <si>
    <t xml:space="preserve">¿La empresa cuenta con un departamento o área de Marketing y Publicidad interno o externo (Contratado con alguna agencia)? </t>
  </si>
  <si>
    <t>¿La empresa ha implementado estrategias de marketing digital en los últimos meses?</t>
  </si>
  <si>
    <t>Conteo</t>
  </si>
  <si>
    <t>¿Ha implementado estrategias de retargeting para atraer a clientes potenciales? Entendiendo el retargeting  como una forma de hacer publicidad en línea y se muestran a personas que ya visitaron tu sitio web o son un contacto que existe en tu base de datos</t>
  </si>
  <si>
    <t xml:space="preserve">Si respondió "Sí" en la pregunta anterior por favor indique las estrategias específicas que ha implementado (puede seleccionar varias opciones) </t>
  </si>
  <si>
    <t xml:space="preserve">¿Cuál es el objetivo principal de sus estrategias de marketing digital? (Puede seleccionar varias opciones) </t>
  </si>
  <si>
    <t xml:space="preserve">¿Cuáles considera que son los principales desafíos u obstáculos para la adopción efectiva de estrategias de marketing digital en su empresa? (Puede seleccionar varias opciones) </t>
  </si>
  <si>
    <t>¿Utiliza vídeos promocionales en su estrategia de marketing digital?</t>
  </si>
  <si>
    <t xml:space="preserve">¿Tiene previsto expandir o mejorar sus estrategias de marketing digital en el futuro? </t>
  </si>
  <si>
    <t xml:space="preserve">En caso afirmativo, ¿qué cambios o mejoras específicas planea implementar? Califique de 1 a 5 la prioridad de los siguiente elementos, siendo 1 baja prioridad y 5 alta prioridad. </t>
  </si>
  <si>
    <t xml:space="preserve">¿La empresa tiene un sitio web oficial? </t>
  </si>
  <si>
    <t>Si la respuesta anterior es afirmativa por favor indique el dominio</t>
  </si>
  <si>
    <t>De acuerdo con las respuestas anteriores. ¿Con qué frecuencia mide el tráfico
de su sitio web para evaluar su efectividad?</t>
  </si>
  <si>
    <t>¿Ha implementado chatbots o asistentes virtuales en su sitio web?</t>
  </si>
  <si>
    <t xml:space="preserve">Sí respondió “Si” a la pregunta anterior, por favor, proporcione calificaciones de 1 a 5 para medir la efectividad  (1 siendo poco efectivo, 5 siendo muy efectivo) </t>
  </si>
  <si>
    <t xml:space="preserve">  ¿Realiza ventas de sus productos y servicios por medio de su sitio web?   </t>
  </si>
  <si>
    <t xml:space="preserve">%   </t>
  </si>
  <si>
    <t xml:space="preserve">Sí respondió “Si” a la pregunta anterior, por favor, indique la frecuencia con la que realiza ventas en su sitio web </t>
  </si>
  <si>
    <t>¿La empresa tiene presencia en redes sociales?</t>
  </si>
  <si>
    <t xml:space="preserve">Si la respuesta es afirmativa. Por favor indique en cuáles. (Puede escoger varias opciones) </t>
  </si>
  <si>
    <t>Si la respuesta es afirmativa. Por favor indique en cuáles. (Puede escoger varias opciones</t>
  </si>
  <si>
    <t xml:space="preserve">¿Hay alguna persona en el área encargada únicamente para la gestión de contenidos en las redes sociales? </t>
  </si>
  <si>
    <t xml:space="preserve">% </t>
  </si>
  <si>
    <t>¿En las redes sociales planea con anterioridad el contenido que se publica?</t>
  </si>
  <si>
    <t xml:space="preserve">Si la respuesta anterior es afirmativa, indique si para cada red social tiene una estrategia de contenidos diferente </t>
  </si>
  <si>
    <t xml:space="preserve">¿La empresa realiza o ha realizado encuestas en línea para obtener retroalimentación por parte de sus clientes? </t>
  </si>
  <si>
    <t xml:space="preserve">Si respondió “Si a la pregunta anterior, por favor indique por qué canal lo hace. </t>
  </si>
  <si>
    <t>rionegrogomezvilla@hotmail.com</t>
  </si>
  <si>
    <t>Si</t>
  </si>
  <si>
    <t>Flota Rionegro Cundinamarca SAS</t>
  </si>
  <si>
    <t>Más de 10 años</t>
  </si>
  <si>
    <t>No</t>
  </si>
  <si>
    <t>No tiene área de marketing y publicidad</t>
  </si>
  <si>
    <t>Atraer nuevos clientes</t>
  </si>
  <si>
    <t>Falta de conocimiento y habilidades</t>
  </si>
  <si>
    <t>Aumentar la invesión en publicidad en línea</t>
  </si>
  <si>
    <t>Nunca</t>
  </si>
  <si>
    <t>Facebook</t>
  </si>
  <si>
    <t xml:space="preserve"> WhatsApp</t>
  </si>
  <si>
    <t>Expreso Gomez Villa SAS</t>
  </si>
  <si>
    <t>transportesdelyari@gmail.com</t>
  </si>
  <si>
    <t>Transportes del Yari S.A</t>
  </si>
  <si>
    <t>Interno</t>
  </si>
  <si>
    <t>Publicidad en redes sociales (Facebook/ Instagram/ WhatsaApp)</t>
  </si>
  <si>
    <t>Recursos financieros limitados</t>
  </si>
  <si>
    <t>Mejorar la presencia en Redes Sociales</t>
  </si>
  <si>
    <t>www.transyari.com</t>
  </si>
  <si>
    <t>Siempre</t>
  </si>
  <si>
    <t>Es un sitio solo informativo</t>
  </si>
  <si>
    <t xml:space="preserve"> Instagram</t>
  </si>
  <si>
    <t>Redes Sociales</t>
  </si>
  <si>
    <t>gerencia@omega.com.co</t>
  </si>
  <si>
    <t>Cooperativa Multiactiva de Transportadores Omega Ltda</t>
  </si>
  <si>
    <t>Si, No</t>
  </si>
  <si>
    <t xml:space="preserve"> Publicidad en motores de búsqueda (Google Ads)</t>
  </si>
  <si>
    <t>Aumentar la visibilidad de la empresa</t>
  </si>
  <si>
    <t xml:space="preserve"> Fidelizar a los clientes actuales</t>
  </si>
  <si>
    <t xml:space="preserve"> Aumentar las ventas en línea</t>
  </si>
  <si>
    <t xml:space="preserve"> Recursos financieros limitados</t>
  </si>
  <si>
    <t xml:space="preserve"> Desarrollar un sitio web más robusto</t>
  </si>
  <si>
    <t xml:space="preserve"> Explorar nuevas estrategias de marketing digital</t>
  </si>
  <si>
    <t>www@omega.com.co</t>
  </si>
  <si>
    <t>Algunas veces</t>
  </si>
  <si>
    <t>Casi siempre</t>
  </si>
  <si>
    <t>jcarevalo1@autofusa.com</t>
  </si>
  <si>
    <t>Auto Fusa S.A</t>
  </si>
  <si>
    <t xml:space="preserve"> Atraer nuevos clientes</t>
  </si>
  <si>
    <t>www.autofusa.com</t>
  </si>
  <si>
    <t>Usa el mismo contenido, adpatado a cada plataforma</t>
  </si>
  <si>
    <t>publicistaatecg@gmail.com</t>
  </si>
  <si>
    <t>Flota Aguila</t>
  </si>
  <si>
    <t xml:space="preserve"> Marketing de contenidos</t>
  </si>
  <si>
    <t xml:space="preserve"> Mejorar la resputación de marca</t>
  </si>
  <si>
    <t xml:space="preserve"> Dar conocimiento a las políticas de la empresa</t>
  </si>
  <si>
    <t>Competencia intensa en el mercado</t>
  </si>
  <si>
    <t>www.flotaaguila.com</t>
  </si>
  <si>
    <t xml:space="preserve"> X antes Twitter</t>
  </si>
  <si>
    <t xml:space="preserve"> Tik Tok</t>
  </si>
  <si>
    <t>personal@flotasantafe.com</t>
  </si>
  <si>
    <t xml:space="preserve">Flota Santa Fe LTDA </t>
  </si>
  <si>
    <t>No estoy seguro/a</t>
  </si>
  <si>
    <t>https://www.flotasantafe.com</t>
  </si>
  <si>
    <t>jefeoperativolosdelfines@gmail.com</t>
  </si>
  <si>
    <t>cooperativa de transportadores los Delfines o.c</t>
  </si>
  <si>
    <t xml:space="preserve"> Competencia intensa en el mercado</t>
  </si>
  <si>
    <t xml:space="preserve"> Falta de tiempo</t>
  </si>
  <si>
    <t xml:space="preserve"> Mejorar la presencia en Redes Sociales</t>
  </si>
  <si>
    <t>losdelfineso.c</t>
  </si>
  <si>
    <t xml:space="preserve"> YouTube</t>
  </si>
  <si>
    <t>Correo electrónico personalizado</t>
  </si>
  <si>
    <t>pasajes_bogota@cootranshuila.com</t>
  </si>
  <si>
    <t xml:space="preserve">Cootranshuila LTDA </t>
  </si>
  <si>
    <t xml:space="preserve"> Influenciadores</t>
  </si>
  <si>
    <t>www.cootranshuila.com</t>
  </si>
  <si>
    <t>Correo electrónico masivo</t>
  </si>
  <si>
    <t>expresolaortegunaeu@gmail.com</t>
  </si>
  <si>
    <t xml:space="preserve">Expreso la Orteguna </t>
  </si>
  <si>
    <t>Casi nunca</t>
  </si>
  <si>
    <t>bogota.operativo@expresopalmira.com.co</t>
  </si>
  <si>
    <t>Expreso Palmira S.A</t>
  </si>
  <si>
    <t>Aumentar las ventas en línea</t>
  </si>
  <si>
    <t>Explorar nuevas estrategias de marketing digital</t>
  </si>
  <si>
    <t>www.expresopalmira.com.co</t>
  </si>
  <si>
    <t>notificaciones@transpurificacionsa.com</t>
  </si>
  <si>
    <t xml:space="preserve">Transportes Purificación S.A </t>
  </si>
  <si>
    <t>https://www.transpurificacionsa.com</t>
  </si>
  <si>
    <t>Transportes Tisquesusa</t>
  </si>
  <si>
    <t>representante.legal@bolivariano.com.co</t>
  </si>
  <si>
    <t>Continental Bus S.A</t>
  </si>
  <si>
    <t xml:space="preserve"> Correo electrónico marketing</t>
  </si>
  <si>
    <t>Fidelizar a los clientes actuales</t>
  </si>
  <si>
    <t>www.continentalbus.com.co</t>
  </si>
  <si>
    <t>gerenciabogotap@copetran.com</t>
  </si>
  <si>
    <t xml:space="preserve">Copetran </t>
  </si>
  <si>
    <t>superbogota@transreina.com</t>
  </si>
  <si>
    <t xml:space="preserve">Transportes Reina </t>
  </si>
  <si>
    <t xml:space="preserve">www.transreina.com </t>
  </si>
  <si>
    <t>coordinacionmercadeo@flotalamacarena.com</t>
  </si>
  <si>
    <t>Flota La Macarena S.A.</t>
  </si>
  <si>
    <t>www.flotalamacarena.com</t>
  </si>
  <si>
    <t xml:space="preserve"> Sitio Web</t>
  </si>
  <si>
    <t>Expreso Gaviota S.A.</t>
  </si>
  <si>
    <t>Www.expresogaviota.com.co</t>
  </si>
  <si>
    <t xml:space="preserve">Rapido el Carmen </t>
  </si>
  <si>
    <t>www.rapidoelcarmen.com.co</t>
  </si>
  <si>
    <t>lricardo@expresobrasilia.com</t>
  </si>
  <si>
    <t xml:space="preserve">Expreso Brasilia </t>
  </si>
  <si>
    <t>Desarrollar un sitio web más robusto</t>
  </si>
  <si>
    <t>www.expresobrasilia.com</t>
  </si>
  <si>
    <t xml:space="preserve"> Mensaje texto </t>
  </si>
  <si>
    <t>fredy4266@hotmail.com</t>
  </si>
  <si>
    <t>Coontransgirardot</t>
  </si>
  <si>
    <t>1 - 5 años, Más de 10 años</t>
  </si>
  <si>
    <t>N/A</t>
  </si>
  <si>
    <t>luisgamez@transipialesvirtual.com</t>
  </si>
  <si>
    <t>Transportadora de Ipiales A. Transipiales</t>
  </si>
  <si>
    <t>Interno, Externo</t>
  </si>
  <si>
    <t>www.transipialesvirtual.com</t>
  </si>
  <si>
    <t>afiliaciones@flotamagdalena.com.co</t>
  </si>
  <si>
    <t>Flota Magdalena S.A</t>
  </si>
  <si>
    <t>Externo</t>
  </si>
  <si>
    <t>www.flotamagdalena.com</t>
  </si>
  <si>
    <t>cooveracruz0_56@hotmail.com</t>
  </si>
  <si>
    <t>Cooveracruz ltda</t>
  </si>
  <si>
    <t>www.cooveracruz.com</t>
  </si>
  <si>
    <t>jeferodamientobta@velotax.com.co</t>
  </si>
  <si>
    <t>Velotax Ltda</t>
  </si>
  <si>
    <t>www.velotax.com.co</t>
  </si>
  <si>
    <t>gerencia@flotasanvicente.co</t>
  </si>
  <si>
    <t xml:space="preserve">Flota San Vicente </t>
  </si>
  <si>
    <t>www.flotasanvicente.co</t>
  </si>
  <si>
    <t>gerencia@transoriente.com</t>
  </si>
  <si>
    <t>Expreso de Transporte Colectivo del Oriente S.A. Transoriente</t>
  </si>
  <si>
    <t>www.transoriente.co</t>
  </si>
  <si>
    <t>gerencia@cootranstequendama.com</t>
  </si>
  <si>
    <t>Autolíneas Las Acacias Ltda</t>
  </si>
  <si>
    <t>www.lineaslasacacias.com</t>
  </si>
  <si>
    <t xml:space="preserve"> Correo electrónico personalizado</t>
  </si>
  <si>
    <t>gerencia@coomotorflorencia.com</t>
  </si>
  <si>
    <t xml:space="preserve">Cooperativa de Motoristas Florencia Ltda. </t>
  </si>
  <si>
    <t>Correo electrónico marketing</t>
  </si>
  <si>
    <t>www.coomotorflorencia.com</t>
  </si>
  <si>
    <t xml:space="preserve"> LinkedIn</t>
  </si>
  <si>
    <t xml:space="preserve">Cooperativa de Transportadores del Tequendama </t>
  </si>
  <si>
    <t>www.cootranstequedama.com</t>
  </si>
  <si>
    <t xml:space="preserve"> Correo electrónico masivo</t>
  </si>
  <si>
    <t>cootransmayoltda@gmail.com</t>
  </si>
  <si>
    <t xml:space="preserve">Cooperativa de Transportadores del Putumayo LTDA. Cootransmayo </t>
  </si>
  <si>
    <t>www.cootransmayo.co</t>
  </si>
  <si>
    <t>nfbsa@hotmail.com</t>
  </si>
  <si>
    <t>Nueva Flota Boyacá S.A</t>
  </si>
  <si>
    <t>6 - 10 años</t>
  </si>
  <si>
    <t>Falta de tiempo</t>
  </si>
  <si>
    <t>cootranscaquetapionera@gmail.com</t>
  </si>
  <si>
    <t xml:space="preserve">Cooperativa de Transportadores del Caquetá y Huila LTDA </t>
  </si>
  <si>
    <t>www.cootranscaqueta.com.co</t>
  </si>
  <si>
    <t>info@coonorte.com.co</t>
  </si>
  <si>
    <t xml:space="preserve">Cooperativa Norteña de Transportes LTDA Coonorte </t>
  </si>
  <si>
    <t>www.coonorte.com.co</t>
  </si>
  <si>
    <t>afiliaciones@elrapidoduitama.com.co</t>
  </si>
  <si>
    <t xml:space="preserve">El Rápido Duitama LTDA </t>
  </si>
  <si>
    <t>www.elrapidoduitama.redbus.co</t>
  </si>
  <si>
    <t>fagutierre15@gmail.com</t>
  </si>
  <si>
    <t>Coomotor</t>
  </si>
  <si>
    <t>www.coomotor.com.co</t>
  </si>
  <si>
    <t>tmcarga@hotmail.com</t>
  </si>
  <si>
    <t xml:space="preserve">Transportes los Muiscas </t>
  </si>
  <si>
    <t>recepcion@transalianza.com</t>
  </si>
  <si>
    <t xml:space="preserve">Transportes Alianza </t>
  </si>
  <si>
    <t>1 - 5 años</t>
  </si>
  <si>
    <t>www.transalianza.com</t>
  </si>
  <si>
    <t>coorpasajes@taxisverdescol.com</t>
  </si>
  <si>
    <t>Taxis Verdes S.A.</t>
  </si>
  <si>
    <t>www.taxisverdes.net</t>
  </si>
  <si>
    <t>expresopazderio@gmail.com</t>
  </si>
  <si>
    <t>Expreso Paz de Rio</t>
  </si>
  <si>
    <t>lamapa1056@gmail.com</t>
  </si>
  <si>
    <t>Cotrans</t>
  </si>
  <si>
    <t>www.cotrans.com.co</t>
  </si>
  <si>
    <t>Casi siempre, Casi nunca</t>
  </si>
  <si>
    <t>COORDINADOR@TAXLAFERIA.COM.CO</t>
  </si>
  <si>
    <t>Cooperativa de transportes Tax la feria</t>
  </si>
  <si>
    <t>www.taxlaferia.co</t>
  </si>
  <si>
    <t>administracionbogota@cointrasur.com</t>
  </si>
  <si>
    <t xml:space="preserve">Cointrasur Ltda </t>
  </si>
  <si>
    <t xml:space="preserve">Www.cointrasur.com </t>
  </si>
  <si>
    <t>educipa@gmail.com</t>
  </si>
  <si>
    <t>Concorde</t>
  </si>
  <si>
    <t>www.concordeoficial.com</t>
  </si>
  <si>
    <t>operativo@coflonorte.com</t>
  </si>
  <si>
    <t xml:space="preserve">Cooperativa de transportadores Flota Norte Coflonorte LTDA </t>
  </si>
  <si>
    <t>www.coflonorte.com.co</t>
  </si>
  <si>
    <t>vdavidmendieta@gmail.com</t>
  </si>
  <si>
    <t>Transportes Rápido Tolima S.A</t>
  </si>
  <si>
    <t>Rapidotolimasa.com</t>
  </si>
  <si>
    <t>2, 3</t>
  </si>
  <si>
    <t>sacberlinas@gmail.com</t>
  </si>
  <si>
    <t xml:space="preserve">Berlinas del Sur </t>
  </si>
  <si>
    <t>www.berlinasdelfonce.com</t>
  </si>
  <si>
    <t>compras@autoboysa.com.co</t>
  </si>
  <si>
    <t>Autoboy S.A</t>
  </si>
  <si>
    <t>www.autoboysa.com.co</t>
  </si>
  <si>
    <t>Si, No estoy seguro/a</t>
  </si>
  <si>
    <t>sistemas@transalianza.com</t>
  </si>
  <si>
    <t>Transportes Alianza - Lineas Verdes</t>
  </si>
  <si>
    <t>asistentegerencia@expresodelsol.com</t>
  </si>
  <si>
    <t>Expreso del Sol</t>
  </si>
  <si>
    <t>www.expresodelsol.com</t>
  </si>
  <si>
    <t>recursoshumanos@flotavalledetenza.com</t>
  </si>
  <si>
    <t>Flota Valle de Tenza</t>
  </si>
  <si>
    <t>www.flotavalledetenza.com</t>
  </si>
  <si>
    <t>TOTAL</t>
  </si>
  <si>
    <t xml:space="preserve">TOTAL </t>
  </si>
  <si>
    <t>1. ¿Cuántos años lleva operando la empresa de transporte de pasajeros intermunicipales en Bogotá?</t>
  </si>
  <si>
    <t xml:space="preserve">2. ¿La empresa cuenta con un plan estratégico de marketing digital a mediano o largo plazo? </t>
  </si>
  <si>
    <t xml:space="preserve">3. ¿La empresa cuenta con un departamento o área de Marketing y Publicidad interno o externo (Contratado con alguna agencia)? </t>
  </si>
  <si>
    <t>4. ¿La empresa ha implementado estrategias de marketing digital en los últimos meses?</t>
  </si>
  <si>
    <t>5. ¿Ha implementado estrategias de retargeting para atraer a clientes potenciales? Entendiendo el retargeting  como una forma de hacer publicidad en línea y se muestran a personas que ya visitaron tu sitio web o son un contacto que existe en tu base de datos</t>
  </si>
  <si>
    <t xml:space="preserve">6. Si respondió "Sí" en la pregunta anterior por favor indique las estrategias específicas que ha implementado (puede seleccionar varias opciones) </t>
  </si>
  <si>
    <t xml:space="preserve">7. ¿Cuál es el objetivo principal de sus estrategias de marketing digital? (Puede seleccionar varias opciones) </t>
  </si>
  <si>
    <t xml:space="preserve">8. ¿Cuáles considera que son los principales desafíos u obstáculos para la adopción efectiva de estrategias de marketing digital en su empresa? (Puede seleccionar varias opciones) </t>
  </si>
  <si>
    <t>9. ¿Utiliza vídeos promocionales en su estrategia de marketing digital?</t>
  </si>
  <si>
    <t xml:space="preserve">Conteo </t>
  </si>
  <si>
    <t xml:space="preserve">10. ¿Tiene previsto expandir o mejorar sus estrategias de marketing digital en el futuro? </t>
  </si>
  <si>
    <t xml:space="preserve">11. En caso afirmativo, ¿qué cambios o mejoras específicas planea implementar? Califique de 1 a 5 la prioridad de los siguiente elementos, siendo 1 baja prioridad y 5 alta prioridad. </t>
  </si>
  <si>
    <t xml:space="preserve">12. ¿La empresa tiene un sitio web oficial? </t>
  </si>
  <si>
    <t>13. De acuerdo con las respuestas anteriores. ¿Con qué frecuencia mide el tráfico
de su sitio web para evaluar su efectividad?</t>
  </si>
  <si>
    <t>14. ¿Ha implementado chatbots o asistentes virtuales en su sitio web?</t>
  </si>
  <si>
    <t xml:space="preserve">15. Sí respondió “Si” a la pregunta anterior, por favor, proporcione calificaciones de 1 a 5 para medir la efectividad  (1 siendo poco efectivo, 5 siendo muy efectivo) </t>
  </si>
  <si>
    <t xml:space="preserve"> 16.  ¿Realiza ventas de sus productos y servicios por medio de su sitio web?   </t>
  </si>
  <si>
    <t xml:space="preserve">17. Sí respondió “Si” a la pregunta anterior, por favor, indique la frecuencia con la que realiza ventas en su sitio web </t>
  </si>
  <si>
    <t>18. ¿La empresa tiene presencia en redes sociales?</t>
  </si>
  <si>
    <t xml:space="preserve">19. Si la respuesta es afirmativa. Por favor indique en cuáles. (Puede escoger varias opciones) </t>
  </si>
  <si>
    <t>19. Si la respuesta es afirmativa. Por favor indique en cuáles. (Puede escoger varias opciones</t>
  </si>
  <si>
    <t xml:space="preserve">19. ¿Hay alguna persona en el área encargada únicamente para la gestión de contenidos en las redes sociales? </t>
  </si>
  <si>
    <t>20. ¿En las redes sociales planea con anterioridad el contenido que se publica?</t>
  </si>
  <si>
    <t xml:space="preserve">21. Si la respuesta anterior es afirmativa, indique si para cada red social tiene una estrategia de contenidos diferente </t>
  </si>
  <si>
    <t xml:space="preserve">22. ¿La empresa realiza o ha realizado encuestas en línea para obtener retroalimentación por parte de sus clientes? </t>
  </si>
  <si>
    <t xml:space="preserve">23. Si respondió “Si a la pregunta anterior, por favor indique por qué canal lo hace. </t>
  </si>
  <si>
    <t xml:space="preserve">De acuerdo a los comentarios del profe se debe dejar y hacer los comentarios en el documento, </t>
  </si>
  <si>
    <t>Publicidad en redes sociales (Facebook, Instagram, WhatsaApp)</t>
  </si>
  <si>
    <t xml:space="preserve"> Mejorar la reputación de marca</t>
  </si>
  <si>
    <t xml:space="preserve"> ¿La empresa cuenta con un departamento o área de Marketing y Publicidad interno o externo (Contratado con alguna agencia)? </t>
  </si>
  <si>
    <t>Marketing de contenidos</t>
  </si>
  <si>
    <t>Influenciadores</t>
  </si>
  <si>
    <t>Publicidad en motores de búsqueda (Google Ads)</t>
  </si>
  <si>
    <t>Mejorar la resputación de marca</t>
  </si>
  <si>
    <t xml:space="preserve">Falta de tiempo </t>
  </si>
  <si>
    <t xml:space="preserve">11. </t>
  </si>
  <si>
    <t>De acuerdo con las respuestas anteriores. ¿Con qué frecuencia mide el tráfico de su sitio web para evaluar su efectividad?</t>
  </si>
  <si>
    <t xml:space="preserve"> ¿Realiza ventas de sus productos y servicios por medio de su sitio web?   </t>
  </si>
  <si>
    <t xml:space="preserve"> Si la respuesta es afirmativa. Por favor indique en cuáles. (Puede escoger varias opciones) </t>
  </si>
  <si>
    <t>Instagram</t>
  </si>
  <si>
    <t>WhatsApp</t>
  </si>
  <si>
    <t>X antes Twitter</t>
  </si>
  <si>
    <t>Tik Tok</t>
  </si>
  <si>
    <t xml:space="preserve">Si respondió "Si" a la pregunta anterior, por favor indique por qué canal lo hace. </t>
  </si>
  <si>
    <t>Sitio Web</t>
  </si>
  <si>
    <t xml:space="preserve">Mensaje texto </t>
  </si>
  <si>
    <t>¿Ha implementado estraregia de retargeting para atraer a clientes potenciales? Entendiendo el retargeting  como una forma de hacer publicidad en línea y se muestran a personas que ya visitaron tu sitio web o son un contacto que existe en tu base de datos</t>
  </si>
  <si>
    <t>CONTEO</t>
  </si>
  <si>
    <t>sabanasa@gmail.com</t>
  </si>
  <si>
    <t>Expresa de la Sabana SAS</t>
  </si>
  <si>
    <t>no tenemos una sede para desacho</t>
  </si>
  <si>
    <t xml:space="preserve"> nuestro servicio es semiurbano</t>
  </si>
  <si>
    <t>servicio semi urbano</t>
  </si>
  <si>
    <t xml:space="preserve"> no hay contacto directo con nuestros clientes</t>
  </si>
  <si>
    <t>Somos servicio de area de influencia</t>
  </si>
  <si>
    <t xml:space="preserve"> no fidelizamos  clientes</t>
  </si>
  <si>
    <t xml:space="preserve"> ellos toman en servicio en la calle</t>
  </si>
  <si>
    <t>expresodelasabana.com</t>
  </si>
  <si>
    <t>no usamos redes sociales</t>
  </si>
  <si>
    <t>transgacheta@gmail.com</t>
  </si>
  <si>
    <t>Transportes Gacheta S.A.S.</t>
  </si>
  <si>
    <t>no tenemos estrategia de marketing digital</t>
  </si>
  <si>
    <t>oficinabogotaterminal@coonorte.com.co</t>
  </si>
  <si>
    <t xml:space="preserve">Coonorte </t>
  </si>
  <si>
    <t>jlozano@expresobrasilia.com</t>
  </si>
  <si>
    <t xml:space="preserve">Expreso Brasilia S.A </t>
  </si>
  <si>
    <t xml:space="preserve"> Que el receptor en este medio le sea amigable la información </t>
  </si>
  <si>
    <t>Transportes Alianza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</si>
</sst>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9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u/>
      <sz val="10"/>
      <color rgb="FF0000FF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 vertical="center" wrapText="1"/>
    </xf>
    <xf numFmtId="0" fontId="0" fillId="4" borderId="0" xfId="0" applyFill="1"/>
    <xf numFmtId="0" fontId="2" fillId="3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164" fontId="3" fillId="2" borderId="1" xfId="0" applyNumberFormat="1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0" borderId="1" xfId="0" applyFont="1" applyBorder="1"/>
    <xf numFmtId="0" fontId="5" fillId="2" borderId="1" xfId="0" applyFont="1" applyFill="1" applyBorder="1"/>
    <xf numFmtId="0" fontId="4" fillId="0" borderId="0" xfId="0" applyFont="1"/>
    <xf numFmtId="0" fontId="7" fillId="0" borderId="0" xfId="0" applyFont="1"/>
    <xf numFmtId="0" fontId="3" fillId="0" borderId="0" xfId="0" applyFont="1"/>
    <xf numFmtId="9" fontId="4" fillId="0" borderId="0" xfId="1" applyFont="1" applyBorder="1"/>
    <xf numFmtId="9" fontId="4" fillId="0" borderId="0" xfId="0" applyNumberFormat="1" applyFont="1"/>
    <xf numFmtId="0" fontId="6" fillId="0" borderId="2" xfId="0" applyFont="1" applyBorder="1"/>
    <xf numFmtId="0" fontId="7" fillId="0" borderId="3" xfId="0" applyFont="1" applyBorder="1"/>
    <xf numFmtId="9" fontId="7" fillId="0" borderId="4" xfId="1" applyFont="1" applyBorder="1"/>
    <xf numFmtId="0" fontId="6" fillId="0" borderId="5" xfId="0" applyFont="1" applyBorder="1"/>
    <xf numFmtId="9" fontId="7" fillId="0" borderId="6" xfId="1" applyFont="1" applyBorder="1"/>
    <xf numFmtId="0" fontId="6" fillId="5" borderId="7" xfId="0" applyFont="1" applyFill="1" applyBorder="1"/>
    <xf numFmtId="0" fontId="7" fillId="0" borderId="8" xfId="0" applyFont="1" applyBorder="1"/>
    <xf numFmtId="9" fontId="7" fillId="0" borderId="9" xfId="1" applyFont="1" applyBorder="1"/>
    <xf numFmtId="0" fontId="3" fillId="0" borderId="2" xfId="0" applyFont="1" applyBorder="1"/>
    <xf numFmtId="0" fontId="4" fillId="0" borderId="3" xfId="0" applyFont="1" applyBorder="1"/>
    <xf numFmtId="9" fontId="4" fillId="0" borderId="4" xfId="1" applyFont="1" applyBorder="1"/>
    <xf numFmtId="0" fontId="3" fillId="0" borderId="5" xfId="0" applyFont="1" applyBorder="1"/>
    <xf numFmtId="9" fontId="4" fillId="0" borderId="6" xfId="1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6" fillId="5" borderId="5" xfId="0" applyFont="1" applyFill="1" applyBorder="1"/>
    <xf numFmtId="9" fontId="4" fillId="0" borderId="9" xfId="1" applyFont="1" applyBorder="1"/>
    <xf numFmtId="9" fontId="4" fillId="0" borderId="3" xfId="1" applyFont="1" applyBorder="1"/>
    <xf numFmtId="9" fontId="4" fillId="0" borderId="8" xfId="1" applyFont="1" applyBorder="1"/>
    <xf numFmtId="164" fontId="3" fillId="4" borderId="1" xfId="0" applyNumberFormat="1" applyFont="1" applyFill="1" applyBorder="1"/>
    <xf numFmtId="0" fontId="3" fillId="4" borderId="1" xfId="0" applyFont="1" applyFill="1" applyBorder="1"/>
    <xf numFmtId="0" fontId="4" fillId="4" borderId="1" xfId="0" applyFont="1" applyFill="1" applyBorder="1"/>
    <xf numFmtId="0" fontId="5" fillId="4" borderId="1" xfId="0" applyFont="1" applyFill="1" applyBorder="1"/>
    <xf numFmtId="0" fontId="4" fillId="0" borderId="2" xfId="0" applyFont="1" applyBorder="1"/>
    <xf numFmtId="0" fontId="4" fillId="0" borderId="5" xfId="0" applyFont="1" applyBorder="1"/>
    <xf numFmtId="9" fontId="4" fillId="0" borderId="9" xfId="0" applyNumberFormat="1" applyFont="1" applyBorder="1"/>
    <xf numFmtId="9" fontId="4" fillId="0" borderId="8" xfId="0" applyNumberFormat="1" applyFont="1" applyBorder="1"/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/>
    <xf numFmtId="0" fontId="3" fillId="8" borderId="1" xfId="0" applyFont="1" applyFill="1" applyBorder="1"/>
    <xf numFmtId="0" fontId="4" fillId="7" borderId="1" xfId="0" applyFont="1" applyFill="1" applyBorder="1"/>
    <xf numFmtId="0" fontId="3" fillId="0" borderId="1" xfId="0" applyFont="1" applyBorder="1" applyAlignment="1">
      <alignment horizontal="right"/>
    </xf>
    <xf numFmtId="0" fontId="3" fillId="7" borderId="1" xfId="0" applyFont="1" applyFill="1" applyBorder="1" applyAlignment="1">
      <alignment horizontal="right"/>
    </xf>
    <xf numFmtId="0" fontId="4" fillId="4" borderId="0" xfId="0" applyFont="1" applyFill="1"/>
    <xf numFmtId="0" fontId="4" fillId="4" borderId="3" xfId="0" applyFont="1" applyFill="1" applyBorder="1"/>
    <xf numFmtId="9" fontId="4" fillId="4" borderId="4" xfId="1" applyFont="1" applyFill="1" applyBorder="1"/>
    <xf numFmtId="9" fontId="4" fillId="4" borderId="6" xfId="1" applyFont="1" applyFill="1" applyBorder="1"/>
    <xf numFmtId="0" fontId="4" fillId="4" borderId="8" xfId="0" applyFont="1" applyFill="1" applyBorder="1"/>
    <xf numFmtId="0" fontId="4" fillId="4" borderId="9" xfId="0" applyFont="1" applyFill="1" applyBorder="1"/>
    <xf numFmtId="0" fontId="4" fillId="6" borderId="1" xfId="0" applyFont="1" applyFill="1" applyBorder="1"/>
    <xf numFmtId="0" fontId="3" fillId="6" borderId="1" xfId="0" applyFont="1" applyFill="1" applyBorder="1"/>
    <xf numFmtId="9" fontId="4" fillId="0" borderId="4" xfId="1" applyFont="1" applyFill="1" applyBorder="1"/>
    <xf numFmtId="9" fontId="4" fillId="0" borderId="6" xfId="1" applyFont="1" applyFill="1" applyBorder="1"/>
    <xf numFmtId="0" fontId="6" fillId="5" borderId="0" xfId="0" applyFont="1" applyFill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9" fontId="4" fillId="0" borderId="0" xfId="1" applyFont="1"/>
    <xf numFmtId="0" fontId="7" fillId="9" borderId="0" xfId="0" applyFont="1" applyFill="1" applyAlignment="1">
      <alignment horizontal="right" vertical="center"/>
    </xf>
    <xf numFmtId="0" fontId="7" fillId="7" borderId="1" xfId="0" applyFont="1" applyFill="1" applyBorder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9" fontId="4" fillId="0" borderId="0" xfId="1" applyFont="1" applyBorder="1" applyAlignment="1">
      <alignment wrapText="1"/>
    </xf>
    <xf numFmtId="0" fontId="6" fillId="5" borderId="0" xfId="0" applyFont="1" applyFill="1" applyAlignment="1">
      <alignment wrapText="1"/>
    </xf>
    <xf numFmtId="0" fontId="8" fillId="2" borderId="0" xfId="0" applyFont="1" applyFill="1"/>
    <xf numFmtId="0" fontId="8" fillId="2" borderId="1" xfId="0" applyFont="1" applyFill="1" applyBorder="1"/>
    <xf numFmtId="0" fontId="6" fillId="0" borderId="0" xfId="0" applyFont="1"/>
    <xf numFmtId="9" fontId="7" fillId="0" borderId="0" xfId="1" applyFont="1"/>
    <xf numFmtId="9" fontId="7" fillId="0" borderId="0" xfId="1" applyFont="1" applyBorder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9" fontId="7" fillId="0" borderId="0" xfId="0" applyNumberFormat="1" applyFont="1"/>
    <xf numFmtId="0" fontId="7" fillId="0" borderId="0" xfId="0" applyFont="1" applyAlignment="1">
      <alignment wrapText="1"/>
    </xf>
    <xf numFmtId="9" fontId="7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5" borderId="8" xfId="0" applyFont="1" applyFill="1" applyBorder="1"/>
    <xf numFmtId="0" fontId="3" fillId="0" borderId="3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1. ¿Cuántos años lleva operando la empresa de transporte de pasajeros intermunicipales en Bogotá?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D6-4E38-BF4B-B384BB190267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ECD-4094-8DB6-0043877441CA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D6-4E38-BF4B-B384BB190267}"/>
              </c:ext>
            </c:extLst>
          </c:dPt>
          <c:dLbls>
            <c:dLbl>
              <c:idx val="1"/>
              <c:layout>
                <c:manualLayout>
                  <c:x val="3.9417081233046707E-2"/>
                  <c:y val="0.134037230641709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D-4094-8DB6-004387744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'!$B$3:$B$5</c:f>
              <c:strCache>
                <c:ptCount val="3"/>
                <c:pt idx="0">
                  <c:v>Más de 10 años</c:v>
                </c:pt>
                <c:pt idx="1">
                  <c:v>6 - 10 años</c:v>
                </c:pt>
                <c:pt idx="2">
                  <c:v>1 - 5 años</c:v>
                </c:pt>
              </c:strCache>
            </c:strRef>
          </c:cat>
          <c:val>
            <c:numRef>
              <c:f>'Tabulación '!$C$3:$C$5</c:f>
              <c:numCache>
                <c:formatCode>General</c:formatCode>
                <c:ptCount val="3"/>
                <c:pt idx="0">
                  <c:v>47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D-4094-8DB6-0043877441CA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FD6-4E38-BF4B-B384BB190267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FD6-4E38-BF4B-B384BB190267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FD6-4E38-BF4B-B384BB1902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'!$B$3:$B$5</c:f>
              <c:strCache>
                <c:ptCount val="3"/>
                <c:pt idx="0">
                  <c:v>Más de 10 años</c:v>
                </c:pt>
                <c:pt idx="1">
                  <c:v>6 - 10 años</c:v>
                </c:pt>
                <c:pt idx="2">
                  <c:v>1 - 5 años</c:v>
                </c:pt>
              </c:strCache>
            </c:strRef>
          </c:cat>
          <c:val>
            <c:numRef>
              <c:f>'Tabulación '!$D$3:$D$5</c:f>
              <c:numCache>
                <c:formatCode>0%</c:formatCode>
                <c:ptCount val="3"/>
                <c:pt idx="0">
                  <c:v>0.92156862745098034</c:v>
                </c:pt>
                <c:pt idx="1">
                  <c:v>1.9607843137254902E-2</c:v>
                </c:pt>
                <c:pt idx="2">
                  <c:v>5.8823529411764705E-2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CD-4094-8DB6-0043877441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11. En caso afirmativo, ¿qué cambios o mejoras específicas planea implementar? Califique de 1 a 5 la prioridad de los siguiente elementos, siendo 1 baja prioridad y 5 alta prioridad.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E1D-49DB-8C0D-F41C0C398CA6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1D-49DB-8C0D-F41C0C398CA6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E1D-49DB-8C0D-F41C0C398CA6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E1D-49DB-8C0D-F41C0C398C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'!$B$171:$B$174</c:f>
              <c:strCache>
                <c:ptCount val="4"/>
                <c:pt idx="0">
                  <c:v>Mejorar la presencia en Redes Sociales</c:v>
                </c:pt>
                <c:pt idx="1">
                  <c:v>Aumentar la invesión en publicidad en línea</c:v>
                </c:pt>
                <c:pt idx="2">
                  <c:v>Explorar nuevas estrategias de marketing digital</c:v>
                </c:pt>
                <c:pt idx="3">
                  <c:v>Desarrollar un sitio web más robusto</c:v>
                </c:pt>
              </c:strCache>
            </c:strRef>
          </c:cat>
          <c:val>
            <c:numRef>
              <c:f>'Tabulación '!$C$171:$C$174</c:f>
              <c:numCache>
                <c:formatCode>General</c:formatCode>
                <c:ptCount val="4"/>
                <c:pt idx="0">
                  <c:v>17</c:v>
                </c:pt>
                <c:pt idx="1">
                  <c:v>23</c:v>
                </c:pt>
                <c:pt idx="2">
                  <c:v>23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7-4F7E-B6C7-A354FA633B4C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E1D-49DB-8C0D-F41C0C398CA6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E1D-49DB-8C0D-F41C0C398CA6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E1D-49DB-8C0D-F41C0C398CA6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E1D-49DB-8C0D-F41C0C398C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'!$B$171:$B$174</c:f>
              <c:strCache>
                <c:ptCount val="4"/>
                <c:pt idx="0">
                  <c:v>Mejorar la presencia en Redes Sociales</c:v>
                </c:pt>
                <c:pt idx="1">
                  <c:v>Aumentar la invesión en publicidad en línea</c:v>
                </c:pt>
                <c:pt idx="2">
                  <c:v>Explorar nuevas estrategias de marketing digital</c:v>
                </c:pt>
                <c:pt idx="3">
                  <c:v>Desarrollar un sitio web más robusto</c:v>
                </c:pt>
              </c:strCache>
            </c:strRef>
          </c:cat>
          <c:val>
            <c:numRef>
              <c:f>'Tabulación '!$D$171:$D$174</c:f>
              <c:numCache>
                <c:formatCode>0%</c:formatCode>
                <c:ptCount val="4"/>
                <c:pt idx="0">
                  <c:v>0.21518987341772153</c:v>
                </c:pt>
                <c:pt idx="1">
                  <c:v>0.29113924050632911</c:v>
                </c:pt>
                <c:pt idx="2">
                  <c:v>0.29113924050632911</c:v>
                </c:pt>
                <c:pt idx="3">
                  <c:v>0.20253164556962025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7-4F7E-B6C7-A354FA633B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12. ¿La empresa tiene un sitio web oficial?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7D-43B3-8FF3-1EEB70BD00B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67D-43B3-8FF3-1EEB70BD00B2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67D-43B3-8FF3-1EEB70BD00B2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67D-43B3-8FF3-1EEB70BD00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'!$B$185:$B$188</c:f>
              <c:strCache>
                <c:ptCount val="4"/>
                <c:pt idx="0">
                  <c:v>¿La empresa tiene un sitio web oficial? 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'!$C$185:$C$188</c:f>
              <c:numCache>
                <c:formatCode>General</c:formatCode>
                <c:ptCount val="4"/>
                <c:pt idx="2">
                  <c:v>43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A-4C9D-8993-8C267A8C9DDC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67D-43B3-8FF3-1EEB70BD00B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67D-43B3-8FF3-1EEB70BD00B2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67D-43B3-8FF3-1EEB70BD00B2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67D-43B3-8FF3-1EEB70BD00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'!$B$185:$B$188</c:f>
              <c:strCache>
                <c:ptCount val="4"/>
                <c:pt idx="0">
                  <c:v>¿La empresa tiene un sitio web oficial? 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'!$D$185:$D$188</c:f>
              <c:numCache>
                <c:formatCode>0%</c:formatCode>
                <c:ptCount val="4"/>
                <c:pt idx="2">
                  <c:v>0.84313725490196079</c:v>
                </c:pt>
                <c:pt idx="3">
                  <c:v>0.15686274509803921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A-4C9D-8993-8C267A8C9D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13. De acuerdo con las respuestas anteriores. ¿Con qué frecuencia mide el tráfico de su sitio web para evaluar su efectividad?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A5-45FF-BED4-3531F03A25EB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A5-45FF-BED4-3531F03A25EB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A5-45FF-BED4-3531F03A25EB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A5-45FF-BED4-3531F03A25EB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1A5-45FF-BED4-3531F03A25EB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1A5-45FF-BED4-3531F03A25EB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1A5-45FF-BED4-3531F03A25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'!$B$203:$B$209</c:f>
              <c:strCache>
                <c:ptCount val="7"/>
                <c:pt idx="0">
                  <c:v>De acuerdo con las respuestas anteriores. ¿Con qué frecuencia mide el tráfico de su sitio web para evaluar su efectividad?</c:v>
                </c:pt>
                <c:pt idx="2">
                  <c:v>Siempre</c:v>
                </c:pt>
                <c:pt idx="3">
                  <c:v>Casi siempre</c:v>
                </c:pt>
                <c:pt idx="4">
                  <c:v>Algunas veces</c:v>
                </c:pt>
                <c:pt idx="5">
                  <c:v>Casi nunca</c:v>
                </c:pt>
                <c:pt idx="6">
                  <c:v>Nunca</c:v>
                </c:pt>
              </c:strCache>
            </c:strRef>
          </c:cat>
          <c:val>
            <c:numRef>
              <c:f>'Tabulación '!$C$203:$C$209</c:f>
              <c:numCache>
                <c:formatCode>General</c:formatCode>
                <c:ptCount val="7"/>
                <c:pt idx="2">
                  <c:v>15</c:v>
                </c:pt>
                <c:pt idx="3">
                  <c:v>12</c:v>
                </c:pt>
                <c:pt idx="4">
                  <c:v>13</c:v>
                </c:pt>
                <c:pt idx="5">
                  <c:v>1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4-46D6-835F-25B4C97EC56F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1A5-45FF-BED4-3531F03A25EB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1A5-45FF-BED4-3531F03A25EB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1A5-45FF-BED4-3531F03A25EB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1A5-45FF-BED4-3531F03A25EB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1A5-45FF-BED4-3531F03A25EB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1A5-45FF-BED4-3531F03A25EB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41A5-45FF-BED4-3531F03A25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'!$B$203:$B$209</c:f>
              <c:strCache>
                <c:ptCount val="7"/>
                <c:pt idx="0">
                  <c:v>De acuerdo con las respuestas anteriores. ¿Con qué frecuencia mide el tráfico de su sitio web para evaluar su efectividad?</c:v>
                </c:pt>
                <c:pt idx="2">
                  <c:v>Siempre</c:v>
                </c:pt>
                <c:pt idx="3">
                  <c:v>Casi siempre</c:v>
                </c:pt>
                <c:pt idx="4">
                  <c:v>Algunas veces</c:v>
                </c:pt>
                <c:pt idx="5">
                  <c:v>Casi nunca</c:v>
                </c:pt>
                <c:pt idx="6">
                  <c:v>Nunca</c:v>
                </c:pt>
              </c:strCache>
            </c:strRef>
          </c:cat>
          <c:val>
            <c:numRef>
              <c:f>'Tabulación '!$D$203:$D$209</c:f>
              <c:numCache>
                <c:formatCode>0%</c:formatCode>
                <c:ptCount val="7"/>
                <c:pt idx="2">
                  <c:v>0.29411764705882354</c:v>
                </c:pt>
                <c:pt idx="3">
                  <c:v>0.23529411764705882</c:v>
                </c:pt>
                <c:pt idx="4">
                  <c:v>0.25490196078431371</c:v>
                </c:pt>
                <c:pt idx="5">
                  <c:v>1.9607843137254902E-2</c:v>
                </c:pt>
                <c:pt idx="6">
                  <c:v>0.19607843137254902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4-46D6-835F-25B4C97EC5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14. ¿Ha implementado chatbots o asistentes virtuales en su sitio web?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9AC-4975-961B-039548B2D981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9AC-4975-961B-039548B2D981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9AC-4975-961B-039548B2D981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9AC-4975-961B-039548B2D9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'!$B$220:$B$223</c:f>
              <c:strCache>
                <c:ptCount val="4"/>
                <c:pt idx="0">
                  <c:v>¿Ha implementado chatbots o asistentes virtuales en su sitio web?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'!$C$220:$C$223</c:f>
              <c:numCache>
                <c:formatCode>General</c:formatCode>
                <c:ptCount val="4"/>
                <c:pt idx="2">
                  <c:v>13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0-455F-BBA3-49AD57FF6E67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9AC-4975-961B-039548B2D981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9AC-4975-961B-039548B2D981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9AC-4975-961B-039548B2D981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9AC-4975-961B-039548B2D9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'!$B$220:$B$223</c:f>
              <c:strCache>
                <c:ptCount val="4"/>
                <c:pt idx="0">
                  <c:v>¿Ha implementado chatbots o asistentes virtuales en su sitio web?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'!$D$220:$D$223</c:f>
              <c:numCache>
                <c:formatCode>0%</c:formatCode>
                <c:ptCount val="4"/>
                <c:pt idx="2">
                  <c:v>0.25490196078431371</c:v>
                </c:pt>
                <c:pt idx="3">
                  <c:v>0.74509803921568629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10-455F-BBA3-49AD57FF6E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15. Sí respondió “Si” a la pregunta anterior, por favor, proporcione calificaciones de 1 a 5 para medir la efectividad  (1 siendo poco efectivo, 5 siendo muy efectivo)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AB-49E8-B243-9A6027438C98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AB-49E8-B243-9A6027438C98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AB-49E8-B243-9A6027438C98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EAB-49E8-B243-9A6027438C98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EAB-49E8-B243-9A6027438C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'Tabulación '!$B$240:$B$244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6B-4E4F-8603-2CC8D686DE43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EAB-49E8-B243-9A6027438C98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EAB-49E8-B243-9A6027438C98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EAB-49E8-B243-9A6027438C98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EAB-49E8-B243-9A6027438C98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EAB-49E8-B243-9A6027438C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'Tabulación '!$C$240:$C$244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6B-4E4F-8603-2CC8D686DE43}"/>
            </c:ext>
          </c:extLst>
        </c:ser>
        <c:ser>
          <c:idx val="2"/>
          <c:order val="2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EAB-49E8-B243-9A6027438C98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EAB-49E8-B243-9A6027438C98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EAB-49E8-B243-9A6027438C98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EAB-49E8-B243-9A6027438C98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8EAB-49E8-B243-9A6027438C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'Tabulación '!$D$240:$D$244</c:f>
              <c:numCache>
                <c:formatCode>0%</c:formatCode>
                <c:ptCount val="5"/>
                <c:pt idx="0">
                  <c:v>6.25E-2</c:v>
                </c:pt>
                <c:pt idx="1">
                  <c:v>0.1875</c:v>
                </c:pt>
                <c:pt idx="2">
                  <c:v>0.375</c:v>
                </c:pt>
                <c:pt idx="3">
                  <c:v>0.375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6B-4E4F-8603-2CC8D686DE4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 16. ¿Realiza ventas de sus productos y servicios por medio de su sitio web?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D1-43F2-B88A-6377C46B7FA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D1-43F2-B88A-6377C46B7FA2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D1-43F2-B88A-6377C46B7F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'!$B$256:$B$258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Es un sitio solo informativo</c:v>
                </c:pt>
              </c:strCache>
            </c:strRef>
          </c:cat>
          <c:val>
            <c:numRef>
              <c:f>'Tabulación '!$C$256:$C$258</c:f>
              <c:numCache>
                <c:formatCode>General</c:formatCode>
                <c:ptCount val="3"/>
                <c:pt idx="0">
                  <c:v>33</c:v>
                </c:pt>
                <c:pt idx="1">
                  <c:v>15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C-4D44-8F73-46329F9B8CF5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D1-43F2-B88A-6377C46B7FA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ED1-43F2-B88A-6377C46B7FA2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ED1-43F2-B88A-6377C46B7F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'!$B$256:$B$258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Es un sitio solo informativo</c:v>
                </c:pt>
              </c:strCache>
            </c:strRef>
          </c:cat>
          <c:val>
            <c:numRef>
              <c:f>'Tabulación '!$D$256:$D$258</c:f>
              <c:numCache>
                <c:formatCode>0%</c:formatCode>
                <c:ptCount val="3"/>
                <c:pt idx="0">
                  <c:v>0.6470588235294118</c:v>
                </c:pt>
                <c:pt idx="1">
                  <c:v>0.29411764705882354</c:v>
                </c:pt>
                <c:pt idx="2">
                  <c:v>5.8823529411764705E-2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CC-4D44-8F73-46329F9B8CF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17. Sí respondió “Si” a la pregunta anterior, por favor, indique la frecuencia con la que realiza ventas en su sitio web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73F-443C-9231-2A0CEF315A36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73F-443C-9231-2A0CEF315A36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73F-443C-9231-2A0CEF315A36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3F-443C-9231-2A0CEF315A36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C46-42E9-9F68-14F1CF16C61D}"/>
              </c:ext>
            </c:extLst>
          </c:dPt>
          <c:dLbls>
            <c:dLbl>
              <c:idx val="4"/>
              <c:layout>
                <c:manualLayout>
                  <c:x val="-2.2223315835520559E-2"/>
                  <c:y val="0.1176819043452901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46-42E9-9F68-14F1CF16C6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'!$B$273:$B$277</c:f>
              <c:strCache>
                <c:ptCount val="5"/>
                <c:pt idx="0">
                  <c:v>Siempre</c:v>
                </c:pt>
                <c:pt idx="1">
                  <c:v>Casi siempre</c:v>
                </c:pt>
                <c:pt idx="2">
                  <c:v>Algunas veces</c:v>
                </c:pt>
                <c:pt idx="3">
                  <c:v>Casi nunca</c:v>
                </c:pt>
                <c:pt idx="4">
                  <c:v>Nunca</c:v>
                </c:pt>
              </c:strCache>
            </c:strRef>
          </c:cat>
          <c:val>
            <c:numRef>
              <c:f>'Tabulación '!$C$273:$C$277</c:f>
              <c:numCache>
                <c:formatCode>General</c:formatCode>
                <c:ptCount val="5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46-42E9-9F68-14F1CF16C61D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3F-443C-9231-2A0CEF315A36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3F-443C-9231-2A0CEF315A36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3F-443C-9231-2A0CEF315A36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3F-443C-9231-2A0CEF315A36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3F-443C-9231-2A0CEF315A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'!$B$273:$B$277</c:f>
              <c:strCache>
                <c:ptCount val="5"/>
                <c:pt idx="0">
                  <c:v>Siempre</c:v>
                </c:pt>
                <c:pt idx="1">
                  <c:v>Casi siempre</c:v>
                </c:pt>
                <c:pt idx="2">
                  <c:v>Algunas veces</c:v>
                </c:pt>
                <c:pt idx="3">
                  <c:v>Casi nunca</c:v>
                </c:pt>
                <c:pt idx="4">
                  <c:v>Nunca</c:v>
                </c:pt>
              </c:strCache>
            </c:strRef>
          </c:cat>
          <c:val>
            <c:numRef>
              <c:f>'Tabulación '!$D$273:$D$277</c:f>
              <c:numCache>
                <c:formatCode>0%</c:formatCode>
                <c:ptCount val="5"/>
                <c:pt idx="0">
                  <c:v>0.46875</c:v>
                </c:pt>
                <c:pt idx="1">
                  <c:v>0.34375</c:v>
                </c:pt>
                <c:pt idx="2">
                  <c:v>0.15625</c:v>
                </c:pt>
                <c:pt idx="3">
                  <c:v>3.125E-2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46-42E9-9F68-14F1CF16C61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18. ¿La empresa tiene presencia en redes sociales?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7D-445F-983E-944D26595D8A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7D-445F-983E-944D26595D8A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07D-445F-983E-944D26595D8A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07D-445F-983E-944D26595D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'!$B$288:$B$291</c:f>
              <c:strCache>
                <c:ptCount val="4"/>
                <c:pt idx="0">
                  <c:v>¿La empresa tiene presencia en redes sociales?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'!$C$288:$C$291</c:f>
              <c:numCache>
                <c:formatCode>General</c:formatCode>
                <c:ptCount val="4"/>
                <c:pt idx="2">
                  <c:v>49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F4-4F42-941D-CCD2C4A94F07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07D-445F-983E-944D26595D8A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07D-445F-983E-944D26595D8A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07D-445F-983E-944D26595D8A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07D-445F-983E-944D26595D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'!$B$288:$B$291</c:f>
              <c:strCache>
                <c:ptCount val="4"/>
                <c:pt idx="0">
                  <c:v>¿La empresa tiene presencia en redes sociales?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'!$D$288:$D$291</c:f>
              <c:numCache>
                <c:formatCode>0%</c:formatCode>
                <c:ptCount val="4"/>
                <c:pt idx="2">
                  <c:v>0.96078431372549022</c:v>
                </c:pt>
                <c:pt idx="3">
                  <c:v>3.9215686274509803E-2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F4-4F42-941D-CCD2C4A94F0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 19. Si la respuesta es afirmativa. Por favor indique en cuáles. (Puede escoger varias opciones)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9A-4D2F-95A6-8C0BAE95F530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9A-4D2F-95A6-8C0BAE95F530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9A-4D2F-95A6-8C0BAE95F530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59A-4D2F-95A6-8C0BAE95F530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59A-4D2F-95A6-8C0BAE95F5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'!$B$307:$B$311</c:f>
              <c:strCache>
                <c:ptCount val="5"/>
                <c:pt idx="0">
                  <c:v>Facebook</c:v>
                </c:pt>
                <c:pt idx="1">
                  <c:v>Instagram</c:v>
                </c:pt>
                <c:pt idx="2">
                  <c:v>WhatsApp</c:v>
                </c:pt>
                <c:pt idx="3">
                  <c:v>X antes Twitter</c:v>
                </c:pt>
                <c:pt idx="4">
                  <c:v>Tik Tok</c:v>
                </c:pt>
              </c:strCache>
            </c:strRef>
          </c:cat>
          <c:val>
            <c:numRef>
              <c:f>'Tabulación '!$C$307:$C$311</c:f>
              <c:numCache>
                <c:formatCode>General</c:formatCode>
                <c:ptCount val="5"/>
                <c:pt idx="0">
                  <c:v>50</c:v>
                </c:pt>
                <c:pt idx="1">
                  <c:v>38</c:v>
                </c:pt>
                <c:pt idx="2">
                  <c:v>35</c:v>
                </c:pt>
                <c:pt idx="3">
                  <c:v>12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2-4813-B9F9-CAF72097DAAC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59A-4D2F-95A6-8C0BAE95F530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59A-4D2F-95A6-8C0BAE95F530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59A-4D2F-95A6-8C0BAE95F530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59A-4D2F-95A6-8C0BAE95F530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59A-4D2F-95A6-8C0BAE95F5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'!$B$307:$B$311</c:f>
              <c:strCache>
                <c:ptCount val="5"/>
                <c:pt idx="0">
                  <c:v>Facebook</c:v>
                </c:pt>
                <c:pt idx="1">
                  <c:v>Instagram</c:v>
                </c:pt>
                <c:pt idx="2">
                  <c:v>WhatsApp</c:v>
                </c:pt>
                <c:pt idx="3">
                  <c:v>X antes Twitter</c:v>
                </c:pt>
                <c:pt idx="4">
                  <c:v>Tik Tok</c:v>
                </c:pt>
              </c:strCache>
            </c:strRef>
          </c:cat>
          <c:val>
            <c:numRef>
              <c:f>'Tabulación '!$D$307:$D$311</c:f>
              <c:numCache>
                <c:formatCode>0%</c:formatCode>
                <c:ptCount val="5"/>
                <c:pt idx="0">
                  <c:v>0.32894736842105265</c:v>
                </c:pt>
                <c:pt idx="1">
                  <c:v>0.25</c:v>
                </c:pt>
                <c:pt idx="2">
                  <c:v>0.23026315789473684</c:v>
                </c:pt>
                <c:pt idx="3">
                  <c:v>7.8947368421052627E-2</c:v>
                </c:pt>
                <c:pt idx="4">
                  <c:v>0.1118421052631579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2-4813-B9F9-CAF72097DA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21. ¿En las redes sociales planea con anterioridad el contenido que se publica?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1E-4080-8772-F740FC06C32B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1E-4080-8772-F740FC06C32B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1E-4080-8772-F740FC06C32B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1E-4080-8772-F740FC06C3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'!$B$340:$B$343</c:f>
              <c:strCache>
                <c:ptCount val="4"/>
                <c:pt idx="0">
                  <c:v>¿En las redes sociales planea con anterioridad el contenido que se publica?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'!$C$340:$C$343</c:f>
              <c:numCache>
                <c:formatCode>General</c:formatCode>
                <c:ptCount val="4"/>
                <c:pt idx="2">
                  <c:v>39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8-47F4-8FC1-43D554969C39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D1E-4080-8772-F740FC06C32B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D1E-4080-8772-F740FC06C32B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D1E-4080-8772-F740FC06C32B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D1E-4080-8772-F740FC06C3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'!$B$340:$B$343</c:f>
              <c:strCache>
                <c:ptCount val="4"/>
                <c:pt idx="0">
                  <c:v>¿En las redes sociales planea con anterioridad el contenido que se publica?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'!$D$340:$D$343</c:f>
              <c:numCache>
                <c:formatCode>0%</c:formatCode>
                <c:ptCount val="4"/>
                <c:pt idx="2">
                  <c:v>0.76470588235294112</c:v>
                </c:pt>
                <c:pt idx="3">
                  <c:v>0.23529411764705882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8-47F4-8FC1-43D554969C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2. ¿La empresa cuenta con un plan estratégico de marketing digital a mediano o largo plazo?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B5-4725-A6C9-C38C48F45B4A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6B5-4725-A6C9-C38C48F45B4A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6B5-4725-A6C9-C38C48F45B4A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B5-4725-A6C9-C38C48F45B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'!$B$17:$B$20</c:f>
              <c:strCache>
                <c:ptCount val="4"/>
                <c:pt idx="0">
                  <c:v>¿La empresa cuenta con un plan estratégico de marketing digital a mediano o largo plazo? 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'!$C$17:$C$20</c:f>
              <c:numCache>
                <c:formatCode>General</c:formatCode>
                <c:ptCount val="4"/>
                <c:pt idx="2">
                  <c:v>31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0C-4258-92A1-983A72AF1193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6B5-4725-A6C9-C38C48F45B4A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6B5-4725-A6C9-C38C48F45B4A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B5-4725-A6C9-C38C48F45B4A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6B5-4725-A6C9-C38C48F45B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'!$B$17:$B$20</c:f>
              <c:strCache>
                <c:ptCount val="4"/>
                <c:pt idx="0">
                  <c:v>¿La empresa cuenta con un plan estratégico de marketing digital a mediano o largo plazo? 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'!$D$17:$D$20</c:f>
              <c:numCache>
                <c:formatCode>0%</c:formatCode>
                <c:ptCount val="4"/>
                <c:pt idx="2">
                  <c:v>0.60784313725490191</c:v>
                </c:pt>
                <c:pt idx="3">
                  <c:v>0.39215686274509803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0C-4258-92A1-983A72AF119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22.  Si la respuesta anterior es afirmativa, indique si para cada red social tiene una estrategia de contenidos diferente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994-47D4-81EB-DC60BA31E363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94-47D4-81EB-DC60BA31E363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94-47D4-81EB-DC60BA31E363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94-47D4-81EB-DC60BA31E363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94-47D4-81EB-DC60BA31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'!$B$358:$B$362</c:f>
              <c:strCache>
                <c:ptCount val="5"/>
                <c:pt idx="0">
                  <c:v>Si la respuesta anterior es afirmativa, indique si para cada red social tiene una estrategia de contenidos diferente </c:v>
                </c:pt>
                <c:pt idx="2">
                  <c:v>Si</c:v>
                </c:pt>
                <c:pt idx="3">
                  <c:v>No</c:v>
                </c:pt>
                <c:pt idx="4">
                  <c:v>Usa el mismo contenido, adpatado a cada plataforma</c:v>
                </c:pt>
              </c:strCache>
            </c:strRef>
          </c:cat>
          <c:val>
            <c:numRef>
              <c:f>'Tabulación '!$C$358:$C$362</c:f>
              <c:numCache>
                <c:formatCode>General</c:formatCode>
                <c:ptCount val="5"/>
                <c:pt idx="2">
                  <c:v>16</c:v>
                </c:pt>
                <c:pt idx="3">
                  <c:v>14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A-4229-B0ED-FF74656834F1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94-47D4-81EB-DC60BA31E363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94-47D4-81EB-DC60BA31E363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94-47D4-81EB-DC60BA31E363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94-47D4-81EB-DC60BA31E363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94-47D4-81EB-DC60BA31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'!$B$358:$B$362</c:f>
              <c:strCache>
                <c:ptCount val="5"/>
                <c:pt idx="0">
                  <c:v>Si la respuesta anterior es afirmativa, indique si para cada red social tiene una estrategia de contenidos diferente </c:v>
                </c:pt>
                <c:pt idx="2">
                  <c:v>Si</c:v>
                </c:pt>
                <c:pt idx="3">
                  <c:v>No</c:v>
                </c:pt>
                <c:pt idx="4">
                  <c:v>Usa el mismo contenido, adpatado a cada plataforma</c:v>
                </c:pt>
              </c:strCache>
            </c:strRef>
          </c:cat>
          <c:val>
            <c:numRef>
              <c:f>'Tabulación '!$D$358:$D$362</c:f>
              <c:numCache>
                <c:formatCode>0%</c:formatCode>
                <c:ptCount val="5"/>
                <c:pt idx="2">
                  <c:v>0.31372549019607843</c:v>
                </c:pt>
                <c:pt idx="3">
                  <c:v>0.27450980392156865</c:v>
                </c:pt>
                <c:pt idx="4">
                  <c:v>0.41176470588235292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5A-4229-B0ED-FF74656834F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23. ¿La empresa realiza o ha realizado encuestas en línea para obtener retroalimentación por parte de sus clientes?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C1-4678-851C-E25CF07E782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C1-4678-851C-E25CF07E7824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C1-4678-851C-E25CF07E7824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C1-4678-851C-E25CF07E7824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C1-4678-851C-E25CF07E78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'!$B$375:$B$379</c:f>
              <c:strCache>
                <c:ptCount val="5"/>
                <c:pt idx="0">
                  <c:v>¿La empresa realiza o ha realizado encuestas en línea para obtener retroalimentación por parte de sus clientes? </c:v>
                </c:pt>
                <c:pt idx="2">
                  <c:v>Si</c:v>
                </c:pt>
                <c:pt idx="3">
                  <c:v>No</c:v>
                </c:pt>
                <c:pt idx="4">
                  <c:v>No estoy seguro/a</c:v>
                </c:pt>
              </c:strCache>
            </c:strRef>
          </c:cat>
          <c:val>
            <c:numRef>
              <c:f>'Tabulación '!$C$375:$C$379</c:f>
              <c:numCache>
                <c:formatCode>General</c:formatCode>
                <c:ptCount val="5"/>
                <c:pt idx="2">
                  <c:v>28</c:v>
                </c:pt>
                <c:pt idx="3">
                  <c:v>16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66-43A5-89F7-6703D8521C0D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C1-4678-851C-E25CF07E782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C1-4678-851C-E25CF07E7824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C1-4678-851C-E25CF07E7824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5C1-4678-851C-E25CF07E7824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5C1-4678-851C-E25CF07E78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'!$B$375:$B$379</c:f>
              <c:strCache>
                <c:ptCount val="5"/>
                <c:pt idx="0">
                  <c:v>¿La empresa realiza o ha realizado encuestas en línea para obtener retroalimentación por parte de sus clientes? </c:v>
                </c:pt>
                <c:pt idx="2">
                  <c:v>Si</c:v>
                </c:pt>
                <c:pt idx="3">
                  <c:v>No</c:v>
                </c:pt>
                <c:pt idx="4">
                  <c:v>No estoy seguro/a</c:v>
                </c:pt>
              </c:strCache>
            </c:strRef>
          </c:cat>
          <c:val>
            <c:numRef>
              <c:f>'Tabulación '!$D$375:$D$379</c:f>
              <c:numCache>
                <c:formatCode>0%</c:formatCode>
                <c:ptCount val="5"/>
                <c:pt idx="2">
                  <c:v>0.5490196078431373</c:v>
                </c:pt>
                <c:pt idx="3">
                  <c:v>0.31372549019607843</c:v>
                </c:pt>
                <c:pt idx="4">
                  <c:v>0.13725490196078433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66-43A5-89F7-6703D8521C0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8. ¿Cuáles considera que son los principales desafíos u obstáculos para la adopción efectiva de estrategias de marketing digital en su empresa? (Puede seleccionar varias opciones)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F46-4510-8D10-A04E4A920578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F46-4510-8D10-A04E4A920578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F46-4510-8D10-A04E4A920578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F46-4510-8D10-A04E4A9205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'!$B$120:$B$123</c:f>
              <c:strCache>
                <c:ptCount val="4"/>
                <c:pt idx="0">
                  <c:v>Falta de conocimiento y habilidades</c:v>
                </c:pt>
                <c:pt idx="1">
                  <c:v>Recursos financieros limitados</c:v>
                </c:pt>
                <c:pt idx="2">
                  <c:v>Competencia intensa en el mercado</c:v>
                </c:pt>
                <c:pt idx="3">
                  <c:v>Falta de tiempo </c:v>
                </c:pt>
              </c:strCache>
            </c:strRef>
          </c:cat>
          <c:val>
            <c:numRef>
              <c:f>'Tabulación '!$C$120:$C$123</c:f>
              <c:numCache>
                <c:formatCode>General</c:formatCode>
                <c:ptCount val="4"/>
                <c:pt idx="0">
                  <c:v>26</c:v>
                </c:pt>
                <c:pt idx="1">
                  <c:v>8</c:v>
                </c:pt>
                <c:pt idx="2">
                  <c:v>15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A-46E8-8F3B-E894519EB5FB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F46-4510-8D10-A04E4A920578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F46-4510-8D10-A04E4A920578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F46-4510-8D10-A04E4A920578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F46-4510-8D10-A04E4A9205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'!$B$120:$B$123</c:f>
              <c:strCache>
                <c:ptCount val="4"/>
                <c:pt idx="0">
                  <c:v>Falta de conocimiento y habilidades</c:v>
                </c:pt>
                <c:pt idx="1">
                  <c:v>Recursos financieros limitados</c:v>
                </c:pt>
                <c:pt idx="2">
                  <c:v>Competencia intensa en el mercado</c:v>
                </c:pt>
                <c:pt idx="3">
                  <c:v>Falta de tiempo </c:v>
                </c:pt>
              </c:strCache>
            </c:strRef>
          </c:cat>
          <c:val>
            <c:numRef>
              <c:f>'Tabulación '!$D$120:$D$123</c:f>
              <c:numCache>
                <c:formatCode>0%</c:formatCode>
                <c:ptCount val="4"/>
                <c:pt idx="0">
                  <c:v>0.51061224489795898</c:v>
                </c:pt>
                <c:pt idx="1">
                  <c:v>0.16326530612244897</c:v>
                </c:pt>
                <c:pt idx="2">
                  <c:v>0.28999999999999998</c:v>
                </c:pt>
                <c:pt idx="3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BA-46E8-8F3B-E894519EB5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24. Si respondió "Si" a la pregunta anterior, por favor indique por qué canal lo hace.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E85-4575-A59B-436E6368841E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85-4575-A59B-436E6368841E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E85-4575-A59B-436E6368841E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E85-4575-A59B-436E6368841E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E85-4575-A59B-436E636884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'!$B$394:$B$398</c:f>
              <c:strCache>
                <c:ptCount val="5"/>
                <c:pt idx="0">
                  <c:v>Redes Sociales</c:v>
                </c:pt>
                <c:pt idx="1">
                  <c:v>Correo electrónico masivo</c:v>
                </c:pt>
                <c:pt idx="2">
                  <c:v>Correo electrónico personalizado</c:v>
                </c:pt>
                <c:pt idx="3">
                  <c:v>Sitio Web</c:v>
                </c:pt>
                <c:pt idx="4">
                  <c:v>Mensaje texto </c:v>
                </c:pt>
              </c:strCache>
            </c:strRef>
          </c:cat>
          <c:val>
            <c:numRef>
              <c:f>'Tabulación '!$C$394:$C$398</c:f>
              <c:numCache>
                <c:formatCode>General</c:formatCode>
                <c:ptCount val="5"/>
                <c:pt idx="0">
                  <c:v>23</c:v>
                </c:pt>
                <c:pt idx="1">
                  <c:v>4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E2-41B5-BB51-63F3878D9F26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E85-4575-A59B-436E6368841E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E85-4575-A59B-436E6368841E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E85-4575-A59B-436E6368841E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E85-4575-A59B-436E6368841E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E85-4575-A59B-436E636884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'!$B$394:$B$398</c:f>
              <c:strCache>
                <c:ptCount val="5"/>
                <c:pt idx="0">
                  <c:v>Redes Sociales</c:v>
                </c:pt>
                <c:pt idx="1">
                  <c:v>Correo electrónico masivo</c:v>
                </c:pt>
                <c:pt idx="2">
                  <c:v>Correo electrónico personalizado</c:v>
                </c:pt>
                <c:pt idx="3">
                  <c:v>Sitio Web</c:v>
                </c:pt>
                <c:pt idx="4">
                  <c:v>Mensaje texto </c:v>
                </c:pt>
              </c:strCache>
            </c:strRef>
          </c:cat>
          <c:val>
            <c:numRef>
              <c:f>'Tabulación '!$D$394:$D$398</c:f>
              <c:numCache>
                <c:formatCode>0%</c:formatCode>
                <c:ptCount val="5"/>
                <c:pt idx="0">
                  <c:v>0.56097560975609762</c:v>
                </c:pt>
                <c:pt idx="1">
                  <c:v>9.7560975609756101E-2</c:v>
                </c:pt>
                <c:pt idx="2">
                  <c:v>0.14634146341463414</c:v>
                </c:pt>
                <c:pt idx="3">
                  <c:v>9.7560975609756101E-2</c:v>
                </c:pt>
                <c:pt idx="4">
                  <c:v>9.7560975609756101E-2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E2-41B5-BB51-63F3878D9F2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20.</a:t>
            </a:r>
            <a:r>
              <a:rPr lang="es-CO" sz="1050" baseline="0">
                <a:solidFill>
                  <a:schemeClr val="tx1"/>
                </a:solidFill>
              </a:rPr>
              <a:t> </a:t>
            </a:r>
            <a:r>
              <a:rPr lang="es-CO" sz="1050">
                <a:solidFill>
                  <a:schemeClr val="tx1"/>
                </a:solidFill>
              </a:rPr>
              <a:t>¿Hay alguna persona en el área encargada únicamente para la gestión de contenidos en las redes sociales?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A9-45CD-ADD8-B888B618BA55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A9-45CD-ADD8-B888B618BA55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A9-45CD-ADD8-B888B618BA55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A9-45CD-ADD8-B888B618BA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'!$B$323:$B$326</c:f>
              <c:strCache>
                <c:ptCount val="4"/>
                <c:pt idx="0">
                  <c:v>¿Hay alguna persona en el área encargada únicamente para la gestión de contenidos en las redes sociales? 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'!$C$323:$C$326</c:f>
              <c:numCache>
                <c:formatCode>General</c:formatCode>
                <c:ptCount val="4"/>
                <c:pt idx="2">
                  <c:v>33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9-4702-8AC9-87C4EEEA2CE9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A9-45CD-ADD8-B888B618BA55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A9-45CD-ADD8-B888B618BA55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A9-45CD-ADD8-B888B618BA55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EA9-45CD-ADD8-B888B618BA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'!$B$323:$B$326</c:f>
              <c:strCache>
                <c:ptCount val="4"/>
                <c:pt idx="0">
                  <c:v>¿Hay alguna persona en el área encargada únicamente para la gestión de contenidos en las redes sociales? 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'!$D$323:$D$326</c:f>
              <c:numCache>
                <c:formatCode>0%</c:formatCode>
                <c:ptCount val="4"/>
                <c:pt idx="2">
                  <c:v>0.6470588235294118</c:v>
                </c:pt>
                <c:pt idx="3">
                  <c:v>0.35294117647058826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29-4702-8AC9-87C4EEEA2CE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 </a:t>
            </a:r>
            <a:r>
              <a:rPr lang="es-CO" sz="1050">
                <a:solidFill>
                  <a:schemeClr val="tx1"/>
                </a:solidFill>
              </a:rPr>
              <a:t>3. ¿La empresa cuenta con un departamento o área de Marketing y Publicidad interno o externo (Contratado con alguna agencia)? </a:t>
            </a:r>
            <a:endParaRPr lang="es-CO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32-4A26-99A9-8EA85721FDF7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32-4A26-99A9-8EA85721FDF7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832-4A26-99A9-8EA85721FD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'!$B$35:$B$37</c:f>
              <c:strCache>
                <c:ptCount val="3"/>
                <c:pt idx="0">
                  <c:v>Interno</c:v>
                </c:pt>
                <c:pt idx="1">
                  <c:v>Externo</c:v>
                </c:pt>
                <c:pt idx="2">
                  <c:v>No tiene área de marketing y publicidad</c:v>
                </c:pt>
              </c:strCache>
            </c:strRef>
          </c:cat>
          <c:val>
            <c:numRef>
              <c:f>'Tabulación '!$C$35:$C$37</c:f>
              <c:numCache>
                <c:formatCode>General</c:formatCode>
                <c:ptCount val="3"/>
                <c:pt idx="0">
                  <c:v>27</c:v>
                </c:pt>
                <c:pt idx="1">
                  <c:v>10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E-45C6-A1A8-735F89419C67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832-4A26-99A9-8EA85721FDF7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832-4A26-99A9-8EA85721FDF7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832-4A26-99A9-8EA85721FD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'!$B$35:$B$37</c:f>
              <c:strCache>
                <c:ptCount val="3"/>
                <c:pt idx="0">
                  <c:v>Interno</c:v>
                </c:pt>
                <c:pt idx="1">
                  <c:v>Externo</c:v>
                </c:pt>
                <c:pt idx="2">
                  <c:v>No tiene área de marketing y publicidad</c:v>
                </c:pt>
              </c:strCache>
            </c:strRef>
          </c:cat>
          <c:val>
            <c:numRef>
              <c:f>'Tabulación '!$D$35:$D$37</c:f>
              <c:numCache>
                <c:formatCode>0%</c:formatCode>
                <c:ptCount val="3"/>
                <c:pt idx="0">
                  <c:v>0.52941176470588236</c:v>
                </c:pt>
                <c:pt idx="1">
                  <c:v>0.19607843137254902</c:v>
                </c:pt>
                <c:pt idx="2">
                  <c:v>0.27450980392156865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DE-45C6-A1A8-735F89419C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4. ¿La empresa ha implementado estrategias de marketing digital en los últimos meses?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B6C-4092-8B45-B40B1AFEEA37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6C-4092-8B45-B40B1AFEEA37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B6C-4092-8B45-B40B1AFEEA37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B6C-4092-8B45-B40B1AFEEA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'!$B$50:$B$53</c:f>
              <c:strCache>
                <c:ptCount val="4"/>
                <c:pt idx="0">
                  <c:v>¿La empresa ha implementado estrategias de marketing digital en los últimos meses?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'!$C$50:$C$53</c:f>
              <c:numCache>
                <c:formatCode>General</c:formatCode>
                <c:ptCount val="4"/>
                <c:pt idx="2">
                  <c:v>33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F-470B-9405-F45B2E9A4384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B6C-4092-8B45-B40B1AFEEA37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B6C-4092-8B45-B40B1AFEEA37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B6C-4092-8B45-B40B1AFEEA37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B6C-4092-8B45-B40B1AFEEA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'!$B$50:$B$53</c:f>
              <c:strCache>
                <c:ptCount val="4"/>
                <c:pt idx="0">
                  <c:v>¿La empresa ha implementado estrategias de marketing digital en los últimos meses?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'!$D$50:$D$53</c:f>
              <c:numCache>
                <c:formatCode>0%</c:formatCode>
                <c:ptCount val="4"/>
                <c:pt idx="2">
                  <c:v>0.6470588235294118</c:v>
                </c:pt>
                <c:pt idx="3">
                  <c:v>0.35294117647058826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F-470B-9405-F45B2E9A43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5.</a:t>
            </a:r>
            <a:r>
              <a:rPr lang="es-CO" sz="1050" baseline="0">
                <a:solidFill>
                  <a:srgbClr val="000000">
                    <a:lumMod val="50000"/>
                    <a:lumOff val="50000"/>
                  </a:srgbClr>
                </a:solidFill>
              </a:rPr>
              <a:t> </a:t>
            </a:r>
            <a:r>
              <a:rPr lang="es-CO" sz="1050">
                <a:solidFill>
                  <a:schemeClr val="tx1"/>
                </a:solidFill>
              </a:rPr>
              <a:t>¿Ha implementado estrategias de retargeting para atraer a clientes potenciales? Entendiendo el retargeting  como una forma de hacer publicidad en línea y se muestran a personas que ya visitaron tu sitio web o son un contacto que existe en tu base de da</a:t>
            </a:r>
            <a:endParaRPr lang="es-CO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86-4CDF-8FA4-123499FFA28F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286-4CDF-8FA4-123499FFA28F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286-4CDF-8FA4-123499FFA28F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86-4CDF-8FA4-123499FFA28F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286-4CDF-8FA4-123499FFA2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'!$B$68:$B$72</c:f>
              <c:strCache>
                <c:ptCount val="5"/>
                <c:pt idx="0">
                  <c:v>¿Ha implementado estrategias de retargeting para atraer a clientes potenciales? Entendiendo el retargeting  como una forma de hacer publicidad en línea y se muestran a personas que ya visitaron tu sitio web o son un contacto que existe en tu base de datos</c:v>
                </c:pt>
                <c:pt idx="2">
                  <c:v>Si</c:v>
                </c:pt>
                <c:pt idx="3">
                  <c:v>No</c:v>
                </c:pt>
                <c:pt idx="4">
                  <c:v>No estoy seguro/a</c:v>
                </c:pt>
              </c:strCache>
            </c:strRef>
          </c:cat>
          <c:val>
            <c:numRef>
              <c:f>'Tabulación '!$C$68:$C$72</c:f>
              <c:numCache>
                <c:formatCode>General</c:formatCode>
                <c:ptCount val="5"/>
                <c:pt idx="2">
                  <c:v>28</c:v>
                </c:pt>
                <c:pt idx="3">
                  <c:v>12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3-46B4-A3A0-B5B459E8B221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286-4CDF-8FA4-123499FFA28F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86-4CDF-8FA4-123499FFA28F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286-4CDF-8FA4-123499FFA28F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286-4CDF-8FA4-123499FFA28F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86-4CDF-8FA4-123499FFA2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'!$B$68:$B$72</c:f>
              <c:strCache>
                <c:ptCount val="5"/>
                <c:pt idx="0">
                  <c:v>¿Ha implementado estrategias de retargeting para atraer a clientes potenciales? Entendiendo el retargeting  como una forma de hacer publicidad en línea y se muestran a personas que ya visitaron tu sitio web o son un contacto que existe en tu base de datos</c:v>
                </c:pt>
                <c:pt idx="2">
                  <c:v>Si</c:v>
                </c:pt>
                <c:pt idx="3">
                  <c:v>No</c:v>
                </c:pt>
                <c:pt idx="4">
                  <c:v>No estoy seguro/a</c:v>
                </c:pt>
              </c:strCache>
            </c:strRef>
          </c:cat>
          <c:val>
            <c:numRef>
              <c:f>'Tabulación '!$D$68:$D$72</c:f>
              <c:numCache>
                <c:formatCode>0%</c:formatCode>
                <c:ptCount val="5"/>
                <c:pt idx="2">
                  <c:v>0.5490196078431373</c:v>
                </c:pt>
                <c:pt idx="3">
                  <c:v>0.23529411764705882</c:v>
                </c:pt>
                <c:pt idx="4">
                  <c:v>0.21568627450980393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13-46B4-A3A0-B5B459E8B2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6. Si respondió "Sí" en la pregunta anterior por favor indique las estrategias específicas que ha implementado (puede seleccionar varias opciones)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91C-48B7-A2CD-7AEF9234C2F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91C-48B7-A2CD-7AEF9234C2F4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91C-48B7-A2CD-7AEF9234C2F4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91C-48B7-A2CD-7AEF9234C2F4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91C-48B7-A2CD-7AEF9234C2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'!$B$85:$B$89</c:f>
              <c:strCache>
                <c:ptCount val="5"/>
                <c:pt idx="0">
                  <c:v>Publicidad en redes sociales (Facebook/ Instagram/ WhatsaApp)</c:v>
                </c:pt>
                <c:pt idx="1">
                  <c:v>Correo electrónico marketing</c:v>
                </c:pt>
                <c:pt idx="2">
                  <c:v>Marketing de contenidos</c:v>
                </c:pt>
                <c:pt idx="3">
                  <c:v>Influenciadores</c:v>
                </c:pt>
                <c:pt idx="4">
                  <c:v>Publicidad en motores de búsqueda (Google Ads)</c:v>
                </c:pt>
              </c:strCache>
            </c:strRef>
          </c:cat>
          <c:val>
            <c:numRef>
              <c:f>'Tabulación '!$C$85:$C$89</c:f>
              <c:numCache>
                <c:formatCode>General</c:formatCode>
                <c:ptCount val="5"/>
                <c:pt idx="0">
                  <c:v>27</c:v>
                </c:pt>
                <c:pt idx="1">
                  <c:v>2</c:v>
                </c:pt>
                <c:pt idx="2">
                  <c:v>14</c:v>
                </c:pt>
                <c:pt idx="3">
                  <c:v>7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8E-4CD2-907C-C65EB6BEFEB1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91C-48B7-A2CD-7AEF9234C2F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91C-48B7-A2CD-7AEF9234C2F4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91C-48B7-A2CD-7AEF9234C2F4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91C-48B7-A2CD-7AEF9234C2F4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91C-48B7-A2CD-7AEF9234C2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'!$B$85:$B$89</c:f>
              <c:strCache>
                <c:ptCount val="5"/>
                <c:pt idx="0">
                  <c:v>Publicidad en redes sociales (Facebook/ Instagram/ WhatsaApp)</c:v>
                </c:pt>
                <c:pt idx="1">
                  <c:v>Correo electrónico marketing</c:v>
                </c:pt>
                <c:pt idx="2">
                  <c:v>Marketing de contenidos</c:v>
                </c:pt>
                <c:pt idx="3">
                  <c:v>Influenciadores</c:v>
                </c:pt>
                <c:pt idx="4">
                  <c:v>Publicidad en motores de búsqueda (Google Ads)</c:v>
                </c:pt>
              </c:strCache>
            </c:strRef>
          </c:cat>
          <c:val>
            <c:numRef>
              <c:f>'Tabulación '!$D$85:$D$89</c:f>
              <c:numCache>
                <c:formatCode>0%</c:formatCode>
                <c:ptCount val="5"/>
                <c:pt idx="0">
                  <c:v>0.48214285714285715</c:v>
                </c:pt>
                <c:pt idx="1">
                  <c:v>3.5714285714285712E-2</c:v>
                </c:pt>
                <c:pt idx="2">
                  <c:v>0.25</c:v>
                </c:pt>
                <c:pt idx="3">
                  <c:v>0.125</c:v>
                </c:pt>
                <c:pt idx="4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8E-4CD2-907C-C65EB6BEFEB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100">
                <a:solidFill>
                  <a:schemeClr val="tx1"/>
                </a:solidFill>
              </a:rPr>
              <a:t>7. ¿Cuál es el objetivo principal de sus estrategias de marketing digital? (Puede seleccionar varias opciones)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9C-44BE-9E41-0DDC918C72E9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9C-44BE-9E41-0DDC918C72E9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B9C-44BE-9E41-0DDC918C72E9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B9C-44BE-9E41-0DDC918C72E9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B9C-44BE-9E41-0DDC918C72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'!$B$102:$B$106</c:f>
              <c:strCache>
                <c:ptCount val="5"/>
                <c:pt idx="0">
                  <c:v>Atraer nuevos clientes</c:v>
                </c:pt>
                <c:pt idx="1">
                  <c:v>Aumentar las ventas en línea</c:v>
                </c:pt>
                <c:pt idx="2">
                  <c:v>Fidelizar a los clientes actuales</c:v>
                </c:pt>
                <c:pt idx="3">
                  <c:v>Mejorar la resputación de marca</c:v>
                </c:pt>
                <c:pt idx="4">
                  <c:v>Aumentar la visibilidad de la empresa</c:v>
                </c:pt>
              </c:strCache>
            </c:strRef>
          </c:cat>
          <c:val>
            <c:numRef>
              <c:f>'Tabulación '!$C$102:$C$106</c:f>
              <c:numCache>
                <c:formatCode>General</c:formatCode>
                <c:ptCount val="5"/>
                <c:pt idx="0">
                  <c:v>14</c:v>
                </c:pt>
                <c:pt idx="1">
                  <c:v>33</c:v>
                </c:pt>
                <c:pt idx="2">
                  <c:v>31</c:v>
                </c:pt>
                <c:pt idx="3">
                  <c:v>25</c:v>
                </c:pt>
                <c:pt idx="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4-4D34-91B2-751D405F4F69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B9C-44BE-9E41-0DDC918C72E9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B9C-44BE-9E41-0DDC918C72E9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B9C-44BE-9E41-0DDC918C72E9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B9C-44BE-9E41-0DDC918C72E9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B9C-44BE-9E41-0DDC918C72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'!$B$102:$B$106</c:f>
              <c:strCache>
                <c:ptCount val="5"/>
                <c:pt idx="0">
                  <c:v>Atraer nuevos clientes</c:v>
                </c:pt>
                <c:pt idx="1">
                  <c:v>Aumentar las ventas en línea</c:v>
                </c:pt>
                <c:pt idx="2">
                  <c:v>Fidelizar a los clientes actuales</c:v>
                </c:pt>
                <c:pt idx="3">
                  <c:v>Mejorar la resputación de marca</c:v>
                </c:pt>
                <c:pt idx="4">
                  <c:v>Aumentar la visibilidad de la empresa</c:v>
                </c:pt>
              </c:strCache>
            </c:strRef>
          </c:cat>
          <c:val>
            <c:numRef>
              <c:f>'Tabulación '!$D$102:$D$106</c:f>
              <c:numCache>
                <c:formatCode>0%</c:formatCode>
                <c:ptCount val="5"/>
                <c:pt idx="0">
                  <c:v>0.10294117647058823</c:v>
                </c:pt>
                <c:pt idx="1">
                  <c:v>0.24264705882352941</c:v>
                </c:pt>
                <c:pt idx="2">
                  <c:v>0.22794117647058823</c:v>
                </c:pt>
                <c:pt idx="3">
                  <c:v>0.18382352941176472</c:v>
                </c:pt>
                <c:pt idx="4">
                  <c:v>0.24264705882352941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4-4D34-91B2-751D405F4F6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9. ¿Utiliza vídeos promocionales en su estrategia de marketing digital?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85-4427-B31B-17DB092E64B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C85-4427-B31B-17DB092E64B4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C85-4427-B31B-17DB092E64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'!$B$136:$B$138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Algunas veces</c:v>
                </c:pt>
              </c:strCache>
            </c:strRef>
          </c:cat>
          <c:val>
            <c:numRef>
              <c:f>'Tabulación '!$C$136:$C$138</c:f>
              <c:numCache>
                <c:formatCode>General</c:formatCode>
                <c:ptCount val="3"/>
                <c:pt idx="0">
                  <c:v>31</c:v>
                </c:pt>
                <c:pt idx="1">
                  <c:v>13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9B-466D-A00D-04220AD2AE04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85-4427-B31B-17DB092E64B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C85-4427-B31B-17DB092E64B4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C85-4427-B31B-17DB092E64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'!$B$136:$B$138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Algunas veces</c:v>
                </c:pt>
              </c:strCache>
            </c:strRef>
          </c:cat>
          <c:val>
            <c:numRef>
              <c:f>'Tabulación '!$D$136:$D$138</c:f>
              <c:numCache>
                <c:formatCode>0%</c:formatCode>
                <c:ptCount val="3"/>
                <c:pt idx="0">
                  <c:v>0.60784313725490191</c:v>
                </c:pt>
                <c:pt idx="1">
                  <c:v>0.25490196078431371</c:v>
                </c:pt>
                <c:pt idx="2">
                  <c:v>0.13725490196078433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9B-466D-A00D-04220AD2AE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050">
                <a:solidFill>
                  <a:schemeClr val="tx1"/>
                </a:solidFill>
              </a:rPr>
              <a:t>10. ¿Tiene previsto expandir o mejorar sus estrategias de marketing digital en el futuro?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64-41C7-84FB-14CC081D25DD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64-41C7-84FB-14CC081D25DD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64-41C7-84FB-14CC081D25DD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64-41C7-84FB-14CC081D25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'!$B$152:$B$155</c:f>
              <c:strCache>
                <c:ptCount val="4"/>
                <c:pt idx="0">
                  <c:v>¿Tiene previsto expandir o mejorar sus estrategias de marketing digital en el futuro? 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'!$C$152:$C$155</c:f>
              <c:numCache>
                <c:formatCode>General</c:formatCode>
                <c:ptCount val="4"/>
                <c:pt idx="2">
                  <c:v>44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F-4B6C-B438-017DF57CCFBD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64-41C7-84FB-14CC081D25DD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64-41C7-84FB-14CC081D25DD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64-41C7-84FB-14CC081D25DD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64-41C7-84FB-14CC081D25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'Tabulación '!$B$152:$B$155</c:f>
              <c:strCache>
                <c:ptCount val="4"/>
                <c:pt idx="0">
                  <c:v>¿Tiene previsto expandir o mejorar sus estrategias de marketing digital en el futuro? 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'Tabulación '!$D$152:$D$155</c:f>
              <c:numCache>
                <c:formatCode>0%</c:formatCode>
                <c:ptCount val="4"/>
                <c:pt idx="2">
                  <c:v>0.86274509803921573</c:v>
                </c:pt>
                <c:pt idx="3">
                  <c:v>0.13725490196078433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F-4B6C-B438-017DF57CCFB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19051</xdr:rowOff>
    </xdr:from>
    <xdr:to>
      <xdr:col>10</xdr:col>
      <xdr:colOff>752475</xdr:colOff>
      <xdr:row>14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5895BA-3564-2104-2FE4-F8E05CA88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14286</xdr:colOff>
      <xdr:row>16</xdr:row>
      <xdr:rowOff>9526</xdr:rowOff>
    </xdr:from>
    <xdr:to>
      <xdr:col>10</xdr:col>
      <xdr:colOff>752475</xdr:colOff>
      <xdr:row>30</xdr:row>
      <xdr:rowOff>19050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9F6EF5BC-D171-0E70-AB66-44FA797C7F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14286</xdr:colOff>
      <xdr:row>31</xdr:row>
      <xdr:rowOff>152400</xdr:rowOff>
    </xdr:from>
    <xdr:to>
      <xdr:col>10</xdr:col>
      <xdr:colOff>761999</xdr:colOff>
      <xdr:row>47</xdr:row>
      <xdr:rowOff>19050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9195B4F-B912-47A3-58B7-32ED31023F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</xdr:colOff>
      <xdr:row>48</xdr:row>
      <xdr:rowOff>161924</xdr:rowOff>
    </xdr:from>
    <xdr:to>
      <xdr:col>11</xdr:col>
      <xdr:colOff>14287</xdr:colOff>
      <xdr:row>64</xdr:row>
      <xdr:rowOff>161924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181F2028-04AF-8AF3-DD63-1D6286BFBB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</xdr:colOff>
      <xdr:row>66</xdr:row>
      <xdr:rowOff>142875</xdr:rowOff>
    </xdr:from>
    <xdr:to>
      <xdr:col>11</xdr:col>
      <xdr:colOff>4762</xdr:colOff>
      <xdr:row>80</xdr:row>
      <xdr:rowOff>9525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5E881CF-4B61-79B1-DC28-2D5E540FF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14287</xdr:colOff>
      <xdr:row>81</xdr:row>
      <xdr:rowOff>161924</xdr:rowOff>
    </xdr:from>
    <xdr:to>
      <xdr:col>11</xdr:col>
      <xdr:colOff>0</xdr:colOff>
      <xdr:row>97</xdr:row>
      <xdr:rowOff>19049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2A475B8F-5949-DAFF-E10C-A1819ADE88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14287</xdr:colOff>
      <xdr:row>99</xdr:row>
      <xdr:rowOff>1</xdr:rowOff>
    </xdr:from>
    <xdr:to>
      <xdr:col>11</xdr:col>
      <xdr:colOff>14287</xdr:colOff>
      <xdr:row>115</xdr:row>
      <xdr:rowOff>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9A66DDDC-864B-5EBB-E00A-E087486599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4762</xdr:colOff>
      <xdr:row>133</xdr:row>
      <xdr:rowOff>9525</xdr:rowOff>
    </xdr:from>
    <xdr:to>
      <xdr:col>11</xdr:col>
      <xdr:colOff>4762</xdr:colOff>
      <xdr:row>148</xdr:row>
      <xdr:rowOff>152400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2388708B-E24C-C155-7529-4EFA5C219B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4762</xdr:colOff>
      <xdr:row>151</xdr:row>
      <xdr:rowOff>1</xdr:rowOff>
    </xdr:from>
    <xdr:to>
      <xdr:col>11</xdr:col>
      <xdr:colOff>4762</xdr:colOff>
      <xdr:row>166</xdr:row>
      <xdr:rowOff>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282C783-1ED2-9017-4814-88B1CE265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4762</xdr:colOff>
      <xdr:row>168</xdr:row>
      <xdr:rowOff>0</xdr:rowOff>
    </xdr:from>
    <xdr:to>
      <xdr:col>11</xdr:col>
      <xdr:colOff>4762</xdr:colOff>
      <xdr:row>181</xdr:row>
      <xdr:rowOff>152400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B76088B8-D503-BD2A-E08E-ED231CDA33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4762</xdr:colOff>
      <xdr:row>183</xdr:row>
      <xdr:rowOff>152400</xdr:rowOff>
    </xdr:from>
    <xdr:to>
      <xdr:col>11</xdr:col>
      <xdr:colOff>4762</xdr:colOff>
      <xdr:row>200</xdr:row>
      <xdr:rowOff>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5A30927B-010A-7D6C-7909-A783D3EDEA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14287</xdr:colOff>
      <xdr:row>202</xdr:row>
      <xdr:rowOff>0</xdr:rowOff>
    </xdr:from>
    <xdr:to>
      <xdr:col>11</xdr:col>
      <xdr:colOff>0</xdr:colOff>
      <xdr:row>216</xdr:row>
      <xdr:rowOff>152400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BC245195-ACF8-8DDE-0351-B0CD90A66A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14287</xdr:colOff>
      <xdr:row>219</xdr:row>
      <xdr:rowOff>0</xdr:rowOff>
    </xdr:from>
    <xdr:to>
      <xdr:col>11</xdr:col>
      <xdr:colOff>14287</xdr:colOff>
      <xdr:row>235</xdr:row>
      <xdr:rowOff>0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FFE18E92-E4EC-7DAE-CEB6-2430A62F49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4762</xdr:colOff>
      <xdr:row>237</xdr:row>
      <xdr:rowOff>9525</xdr:rowOff>
    </xdr:from>
    <xdr:to>
      <xdr:col>11</xdr:col>
      <xdr:colOff>4762</xdr:colOff>
      <xdr:row>251</xdr:row>
      <xdr:rowOff>0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DB34DB7D-EF6F-1B90-2B7B-E5F15E1BE7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4762</xdr:colOff>
      <xdr:row>253</xdr:row>
      <xdr:rowOff>9525</xdr:rowOff>
    </xdr:from>
    <xdr:to>
      <xdr:col>11</xdr:col>
      <xdr:colOff>4762</xdr:colOff>
      <xdr:row>268</xdr:row>
      <xdr:rowOff>0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0AF0B0C6-071D-85BC-3144-2C0ABD02F9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4762</xdr:colOff>
      <xdr:row>269</xdr:row>
      <xdr:rowOff>152400</xdr:rowOff>
    </xdr:from>
    <xdr:to>
      <xdr:col>11</xdr:col>
      <xdr:colOff>4762</xdr:colOff>
      <xdr:row>284</xdr:row>
      <xdr:rowOff>142875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39A8FE74-5F19-C5C9-954F-F7652C24B4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4762</xdr:colOff>
      <xdr:row>286</xdr:row>
      <xdr:rowOff>152402</xdr:rowOff>
    </xdr:from>
    <xdr:to>
      <xdr:col>11</xdr:col>
      <xdr:colOff>4762</xdr:colOff>
      <xdr:row>301</xdr:row>
      <xdr:rowOff>152401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80571870-C330-A058-FF41-B9B109B26A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4762</xdr:colOff>
      <xdr:row>304</xdr:row>
      <xdr:rowOff>0</xdr:rowOff>
    </xdr:from>
    <xdr:to>
      <xdr:col>11</xdr:col>
      <xdr:colOff>4762</xdr:colOff>
      <xdr:row>319</xdr:row>
      <xdr:rowOff>152399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70EC160F-EC16-BBBE-9EBE-9F3F2AEAD6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14287</xdr:colOff>
      <xdr:row>339</xdr:row>
      <xdr:rowOff>1</xdr:rowOff>
    </xdr:from>
    <xdr:to>
      <xdr:col>11</xdr:col>
      <xdr:colOff>14287</xdr:colOff>
      <xdr:row>354</xdr:row>
      <xdr:rowOff>152401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A284F834-A4CA-06C1-5AC4-56975CC0E2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14287</xdr:colOff>
      <xdr:row>357</xdr:row>
      <xdr:rowOff>9526</xdr:rowOff>
    </xdr:from>
    <xdr:to>
      <xdr:col>11</xdr:col>
      <xdr:colOff>14287</xdr:colOff>
      <xdr:row>371</xdr:row>
      <xdr:rowOff>142876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3A6D241C-CE8E-014E-722E-7738F1BA48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4762</xdr:colOff>
      <xdr:row>374</xdr:row>
      <xdr:rowOff>9525</xdr:rowOff>
    </xdr:from>
    <xdr:to>
      <xdr:col>11</xdr:col>
      <xdr:colOff>4762</xdr:colOff>
      <xdr:row>388</xdr:row>
      <xdr:rowOff>152400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27BCCD5E-9051-6E23-0F85-5A8435822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757237</xdr:colOff>
      <xdr:row>117</xdr:row>
      <xdr:rowOff>0</xdr:rowOff>
    </xdr:from>
    <xdr:to>
      <xdr:col>10</xdr:col>
      <xdr:colOff>757237</xdr:colOff>
      <xdr:row>130</xdr:row>
      <xdr:rowOff>152400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8E16489F-F913-8951-E155-1E881F7DC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4762</xdr:colOff>
      <xdr:row>391</xdr:row>
      <xdr:rowOff>9525</xdr:rowOff>
    </xdr:from>
    <xdr:to>
      <xdr:col>11</xdr:col>
      <xdr:colOff>4762</xdr:colOff>
      <xdr:row>407</xdr:row>
      <xdr:rowOff>0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9AAF9B19-7852-1195-1968-103A50B03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4762</xdr:colOff>
      <xdr:row>321</xdr:row>
      <xdr:rowOff>133351</xdr:rowOff>
    </xdr:from>
    <xdr:to>
      <xdr:col>11</xdr:col>
      <xdr:colOff>4762</xdr:colOff>
      <xdr:row>337</xdr:row>
      <xdr:rowOff>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D9AC4D-9C87-97B7-142D-26F0D4AB98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lotamagdalena.com/bogota" TargetMode="External"/><Relationship Id="rId18" Type="http://schemas.openxmlformats.org/officeDocument/2006/relationships/hyperlink" Target="http://www.coomotorflorencia.com/" TargetMode="External"/><Relationship Id="rId26" Type="http://schemas.openxmlformats.org/officeDocument/2006/relationships/hyperlink" Target="https://www.taxlaferia.co/" TargetMode="External"/><Relationship Id="rId3" Type="http://schemas.openxmlformats.org/officeDocument/2006/relationships/hyperlink" Target="http://www.flotaaguila.com/" TargetMode="External"/><Relationship Id="rId21" Type="http://schemas.openxmlformats.org/officeDocument/2006/relationships/hyperlink" Target="http://www.cootranscaqueta.com.co/" TargetMode="External"/><Relationship Id="rId34" Type="http://schemas.openxmlformats.org/officeDocument/2006/relationships/hyperlink" Target="http://www.flotavalledetenza.com/" TargetMode="External"/><Relationship Id="rId7" Type="http://schemas.openxmlformats.org/officeDocument/2006/relationships/hyperlink" Target="http://continentalbus.com.co/" TargetMode="External"/><Relationship Id="rId12" Type="http://schemas.openxmlformats.org/officeDocument/2006/relationships/hyperlink" Target="http://www.transipialesvirtual.com/" TargetMode="External"/><Relationship Id="rId17" Type="http://schemas.openxmlformats.org/officeDocument/2006/relationships/hyperlink" Target="http://www.lineaslasacacias.com/" TargetMode="External"/><Relationship Id="rId25" Type="http://schemas.openxmlformats.org/officeDocument/2006/relationships/hyperlink" Target="http://www.taxisverdes.net/" TargetMode="External"/><Relationship Id="rId33" Type="http://schemas.openxmlformats.org/officeDocument/2006/relationships/hyperlink" Target="https://www.expresodelsol.com/" TargetMode="External"/><Relationship Id="rId2" Type="http://schemas.openxmlformats.org/officeDocument/2006/relationships/hyperlink" Target="http://www.autofusa.com/" TargetMode="External"/><Relationship Id="rId16" Type="http://schemas.openxmlformats.org/officeDocument/2006/relationships/hyperlink" Target="http://www.transoriente.co/" TargetMode="External"/><Relationship Id="rId20" Type="http://schemas.openxmlformats.org/officeDocument/2006/relationships/hyperlink" Target="http://www.cootransmayo.co/" TargetMode="External"/><Relationship Id="rId29" Type="http://schemas.openxmlformats.org/officeDocument/2006/relationships/hyperlink" Target="http://rapidotolimasa.com/" TargetMode="External"/><Relationship Id="rId1" Type="http://schemas.openxmlformats.org/officeDocument/2006/relationships/hyperlink" Target="http://www.transyari.com/" TargetMode="External"/><Relationship Id="rId6" Type="http://schemas.openxmlformats.org/officeDocument/2006/relationships/hyperlink" Target="http://www.expresopalmira.com.co/" TargetMode="External"/><Relationship Id="rId11" Type="http://schemas.openxmlformats.org/officeDocument/2006/relationships/hyperlink" Target="http://www.expresobrasilia.com/" TargetMode="External"/><Relationship Id="rId24" Type="http://schemas.openxmlformats.org/officeDocument/2006/relationships/hyperlink" Target="http://www.coomotor.com.co/" TargetMode="External"/><Relationship Id="rId32" Type="http://schemas.openxmlformats.org/officeDocument/2006/relationships/hyperlink" Target="https://www.transalianza.com/" TargetMode="External"/><Relationship Id="rId5" Type="http://schemas.openxmlformats.org/officeDocument/2006/relationships/hyperlink" Target="http://www.cootranshuila.com/" TargetMode="External"/><Relationship Id="rId15" Type="http://schemas.openxmlformats.org/officeDocument/2006/relationships/hyperlink" Target="https://flotasanvicente.co/" TargetMode="External"/><Relationship Id="rId23" Type="http://schemas.openxmlformats.org/officeDocument/2006/relationships/hyperlink" Target="https://elrapidoduitama.redbus.co/" TargetMode="External"/><Relationship Id="rId28" Type="http://schemas.openxmlformats.org/officeDocument/2006/relationships/hyperlink" Target="http://www.concordeoficial.com/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rapidoelcarmen.com.co/" TargetMode="External"/><Relationship Id="rId19" Type="http://schemas.openxmlformats.org/officeDocument/2006/relationships/hyperlink" Target="http://www.cootranstequedama.com/" TargetMode="External"/><Relationship Id="rId31" Type="http://schemas.openxmlformats.org/officeDocument/2006/relationships/hyperlink" Target="http://www.autoboysa.com.co/" TargetMode="External"/><Relationship Id="rId4" Type="http://schemas.openxmlformats.org/officeDocument/2006/relationships/hyperlink" Target="https://www.flotasantafe.com/" TargetMode="External"/><Relationship Id="rId9" Type="http://schemas.openxmlformats.org/officeDocument/2006/relationships/hyperlink" Target="http://www.expresogaviota.com.co/" TargetMode="External"/><Relationship Id="rId14" Type="http://schemas.openxmlformats.org/officeDocument/2006/relationships/hyperlink" Target="http://www.cooveracruz.com/" TargetMode="External"/><Relationship Id="rId22" Type="http://schemas.openxmlformats.org/officeDocument/2006/relationships/hyperlink" Target="http://www.coonorte.com.co/" TargetMode="External"/><Relationship Id="rId27" Type="http://schemas.openxmlformats.org/officeDocument/2006/relationships/hyperlink" Target="http://www.cointrasur.com/" TargetMode="External"/><Relationship Id="rId30" Type="http://schemas.openxmlformats.org/officeDocument/2006/relationships/hyperlink" Target="http://www.berlinasdelfonce.com/" TargetMode="External"/><Relationship Id="rId35" Type="http://schemas.openxmlformats.org/officeDocument/2006/relationships/hyperlink" Target="https://www.transalianza.com/" TargetMode="External"/><Relationship Id="rId8" Type="http://schemas.openxmlformats.org/officeDocument/2006/relationships/hyperlink" Target="http://flotalamarena.com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lotamagdalena.com/bogota" TargetMode="External"/><Relationship Id="rId18" Type="http://schemas.openxmlformats.org/officeDocument/2006/relationships/hyperlink" Target="http://www.coomotorflorencia.com/" TargetMode="External"/><Relationship Id="rId26" Type="http://schemas.openxmlformats.org/officeDocument/2006/relationships/hyperlink" Target="https://www.taxlaferia.co/" TargetMode="External"/><Relationship Id="rId3" Type="http://schemas.openxmlformats.org/officeDocument/2006/relationships/hyperlink" Target="http://www.flotaaguila.com/" TargetMode="External"/><Relationship Id="rId21" Type="http://schemas.openxmlformats.org/officeDocument/2006/relationships/hyperlink" Target="http://www.cootranscaqueta.com.co/" TargetMode="External"/><Relationship Id="rId34" Type="http://schemas.openxmlformats.org/officeDocument/2006/relationships/hyperlink" Target="http://www.flotavalledetenza.com/" TargetMode="External"/><Relationship Id="rId7" Type="http://schemas.openxmlformats.org/officeDocument/2006/relationships/hyperlink" Target="http://continentalbus.com.co/" TargetMode="External"/><Relationship Id="rId12" Type="http://schemas.openxmlformats.org/officeDocument/2006/relationships/hyperlink" Target="http://www.transipialesvirtual.com/" TargetMode="External"/><Relationship Id="rId17" Type="http://schemas.openxmlformats.org/officeDocument/2006/relationships/hyperlink" Target="http://www.lineaslasacacias.com/" TargetMode="External"/><Relationship Id="rId25" Type="http://schemas.openxmlformats.org/officeDocument/2006/relationships/hyperlink" Target="http://www.taxisverdes.net/" TargetMode="External"/><Relationship Id="rId33" Type="http://schemas.openxmlformats.org/officeDocument/2006/relationships/hyperlink" Target="https://www.expresodelsol.com/" TargetMode="External"/><Relationship Id="rId2" Type="http://schemas.openxmlformats.org/officeDocument/2006/relationships/hyperlink" Target="http://www.autofusa.com/" TargetMode="External"/><Relationship Id="rId16" Type="http://schemas.openxmlformats.org/officeDocument/2006/relationships/hyperlink" Target="http://www.transoriente.co/" TargetMode="External"/><Relationship Id="rId20" Type="http://schemas.openxmlformats.org/officeDocument/2006/relationships/hyperlink" Target="http://www.cootransmayo.co/" TargetMode="External"/><Relationship Id="rId29" Type="http://schemas.openxmlformats.org/officeDocument/2006/relationships/hyperlink" Target="http://rapidotolimasa.com/" TargetMode="External"/><Relationship Id="rId1" Type="http://schemas.openxmlformats.org/officeDocument/2006/relationships/hyperlink" Target="http://www.transyari.com/" TargetMode="External"/><Relationship Id="rId6" Type="http://schemas.openxmlformats.org/officeDocument/2006/relationships/hyperlink" Target="http://www.expresopalmira.com.co/" TargetMode="External"/><Relationship Id="rId11" Type="http://schemas.openxmlformats.org/officeDocument/2006/relationships/hyperlink" Target="http://www.expresobrasilia.com/" TargetMode="External"/><Relationship Id="rId24" Type="http://schemas.openxmlformats.org/officeDocument/2006/relationships/hyperlink" Target="http://www.coomotor.com.co/" TargetMode="External"/><Relationship Id="rId32" Type="http://schemas.openxmlformats.org/officeDocument/2006/relationships/hyperlink" Target="https://www.transalianza.com/" TargetMode="External"/><Relationship Id="rId5" Type="http://schemas.openxmlformats.org/officeDocument/2006/relationships/hyperlink" Target="http://www.cootranshuila.com/" TargetMode="External"/><Relationship Id="rId15" Type="http://schemas.openxmlformats.org/officeDocument/2006/relationships/hyperlink" Target="https://flotasanvicente.co/" TargetMode="External"/><Relationship Id="rId23" Type="http://schemas.openxmlformats.org/officeDocument/2006/relationships/hyperlink" Target="https://elrapidoduitama.redbus.co/" TargetMode="External"/><Relationship Id="rId28" Type="http://schemas.openxmlformats.org/officeDocument/2006/relationships/hyperlink" Target="http://www.concordeoficial.com/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://www.rapidoelcarmen.com.co/" TargetMode="External"/><Relationship Id="rId19" Type="http://schemas.openxmlformats.org/officeDocument/2006/relationships/hyperlink" Target="http://www.cootranstequedama.com/" TargetMode="External"/><Relationship Id="rId31" Type="http://schemas.openxmlformats.org/officeDocument/2006/relationships/hyperlink" Target="http://www.autoboysa.com.co/" TargetMode="External"/><Relationship Id="rId4" Type="http://schemas.openxmlformats.org/officeDocument/2006/relationships/hyperlink" Target="https://www.flotasantafe.com/" TargetMode="External"/><Relationship Id="rId9" Type="http://schemas.openxmlformats.org/officeDocument/2006/relationships/hyperlink" Target="http://www.expresogaviota.com.co/" TargetMode="External"/><Relationship Id="rId14" Type="http://schemas.openxmlformats.org/officeDocument/2006/relationships/hyperlink" Target="http://www.cooveracruz.com/" TargetMode="External"/><Relationship Id="rId22" Type="http://schemas.openxmlformats.org/officeDocument/2006/relationships/hyperlink" Target="http://www.coonorte.com.co/" TargetMode="External"/><Relationship Id="rId27" Type="http://schemas.openxmlformats.org/officeDocument/2006/relationships/hyperlink" Target="http://www.cointrasur.com/" TargetMode="External"/><Relationship Id="rId30" Type="http://schemas.openxmlformats.org/officeDocument/2006/relationships/hyperlink" Target="http://www.berlinasdelfonce.com/" TargetMode="External"/><Relationship Id="rId35" Type="http://schemas.openxmlformats.org/officeDocument/2006/relationships/hyperlink" Target="https://www.transalianza.com/" TargetMode="External"/><Relationship Id="rId8" Type="http://schemas.openxmlformats.org/officeDocument/2006/relationships/hyperlink" Target="http://flotalamarena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alianza.com/" TargetMode="External"/><Relationship Id="rId2" Type="http://schemas.openxmlformats.org/officeDocument/2006/relationships/hyperlink" Target="http://www.expresobrasilia.com/" TargetMode="External"/><Relationship Id="rId1" Type="http://schemas.openxmlformats.org/officeDocument/2006/relationships/hyperlink" Target="http://expresodelasab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CH59"/>
  <sheetViews>
    <sheetView topLeftCell="B1" zoomScale="90" zoomScaleNormal="90" workbookViewId="0">
      <pane ySplit="1" topLeftCell="A2" activePane="bottomLeft" state="frozen"/>
      <selection pane="bottomLeft" activeCell="F54" sqref="F54:H57"/>
    </sheetView>
  </sheetViews>
  <sheetFormatPr defaultColWidth="12.5703125" defaultRowHeight="15.75" customHeight="1"/>
  <cols>
    <col min="1" max="1" width="18.85546875" style="12" hidden="1" customWidth="1"/>
    <col min="2" max="2" width="39.28515625" style="12" bestFit="1" customWidth="1"/>
    <col min="3" max="3" width="18.85546875" style="12" customWidth="1"/>
    <col min="4" max="4" width="21.140625" style="12" customWidth="1"/>
    <col min="5" max="5" width="52.28515625" style="12" customWidth="1"/>
    <col min="6" max="6" width="25.5703125" style="12" customWidth="1"/>
    <col min="7" max="7" width="8.28515625" style="12" customWidth="1"/>
    <col min="8" max="8" width="5.5703125" style="12" customWidth="1"/>
    <col min="9" max="9" width="18.85546875" style="12" customWidth="1"/>
    <col min="10" max="10" width="6.28515625" style="12" customWidth="1"/>
    <col min="11" max="11" width="5.140625" style="12" customWidth="1"/>
    <col min="12" max="12" width="42.7109375" style="12" customWidth="1"/>
    <col min="13" max="13" width="9.7109375" style="12" customWidth="1"/>
    <col min="14" max="14" width="6.85546875" style="12" customWidth="1"/>
    <col min="15" max="15" width="18.5703125" style="12" customWidth="1"/>
    <col min="16" max="16" width="8.85546875" style="12" customWidth="1"/>
    <col min="17" max="17" width="8.5703125" style="12" customWidth="1"/>
    <col min="18" max="18" width="44.7109375" style="12" customWidth="1"/>
    <col min="19" max="19" width="8.7109375" style="12" customWidth="1"/>
    <col min="20" max="20" width="6.85546875" style="12" customWidth="1"/>
    <col min="21" max="21" width="51.7109375" style="12" customWidth="1"/>
    <col min="22" max="22" width="38.85546875" style="12" customWidth="1"/>
    <col min="23" max="23" width="28.140625" style="12" customWidth="1"/>
    <col min="24" max="24" width="30.7109375" style="12" customWidth="1"/>
    <col min="25" max="25" width="28.7109375" style="12" customWidth="1"/>
    <col min="26" max="26" width="39" style="12" customWidth="1"/>
    <col min="27" max="27" width="29.42578125" style="12" customWidth="1"/>
    <col min="28" max="28" width="29.7109375" style="12" customWidth="1"/>
    <col min="29" max="29" width="33.42578125" style="12" customWidth="1"/>
    <col min="30" max="30" width="28.28515625" style="12" customWidth="1"/>
    <col min="31" max="31" width="38" style="12" customWidth="1"/>
    <col min="32" max="32" width="44.85546875" style="12" customWidth="1"/>
    <col min="33" max="33" width="34.85546875" style="12" customWidth="1"/>
    <col min="34" max="34" width="34.28515625" style="12" customWidth="1"/>
    <col min="35" max="35" width="18.85546875" style="12" customWidth="1"/>
    <col min="36" max="36" width="17.28515625" style="12" customWidth="1"/>
    <col min="37" max="37" width="6.5703125" style="12" customWidth="1"/>
    <col min="38" max="38" width="26.28515625" style="12" customWidth="1"/>
    <col min="39" max="39" width="18.85546875" style="12" customWidth="1"/>
    <col min="40" max="40" width="9.28515625" style="12" customWidth="1"/>
    <col min="41" max="41" width="47.28515625" style="12" customWidth="1"/>
    <col min="42" max="42" width="37.85546875" style="12" customWidth="1"/>
    <col min="43" max="43" width="40.140625" style="12" customWidth="1"/>
    <col min="44" max="44" width="40.28515625" style="12" customWidth="1"/>
    <col min="45" max="45" width="11.85546875" style="12" customWidth="1"/>
    <col min="46" max="46" width="9.28515625" style="12" customWidth="1"/>
    <col min="47" max="47" width="44.85546875" style="12" customWidth="1"/>
    <col min="48" max="48" width="26.7109375" style="12" customWidth="1"/>
    <col min="49" max="49" width="18.85546875" style="12" customWidth="1"/>
    <col min="50" max="50" width="7.5703125" style="12" customWidth="1"/>
    <col min="51" max="52" width="18.85546875" style="12" customWidth="1"/>
    <col min="53" max="53" width="6.7109375" style="12" customWidth="1"/>
    <col min="54" max="54" width="31.140625" style="12" customWidth="1"/>
    <col min="55" max="55" width="29.28515625" style="51" customWidth="1"/>
    <col min="56" max="56" width="30.7109375" style="51" customWidth="1"/>
    <col min="57" max="57" width="26.28515625" style="12" customWidth="1"/>
    <col min="58" max="58" width="18.85546875" style="12" customWidth="1"/>
    <col min="59" max="59" width="8.42578125" style="12" customWidth="1"/>
    <col min="60" max="60" width="27.7109375" style="12" customWidth="1"/>
    <col min="61" max="62" width="18.85546875" style="12" customWidth="1"/>
    <col min="63" max="63" width="15.42578125" style="12" customWidth="1"/>
    <col min="64" max="64" width="15.28515625" style="12" customWidth="1"/>
    <col min="65" max="65" width="7.140625" style="12" customWidth="1"/>
    <col min="66" max="66" width="21.28515625" style="12" customWidth="1"/>
    <col min="67" max="70" width="18.85546875" style="12" customWidth="1"/>
    <col min="71" max="71" width="21" style="12" customWidth="1"/>
    <col min="72" max="72" width="18.85546875" style="12" customWidth="1"/>
    <col min="73" max="73" width="8" style="12" customWidth="1"/>
    <col min="74" max="74" width="21.5703125" style="12" customWidth="1"/>
    <col min="75" max="75" width="18.85546875" style="12" customWidth="1"/>
    <col min="76" max="76" width="7.5703125" style="12" customWidth="1"/>
    <col min="77" max="77" width="41.5703125" style="12" customWidth="1"/>
    <col min="78" max="78" width="18.85546875" style="12" customWidth="1"/>
    <col min="79" max="79" width="7.85546875" style="12" customWidth="1"/>
    <col min="80" max="80" width="21.28515625" style="12" customWidth="1"/>
    <col min="81" max="81" width="18.85546875" style="12" customWidth="1"/>
    <col min="82" max="82" width="7.5703125" style="12" customWidth="1"/>
    <col min="83" max="83" width="27.7109375" style="12" customWidth="1"/>
    <col min="84" max="84" width="31.85546875" style="12" customWidth="1"/>
    <col min="85" max="85" width="27.5703125" style="12" customWidth="1"/>
    <col min="86" max="86" width="18.85546875" style="12" customWidth="1"/>
    <col min="87" max="89" width="18.85546875" customWidth="1"/>
  </cols>
  <sheetData>
    <row r="1" spans="1:86" s="1" customFormat="1" ht="84.6" customHeight="1">
      <c r="A1" s="3" t="s">
        <v>0</v>
      </c>
      <c r="B1" s="45" t="s">
        <v>1</v>
      </c>
      <c r="C1" s="45" t="s">
        <v>2</v>
      </c>
      <c r="D1" s="45" t="s">
        <v>3</v>
      </c>
      <c r="E1" s="45" t="s">
        <v>4</v>
      </c>
      <c r="F1" s="45" t="s">
        <v>5</v>
      </c>
      <c r="G1" s="45" t="s">
        <v>6</v>
      </c>
      <c r="H1" s="45" t="s">
        <v>7</v>
      </c>
      <c r="I1" s="45" t="s">
        <v>8</v>
      </c>
      <c r="J1" s="45" t="s">
        <v>6</v>
      </c>
      <c r="K1" s="45" t="s">
        <v>7</v>
      </c>
      <c r="L1" s="45" t="s">
        <v>9</v>
      </c>
      <c r="M1" s="45" t="s">
        <v>6</v>
      </c>
      <c r="N1" s="45" t="s">
        <v>7</v>
      </c>
      <c r="O1" s="45" t="s">
        <v>10</v>
      </c>
      <c r="P1" s="45" t="s">
        <v>11</v>
      </c>
      <c r="Q1" s="45" t="s">
        <v>7</v>
      </c>
      <c r="R1" s="45" t="s">
        <v>12</v>
      </c>
      <c r="S1" s="45" t="s">
        <v>11</v>
      </c>
      <c r="T1" s="45" t="s">
        <v>7</v>
      </c>
      <c r="U1" s="45" t="s">
        <v>13</v>
      </c>
      <c r="V1" s="45" t="s">
        <v>13</v>
      </c>
      <c r="W1" s="45" t="s">
        <v>13</v>
      </c>
      <c r="X1" s="45" t="s">
        <v>13</v>
      </c>
      <c r="Y1" s="45" t="s">
        <v>13</v>
      </c>
      <c r="Z1" s="45" t="s">
        <v>14</v>
      </c>
      <c r="AA1" s="45" t="s">
        <v>14</v>
      </c>
      <c r="AB1" s="45" t="s">
        <v>14</v>
      </c>
      <c r="AC1" s="45" t="s">
        <v>14</v>
      </c>
      <c r="AD1" s="45" t="s">
        <v>14</v>
      </c>
      <c r="AE1" s="45" t="s">
        <v>14</v>
      </c>
      <c r="AF1" s="45" t="s">
        <v>15</v>
      </c>
      <c r="AG1" s="45" t="s">
        <v>15</v>
      </c>
      <c r="AH1" s="45" t="s">
        <v>15</v>
      </c>
      <c r="AI1" s="45" t="s">
        <v>16</v>
      </c>
      <c r="AJ1" s="45" t="s">
        <v>16</v>
      </c>
      <c r="AK1" s="45" t="s">
        <v>7</v>
      </c>
      <c r="AL1" s="45" t="s">
        <v>17</v>
      </c>
      <c r="AM1" s="45" t="s">
        <v>17</v>
      </c>
      <c r="AN1" s="45" t="s">
        <v>7</v>
      </c>
      <c r="AO1" s="45" t="s">
        <v>18</v>
      </c>
      <c r="AP1" s="45" t="s">
        <v>18</v>
      </c>
      <c r="AQ1" s="45" t="s">
        <v>18</v>
      </c>
      <c r="AR1" s="45" t="s">
        <v>18</v>
      </c>
      <c r="AS1" s="45" t="s">
        <v>19</v>
      </c>
      <c r="AT1" s="45" t="s">
        <v>6</v>
      </c>
      <c r="AU1" s="45" t="s">
        <v>20</v>
      </c>
      <c r="AV1" s="45" t="s">
        <v>21</v>
      </c>
      <c r="AW1" s="45" t="s">
        <v>21</v>
      </c>
      <c r="AX1" s="45" t="s">
        <v>7</v>
      </c>
      <c r="AY1" s="45" t="s">
        <v>22</v>
      </c>
      <c r="AZ1" s="45" t="s">
        <v>22</v>
      </c>
      <c r="BA1" s="45" t="s">
        <v>7</v>
      </c>
      <c r="BB1" s="45" t="s">
        <v>23</v>
      </c>
      <c r="BC1" s="45" t="s">
        <v>23</v>
      </c>
      <c r="BD1" s="45" t="s">
        <v>23</v>
      </c>
      <c r="BE1" s="45" t="s">
        <v>24</v>
      </c>
      <c r="BF1" s="45" t="s">
        <v>24</v>
      </c>
      <c r="BG1" s="45" t="s">
        <v>25</v>
      </c>
      <c r="BH1" s="45" t="s">
        <v>26</v>
      </c>
      <c r="BI1" s="45" t="s">
        <v>26</v>
      </c>
      <c r="BJ1" s="45" t="s">
        <v>26</v>
      </c>
      <c r="BK1" s="45" t="s">
        <v>27</v>
      </c>
      <c r="BL1" s="45" t="s">
        <v>27</v>
      </c>
      <c r="BM1" s="45" t="s">
        <v>7</v>
      </c>
      <c r="BN1" s="45" t="s">
        <v>28</v>
      </c>
      <c r="BO1" s="45" t="s">
        <v>29</v>
      </c>
      <c r="BP1" s="45" t="s">
        <v>29</v>
      </c>
      <c r="BQ1" s="45" t="s">
        <v>29</v>
      </c>
      <c r="BR1" s="45" t="s">
        <v>29</v>
      </c>
      <c r="BS1" s="45" t="s">
        <v>30</v>
      </c>
      <c r="BT1" s="45" t="s">
        <v>30</v>
      </c>
      <c r="BU1" s="45" t="s">
        <v>31</v>
      </c>
      <c r="BV1" s="45" t="s">
        <v>32</v>
      </c>
      <c r="BW1" s="45" t="s">
        <v>32</v>
      </c>
      <c r="BX1" s="45" t="s">
        <v>7</v>
      </c>
      <c r="BY1" s="45" t="s">
        <v>33</v>
      </c>
      <c r="BZ1" s="45" t="s">
        <v>33</v>
      </c>
      <c r="CA1" s="45" t="s">
        <v>7</v>
      </c>
      <c r="CB1" s="45" t="s">
        <v>34</v>
      </c>
      <c r="CC1" s="45" t="s">
        <v>34</v>
      </c>
      <c r="CD1" s="45" t="s">
        <v>31</v>
      </c>
      <c r="CE1" s="45" t="s">
        <v>35</v>
      </c>
      <c r="CF1" s="45" t="s">
        <v>35</v>
      </c>
      <c r="CG1" s="45" t="s">
        <v>35</v>
      </c>
      <c r="CH1" s="45" t="s">
        <v>35</v>
      </c>
    </row>
    <row r="2" spans="1:86" ht="12.75">
      <c r="A2" s="4">
        <v>45358.338976354164</v>
      </c>
      <c r="B2" s="5" t="s">
        <v>36</v>
      </c>
      <c r="C2" s="5">
        <v>0</v>
      </c>
      <c r="D2" s="5" t="s">
        <v>37</v>
      </c>
      <c r="E2" s="5" t="s">
        <v>38</v>
      </c>
      <c r="F2" s="5" t="s">
        <v>39</v>
      </c>
      <c r="G2" s="5">
        <v>1</v>
      </c>
      <c r="H2" s="5"/>
      <c r="I2" s="5" t="s">
        <v>40</v>
      </c>
      <c r="J2" s="5">
        <f t="shared" ref="J2:J33" si="0">IF(I2="NO",2,1)</f>
        <v>2</v>
      </c>
      <c r="K2" s="5"/>
      <c r="L2" s="5" t="s">
        <v>41</v>
      </c>
      <c r="M2" s="5">
        <v>3</v>
      </c>
      <c r="N2" s="5"/>
      <c r="O2" s="5" t="s">
        <v>37</v>
      </c>
      <c r="P2" s="5">
        <f t="shared" ref="P2:P33" si="1">IF(O2="NO",2,1)</f>
        <v>1</v>
      </c>
      <c r="Q2" s="5"/>
      <c r="R2" s="5" t="s">
        <v>40</v>
      </c>
      <c r="S2" s="5">
        <f t="shared" ref="S2:S7" si="2">IF(R2="NO",2,1)</f>
        <v>2</v>
      </c>
      <c r="T2" s="5"/>
      <c r="U2" s="6"/>
      <c r="V2" s="6"/>
      <c r="W2" s="6"/>
      <c r="X2" s="6"/>
      <c r="Y2" s="6"/>
      <c r="Z2" s="5" t="s">
        <v>42</v>
      </c>
      <c r="AA2" s="5"/>
      <c r="AB2" s="5"/>
      <c r="AC2" s="5"/>
      <c r="AD2" s="5"/>
      <c r="AE2" s="5"/>
      <c r="AF2" s="5" t="s">
        <v>43</v>
      </c>
      <c r="AG2" s="5"/>
      <c r="AH2" s="5"/>
      <c r="AI2" s="5" t="s">
        <v>37</v>
      </c>
      <c r="AJ2" s="5">
        <f t="shared" ref="AJ2:AJ12" si="3">IF(AI2="NO",2,1)</f>
        <v>1</v>
      </c>
      <c r="AK2" s="5"/>
      <c r="AL2" s="5" t="s">
        <v>37</v>
      </c>
      <c r="AM2" s="5">
        <f t="shared" ref="AM2:AM33" si="4">IF(AL2="NO",2,1)</f>
        <v>1</v>
      </c>
      <c r="AN2" s="5"/>
      <c r="AO2" s="5" t="s">
        <v>44</v>
      </c>
      <c r="AP2" s="5"/>
      <c r="AQ2" s="5"/>
      <c r="AR2" s="5"/>
      <c r="AS2" s="5" t="s">
        <v>40</v>
      </c>
      <c r="AT2" s="5">
        <f t="shared" ref="AT2:AT33" si="5">IF(AS2="NO",2,1)</f>
        <v>2</v>
      </c>
      <c r="AU2" s="6"/>
      <c r="AV2" s="5" t="s">
        <v>45</v>
      </c>
      <c r="AW2" s="5">
        <v>1</v>
      </c>
      <c r="AX2" s="5"/>
      <c r="AY2" s="5" t="s">
        <v>40</v>
      </c>
      <c r="AZ2" s="5">
        <f t="shared" ref="AZ2:AZ33" si="6">IF(AY2="NO",2,1)</f>
        <v>2</v>
      </c>
      <c r="BA2" s="5"/>
      <c r="BB2" s="6"/>
      <c r="BC2" s="39"/>
      <c r="BD2" s="39"/>
      <c r="BE2" s="5" t="s">
        <v>40</v>
      </c>
      <c r="BF2" s="5">
        <f>IF(BE2="NO",2,1)</f>
        <v>2</v>
      </c>
      <c r="BG2" s="5"/>
      <c r="BH2" s="6"/>
      <c r="BI2" s="6"/>
      <c r="BJ2" s="6"/>
      <c r="BK2" s="5" t="s">
        <v>37</v>
      </c>
      <c r="BL2" s="5">
        <f t="shared" ref="BL2:BL33" si="7">IF(BK2="NO",2,1)</f>
        <v>1</v>
      </c>
      <c r="BM2" s="5"/>
      <c r="BN2" s="5" t="s">
        <v>46</v>
      </c>
      <c r="BO2" s="5" t="s">
        <v>47</v>
      </c>
      <c r="BP2" s="5"/>
      <c r="BQ2" s="5"/>
      <c r="BR2" s="5"/>
      <c r="BS2" s="5" t="s">
        <v>40</v>
      </c>
      <c r="BT2" s="5">
        <f t="shared" ref="BT2:BT33" si="8">IF(BS2="NO",2,1)</f>
        <v>2</v>
      </c>
      <c r="BU2" s="5"/>
      <c r="BV2" s="5" t="s">
        <v>37</v>
      </c>
      <c r="BW2" s="5">
        <f t="shared" ref="BW2:BW33" si="9">IF(BV2="NO",2,1)</f>
        <v>1</v>
      </c>
      <c r="BX2" s="5"/>
      <c r="BY2" s="5" t="s">
        <v>40</v>
      </c>
      <c r="BZ2" s="5">
        <f>IF(BY2="NO",2,1)</f>
        <v>2</v>
      </c>
      <c r="CA2" s="5"/>
      <c r="CB2" s="5" t="s">
        <v>40</v>
      </c>
      <c r="CC2" s="5">
        <f t="shared" ref="CC2:CC11" si="10">IF(CB2="NO",2,1)</f>
        <v>2</v>
      </c>
      <c r="CD2" s="5"/>
      <c r="CE2" s="6"/>
      <c r="CF2" s="6"/>
      <c r="CG2" s="6"/>
      <c r="CH2" s="6"/>
    </row>
    <row r="3" spans="1:86" ht="12.75">
      <c r="A3" s="4">
        <v>45358.341297349536</v>
      </c>
      <c r="B3" s="5" t="s">
        <v>36</v>
      </c>
      <c r="C3" s="5">
        <v>0</v>
      </c>
      <c r="D3" s="5" t="s">
        <v>37</v>
      </c>
      <c r="E3" s="5" t="s">
        <v>48</v>
      </c>
      <c r="F3" s="5" t="s">
        <v>39</v>
      </c>
      <c r="G3" s="5">
        <v>1</v>
      </c>
      <c r="H3" s="5"/>
      <c r="I3" s="5" t="s">
        <v>40</v>
      </c>
      <c r="J3" s="5">
        <f t="shared" si="0"/>
        <v>2</v>
      </c>
      <c r="K3" s="5"/>
      <c r="L3" s="5" t="s">
        <v>41</v>
      </c>
      <c r="M3" s="5">
        <v>3</v>
      </c>
      <c r="N3" s="5"/>
      <c r="O3" s="5" t="s">
        <v>40</v>
      </c>
      <c r="P3" s="5">
        <f t="shared" si="1"/>
        <v>2</v>
      </c>
      <c r="Q3" s="5"/>
      <c r="R3" s="5" t="s">
        <v>40</v>
      </c>
      <c r="S3" s="5">
        <f t="shared" si="2"/>
        <v>2</v>
      </c>
      <c r="T3" s="5"/>
      <c r="U3" s="6"/>
      <c r="V3" s="6"/>
      <c r="W3" s="6"/>
      <c r="X3" s="6"/>
      <c r="Y3" s="6"/>
      <c r="Z3" s="5" t="s">
        <v>42</v>
      </c>
      <c r="AA3" s="5"/>
      <c r="AB3" s="5"/>
      <c r="AC3" s="5"/>
      <c r="AD3" s="5"/>
      <c r="AE3" s="5"/>
      <c r="AF3" s="5" t="s">
        <v>43</v>
      </c>
      <c r="AG3" s="5"/>
      <c r="AH3" s="5"/>
      <c r="AI3" s="5" t="s">
        <v>40</v>
      </c>
      <c r="AJ3" s="5">
        <f t="shared" si="3"/>
        <v>2</v>
      </c>
      <c r="AK3" s="5"/>
      <c r="AL3" s="5" t="s">
        <v>37</v>
      </c>
      <c r="AM3" s="5">
        <f t="shared" si="4"/>
        <v>1</v>
      </c>
      <c r="AN3" s="5"/>
      <c r="AO3" s="48"/>
      <c r="AP3" s="6"/>
      <c r="AQ3" s="6"/>
      <c r="AR3" s="6"/>
      <c r="AS3" s="5" t="s">
        <v>40</v>
      </c>
      <c r="AT3" s="5">
        <f t="shared" si="5"/>
        <v>2</v>
      </c>
      <c r="AU3" s="6"/>
      <c r="AV3" s="5" t="s">
        <v>45</v>
      </c>
      <c r="AW3" s="5">
        <v>1</v>
      </c>
      <c r="AX3" s="5"/>
      <c r="AY3" s="5" t="s">
        <v>40</v>
      </c>
      <c r="AZ3" s="5">
        <f t="shared" si="6"/>
        <v>2</v>
      </c>
      <c r="BA3" s="5"/>
      <c r="BB3" s="6"/>
      <c r="BC3" s="39"/>
      <c r="BD3" s="39"/>
      <c r="BE3" s="5" t="s">
        <v>40</v>
      </c>
      <c r="BF3" s="5">
        <f>IF(BE3="NO",2,1)</f>
        <v>2</v>
      </c>
      <c r="BG3" s="5"/>
      <c r="BH3" s="6"/>
      <c r="BI3" s="6"/>
      <c r="BJ3" s="6"/>
      <c r="BK3" s="5" t="s">
        <v>37</v>
      </c>
      <c r="BL3" s="5">
        <f t="shared" si="7"/>
        <v>1</v>
      </c>
      <c r="BM3" s="5"/>
      <c r="BN3" s="5" t="s">
        <v>46</v>
      </c>
      <c r="BO3" s="5" t="s">
        <v>47</v>
      </c>
      <c r="BP3" s="5"/>
      <c r="BQ3" s="5"/>
      <c r="BR3" s="5"/>
      <c r="BS3" s="5" t="s">
        <v>40</v>
      </c>
      <c r="BT3" s="5">
        <f t="shared" si="8"/>
        <v>2</v>
      </c>
      <c r="BU3" s="5"/>
      <c r="BV3" s="5" t="s">
        <v>40</v>
      </c>
      <c r="BW3" s="5">
        <f t="shared" si="9"/>
        <v>2</v>
      </c>
      <c r="BX3" s="5"/>
      <c r="BY3" s="5" t="s">
        <v>40</v>
      </c>
      <c r="BZ3" s="5">
        <f>IF(BY3="NO",2,1)</f>
        <v>2</v>
      </c>
      <c r="CA3" s="5"/>
      <c r="CB3" s="5" t="s">
        <v>40</v>
      </c>
      <c r="CC3" s="5">
        <f t="shared" si="10"/>
        <v>2</v>
      </c>
      <c r="CD3" s="5"/>
      <c r="CE3" s="6"/>
      <c r="CF3" s="6"/>
      <c r="CG3" s="6"/>
      <c r="CH3" s="6"/>
    </row>
    <row r="4" spans="1:86" ht="12.75">
      <c r="A4" s="4">
        <v>45358.481846354167</v>
      </c>
      <c r="B4" s="5" t="s">
        <v>49</v>
      </c>
      <c r="C4" s="5">
        <v>0</v>
      </c>
      <c r="D4" s="5" t="s">
        <v>37</v>
      </c>
      <c r="E4" s="5" t="s">
        <v>50</v>
      </c>
      <c r="F4" s="5" t="s">
        <v>39</v>
      </c>
      <c r="G4" s="5">
        <v>1</v>
      </c>
      <c r="H4" s="5"/>
      <c r="I4" s="5" t="s">
        <v>40</v>
      </c>
      <c r="J4" s="5">
        <f t="shared" si="0"/>
        <v>2</v>
      </c>
      <c r="K4" s="5"/>
      <c r="L4" s="5" t="s">
        <v>51</v>
      </c>
      <c r="M4" s="5">
        <f>IF(L4="Interno",1,2)</f>
        <v>1</v>
      </c>
      <c r="N4" s="5"/>
      <c r="O4" s="5" t="s">
        <v>37</v>
      </c>
      <c r="P4" s="5">
        <f t="shared" si="1"/>
        <v>1</v>
      </c>
      <c r="Q4" s="5"/>
      <c r="R4" s="5" t="s">
        <v>37</v>
      </c>
      <c r="S4" s="5">
        <f t="shared" si="2"/>
        <v>1</v>
      </c>
      <c r="T4" s="5"/>
      <c r="U4" s="5" t="s">
        <v>52</v>
      </c>
      <c r="V4" s="5"/>
      <c r="W4" s="5"/>
      <c r="X4" s="5"/>
      <c r="Y4" s="5"/>
      <c r="Z4" s="5" t="s">
        <v>42</v>
      </c>
      <c r="AA4" s="5"/>
      <c r="AB4" s="5"/>
      <c r="AC4" s="5"/>
      <c r="AD4" s="5"/>
      <c r="AE4" s="5"/>
      <c r="AF4" s="5" t="s">
        <v>53</v>
      </c>
      <c r="AG4" s="5"/>
      <c r="AH4" s="5"/>
      <c r="AI4" s="5" t="s">
        <v>37</v>
      </c>
      <c r="AJ4" s="5">
        <f t="shared" si="3"/>
        <v>1</v>
      </c>
      <c r="AK4" s="5"/>
      <c r="AL4" s="5" t="s">
        <v>37</v>
      </c>
      <c r="AM4" s="5">
        <f t="shared" si="4"/>
        <v>1</v>
      </c>
      <c r="AN4" s="5"/>
      <c r="AO4" s="5" t="s">
        <v>54</v>
      </c>
      <c r="AP4" s="5"/>
      <c r="AQ4" s="5"/>
      <c r="AR4" s="5"/>
      <c r="AS4" s="5" t="s">
        <v>37</v>
      </c>
      <c r="AT4" s="5">
        <f t="shared" si="5"/>
        <v>1</v>
      </c>
      <c r="AU4" s="10" t="s">
        <v>55</v>
      </c>
      <c r="AV4" s="5" t="s">
        <v>56</v>
      </c>
      <c r="AW4" s="5">
        <v>5</v>
      </c>
      <c r="AX4" s="5"/>
      <c r="AY4" s="5" t="s">
        <v>40</v>
      </c>
      <c r="AZ4" s="5">
        <f t="shared" si="6"/>
        <v>2</v>
      </c>
      <c r="BA4" s="5"/>
      <c r="BB4" s="6"/>
      <c r="BC4" s="39"/>
      <c r="BD4" s="39"/>
      <c r="BE4" s="5" t="s">
        <v>57</v>
      </c>
      <c r="BF4" s="5">
        <v>3</v>
      </c>
      <c r="BG4" s="5"/>
      <c r="BH4" s="6"/>
      <c r="BI4" s="6"/>
      <c r="BJ4" s="6"/>
      <c r="BK4" s="5" t="s">
        <v>37</v>
      </c>
      <c r="BL4" s="5">
        <f t="shared" si="7"/>
        <v>1</v>
      </c>
      <c r="BM4" s="5"/>
      <c r="BN4" s="5" t="s">
        <v>46</v>
      </c>
      <c r="BO4" s="5" t="s">
        <v>58</v>
      </c>
      <c r="BP4" s="5" t="s">
        <v>47</v>
      </c>
      <c r="BQ4" s="5"/>
      <c r="BR4" s="5"/>
      <c r="BS4" s="5" t="s">
        <v>37</v>
      </c>
      <c r="BT4" s="5">
        <f t="shared" si="8"/>
        <v>1</v>
      </c>
      <c r="BU4" s="5"/>
      <c r="BV4" s="5" t="s">
        <v>37</v>
      </c>
      <c r="BW4" s="5">
        <f t="shared" si="9"/>
        <v>1</v>
      </c>
      <c r="BX4" s="5"/>
      <c r="BY4" s="5" t="s">
        <v>37</v>
      </c>
      <c r="BZ4" s="5">
        <f>IF(BY4="NO",2,1)</f>
        <v>1</v>
      </c>
      <c r="CA4" s="5"/>
      <c r="CB4" s="5" t="s">
        <v>37</v>
      </c>
      <c r="CC4" s="5">
        <f t="shared" si="10"/>
        <v>1</v>
      </c>
      <c r="CD4" s="5"/>
      <c r="CE4" s="5" t="s">
        <v>59</v>
      </c>
      <c r="CF4" s="6"/>
      <c r="CG4" s="6"/>
      <c r="CH4" s="6"/>
    </row>
    <row r="5" spans="1:86" ht="12.75">
      <c r="A5" s="4">
        <v>45370.408873715278</v>
      </c>
      <c r="B5" s="5" t="s">
        <v>60</v>
      </c>
      <c r="C5" s="5">
        <v>0</v>
      </c>
      <c r="D5" s="5" t="s">
        <v>37</v>
      </c>
      <c r="E5" s="5" t="s">
        <v>61</v>
      </c>
      <c r="F5" s="5" t="s">
        <v>39</v>
      </c>
      <c r="G5" s="5">
        <v>1</v>
      </c>
      <c r="H5" s="5"/>
      <c r="I5" s="5" t="s">
        <v>40</v>
      </c>
      <c r="J5" s="5">
        <f t="shared" si="0"/>
        <v>2</v>
      </c>
      <c r="K5" s="5"/>
      <c r="L5" s="5" t="s">
        <v>41</v>
      </c>
      <c r="M5" s="5">
        <v>3</v>
      </c>
      <c r="N5" s="5"/>
      <c r="O5" s="5" t="s">
        <v>37</v>
      </c>
      <c r="P5" s="5">
        <f t="shared" si="1"/>
        <v>1</v>
      </c>
      <c r="Q5" s="5"/>
      <c r="R5" s="46" t="s">
        <v>62</v>
      </c>
      <c r="S5" s="46">
        <f t="shared" si="2"/>
        <v>1</v>
      </c>
      <c r="T5" s="5"/>
      <c r="U5" s="46" t="s">
        <v>52</v>
      </c>
      <c r="V5" s="46" t="s">
        <v>63</v>
      </c>
      <c r="W5" s="5"/>
      <c r="X5" s="5"/>
      <c r="Y5" s="5"/>
      <c r="Z5" s="5" t="s">
        <v>64</v>
      </c>
      <c r="AA5" s="5" t="s">
        <v>65</v>
      </c>
      <c r="AB5" s="5" t="s">
        <v>66</v>
      </c>
      <c r="AC5" s="5"/>
      <c r="AD5" s="5"/>
      <c r="AE5" s="5"/>
      <c r="AF5" s="5" t="s">
        <v>43</v>
      </c>
      <c r="AG5" s="5" t="s">
        <v>67</v>
      </c>
      <c r="AH5" s="5"/>
      <c r="AI5" s="5" t="s">
        <v>37</v>
      </c>
      <c r="AJ5" s="5">
        <f t="shared" si="3"/>
        <v>1</v>
      </c>
      <c r="AK5" s="5"/>
      <c r="AL5" s="5" t="s">
        <v>37</v>
      </c>
      <c r="AM5" s="5">
        <f t="shared" si="4"/>
        <v>1</v>
      </c>
      <c r="AN5" s="5"/>
      <c r="AO5" s="5" t="s">
        <v>54</v>
      </c>
      <c r="AP5" s="5" t="s">
        <v>68</v>
      </c>
      <c r="AQ5" s="5" t="s">
        <v>69</v>
      </c>
      <c r="AR5" s="5"/>
      <c r="AS5" s="5" t="s">
        <v>37</v>
      </c>
      <c r="AT5" s="5">
        <f t="shared" si="5"/>
        <v>1</v>
      </c>
      <c r="AU5" s="5" t="s">
        <v>70</v>
      </c>
      <c r="AV5" s="5" t="s">
        <v>71</v>
      </c>
      <c r="AW5" s="5">
        <v>3</v>
      </c>
      <c r="AX5" s="5"/>
      <c r="AY5" s="5" t="s">
        <v>37</v>
      </c>
      <c r="AZ5" s="5">
        <f t="shared" si="6"/>
        <v>1</v>
      </c>
      <c r="BA5" s="5"/>
      <c r="BB5" s="5">
        <v>3</v>
      </c>
      <c r="BC5" s="38"/>
      <c r="BD5" s="38"/>
      <c r="BE5" s="5" t="s">
        <v>37</v>
      </c>
      <c r="BF5" s="5">
        <f>IF(BE5="NO",2,1)</f>
        <v>1</v>
      </c>
      <c r="BG5" s="5"/>
      <c r="BH5" s="5" t="s">
        <v>72</v>
      </c>
      <c r="BI5" s="5">
        <v>4</v>
      </c>
      <c r="BJ5" s="5"/>
      <c r="BK5" s="5" t="s">
        <v>37</v>
      </c>
      <c r="BL5" s="5">
        <f t="shared" si="7"/>
        <v>1</v>
      </c>
      <c r="BM5" s="5"/>
      <c r="BN5" s="5" t="s">
        <v>46</v>
      </c>
      <c r="BO5" s="5" t="s">
        <v>58</v>
      </c>
      <c r="BP5" s="5"/>
      <c r="BQ5" s="5"/>
      <c r="BR5" s="5"/>
      <c r="BS5" s="5" t="s">
        <v>37</v>
      </c>
      <c r="BT5" s="5">
        <f t="shared" si="8"/>
        <v>1</v>
      </c>
      <c r="BU5" s="5"/>
      <c r="BV5" s="5" t="s">
        <v>40</v>
      </c>
      <c r="BW5" s="5">
        <f t="shared" si="9"/>
        <v>2</v>
      </c>
      <c r="BX5" s="5"/>
      <c r="BY5" s="5" t="s">
        <v>40</v>
      </c>
      <c r="BZ5" s="5">
        <f>IF(BY5="NO",2,1)</f>
        <v>2</v>
      </c>
      <c r="CA5" s="5"/>
      <c r="CB5" s="5" t="s">
        <v>40</v>
      </c>
      <c r="CC5" s="5">
        <f t="shared" si="10"/>
        <v>2</v>
      </c>
      <c r="CD5" s="5"/>
      <c r="CE5" s="6"/>
      <c r="CF5" s="6"/>
      <c r="CG5" s="6"/>
      <c r="CH5" s="6"/>
    </row>
    <row r="6" spans="1:86" ht="12.75">
      <c r="A6" s="4">
        <v>45370.448100578702</v>
      </c>
      <c r="B6" s="5" t="s">
        <v>73</v>
      </c>
      <c r="C6" s="5">
        <v>0</v>
      </c>
      <c r="D6" s="5" t="s">
        <v>37</v>
      </c>
      <c r="E6" s="5" t="s">
        <v>74</v>
      </c>
      <c r="F6" s="5" t="s">
        <v>39</v>
      </c>
      <c r="G6" s="5">
        <v>1</v>
      </c>
      <c r="H6" s="5"/>
      <c r="I6" s="5" t="s">
        <v>40</v>
      </c>
      <c r="J6" s="5">
        <f t="shared" si="0"/>
        <v>2</v>
      </c>
      <c r="K6" s="5"/>
      <c r="L6" s="5" t="s">
        <v>41</v>
      </c>
      <c r="M6" s="5">
        <v>3</v>
      </c>
      <c r="N6" s="5"/>
      <c r="O6" s="5" t="s">
        <v>37</v>
      </c>
      <c r="P6" s="5">
        <f t="shared" si="1"/>
        <v>1</v>
      </c>
      <c r="Q6" s="5"/>
      <c r="R6" s="5" t="s">
        <v>37</v>
      </c>
      <c r="S6" s="5">
        <f t="shared" si="2"/>
        <v>1</v>
      </c>
      <c r="T6" s="5"/>
      <c r="U6" s="5" t="s">
        <v>52</v>
      </c>
      <c r="V6" s="5"/>
      <c r="W6" s="5"/>
      <c r="X6" s="5"/>
      <c r="Y6" s="5"/>
      <c r="Z6" s="5" t="s">
        <v>64</v>
      </c>
      <c r="AA6" s="5" t="s">
        <v>75</v>
      </c>
      <c r="AB6" s="5"/>
      <c r="AC6" s="5"/>
      <c r="AD6" s="5"/>
      <c r="AE6" s="5"/>
      <c r="AF6" s="5" t="s">
        <v>43</v>
      </c>
      <c r="AG6" s="5"/>
      <c r="AH6" s="5"/>
      <c r="AI6" s="5" t="s">
        <v>37</v>
      </c>
      <c r="AJ6" s="5">
        <f t="shared" si="3"/>
        <v>1</v>
      </c>
      <c r="AK6" s="5"/>
      <c r="AL6" s="5" t="s">
        <v>37</v>
      </c>
      <c r="AM6" s="5">
        <f t="shared" si="4"/>
        <v>1</v>
      </c>
      <c r="AN6" s="5"/>
      <c r="AO6" s="5" t="s">
        <v>54</v>
      </c>
      <c r="AP6" s="5"/>
      <c r="AQ6" s="5"/>
      <c r="AR6" s="5"/>
      <c r="AS6" s="5" t="s">
        <v>37</v>
      </c>
      <c r="AT6" s="5">
        <f t="shared" si="5"/>
        <v>1</v>
      </c>
      <c r="AU6" s="10" t="s">
        <v>76</v>
      </c>
      <c r="AV6" s="5" t="s">
        <v>71</v>
      </c>
      <c r="AW6" s="5">
        <v>3</v>
      </c>
      <c r="AX6" s="5"/>
      <c r="AY6" s="5" t="s">
        <v>40</v>
      </c>
      <c r="AZ6" s="5">
        <f t="shared" si="6"/>
        <v>2</v>
      </c>
      <c r="BA6" s="5"/>
      <c r="BB6" s="6"/>
      <c r="BC6" s="39"/>
      <c r="BD6" s="39"/>
      <c r="BE6" s="5" t="s">
        <v>37</v>
      </c>
      <c r="BF6" s="5">
        <f>IF(BE6="NO",2,1)</f>
        <v>1</v>
      </c>
      <c r="BG6" s="5"/>
      <c r="BH6" s="5" t="s">
        <v>72</v>
      </c>
      <c r="BI6" s="5">
        <v>4</v>
      </c>
      <c r="BJ6" s="5"/>
      <c r="BK6" s="5" t="s">
        <v>37</v>
      </c>
      <c r="BL6" s="5">
        <f t="shared" si="7"/>
        <v>1</v>
      </c>
      <c r="BM6" s="5"/>
      <c r="BN6" s="5" t="s">
        <v>46</v>
      </c>
      <c r="BO6" s="5" t="s">
        <v>58</v>
      </c>
      <c r="BP6" s="5" t="s">
        <v>47</v>
      </c>
      <c r="BQ6" s="5"/>
      <c r="BR6" s="5"/>
      <c r="BS6" s="5" t="s">
        <v>40</v>
      </c>
      <c r="BT6" s="5">
        <f t="shared" si="8"/>
        <v>2</v>
      </c>
      <c r="BU6" s="5"/>
      <c r="BV6" s="5" t="s">
        <v>37</v>
      </c>
      <c r="BW6" s="5">
        <f t="shared" si="9"/>
        <v>1</v>
      </c>
      <c r="BX6" s="5"/>
      <c r="BY6" s="5" t="s">
        <v>77</v>
      </c>
      <c r="BZ6" s="5">
        <v>3</v>
      </c>
      <c r="CA6" s="5"/>
      <c r="CB6" s="5" t="s">
        <v>40</v>
      </c>
      <c r="CC6" s="5">
        <f t="shared" si="10"/>
        <v>2</v>
      </c>
      <c r="CD6" s="5"/>
      <c r="CE6" s="6"/>
      <c r="CF6" s="6"/>
      <c r="CG6" s="6"/>
      <c r="CH6" s="6"/>
    </row>
    <row r="7" spans="1:86" ht="12.75">
      <c r="A7" s="4">
        <v>45370.707326805554</v>
      </c>
      <c r="B7" s="5" t="s">
        <v>78</v>
      </c>
      <c r="C7" s="5">
        <v>0</v>
      </c>
      <c r="D7" s="5" t="s">
        <v>37</v>
      </c>
      <c r="E7" s="5" t="s">
        <v>79</v>
      </c>
      <c r="F7" s="5" t="s">
        <v>39</v>
      </c>
      <c r="G7" s="5">
        <v>1</v>
      </c>
      <c r="H7" s="5"/>
      <c r="I7" s="5" t="s">
        <v>37</v>
      </c>
      <c r="J7" s="5">
        <f t="shared" si="0"/>
        <v>1</v>
      </c>
      <c r="K7" s="5"/>
      <c r="L7" s="5" t="s">
        <v>51</v>
      </c>
      <c r="M7" s="5">
        <f>IF(L7="Interno",1,2)</f>
        <v>1</v>
      </c>
      <c r="N7" s="5"/>
      <c r="O7" s="5" t="s">
        <v>37</v>
      </c>
      <c r="P7" s="5">
        <f t="shared" si="1"/>
        <v>1</v>
      </c>
      <c r="Q7" s="5"/>
      <c r="R7" s="5" t="s">
        <v>37</v>
      </c>
      <c r="S7" s="5">
        <f t="shared" si="2"/>
        <v>1</v>
      </c>
      <c r="T7" s="5"/>
      <c r="U7" s="5" t="s">
        <v>52</v>
      </c>
      <c r="V7" s="5" t="s">
        <v>80</v>
      </c>
      <c r="W7" s="5"/>
      <c r="X7" s="5"/>
      <c r="Y7" s="5"/>
      <c r="Z7" s="5" t="s">
        <v>64</v>
      </c>
      <c r="AA7" s="5" t="s">
        <v>75</v>
      </c>
      <c r="AB7" s="5" t="s">
        <v>65</v>
      </c>
      <c r="AC7" s="5" t="s">
        <v>66</v>
      </c>
      <c r="AD7" s="5" t="s">
        <v>81</v>
      </c>
      <c r="AE7" s="5" t="s">
        <v>82</v>
      </c>
      <c r="AF7" s="5" t="s">
        <v>83</v>
      </c>
      <c r="AG7" s="5"/>
      <c r="AH7" s="5"/>
      <c r="AI7" s="5" t="s">
        <v>37</v>
      </c>
      <c r="AJ7" s="5">
        <f t="shared" si="3"/>
        <v>1</v>
      </c>
      <c r="AK7" s="5"/>
      <c r="AL7" s="5" t="s">
        <v>37</v>
      </c>
      <c r="AM7" s="5">
        <f t="shared" si="4"/>
        <v>1</v>
      </c>
      <c r="AN7" s="5"/>
      <c r="AO7" s="5" t="s">
        <v>54</v>
      </c>
      <c r="AP7" s="5" t="s">
        <v>68</v>
      </c>
      <c r="AQ7" s="5" t="s">
        <v>69</v>
      </c>
      <c r="AR7" s="5"/>
      <c r="AS7" s="5" t="s">
        <v>37</v>
      </c>
      <c r="AT7" s="5">
        <f t="shared" si="5"/>
        <v>1</v>
      </c>
      <c r="AU7" s="10" t="s">
        <v>84</v>
      </c>
      <c r="AV7" s="5" t="s">
        <v>56</v>
      </c>
      <c r="AW7" s="5">
        <v>5</v>
      </c>
      <c r="AX7" s="5"/>
      <c r="AY7" s="5" t="s">
        <v>40</v>
      </c>
      <c r="AZ7" s="5">
        <f t="shared" si="6"/>
        <v>2</v>
      </c>
      <c r="BA7" s="5"/>
      <c r="BB7" s="6"/>
      <c r="BC7" s="39"/>
      <c r="BD7" s="39"/>
      <c r="BE7" s="5" t="s">
        <v>40</v>
      </c>
      <c r="BF7" s="5">
        <f>IF(BE7="NO",2,1)</f>
        <v>2</v>
      </c>
      <c r="BG7" s="5"/>
      <c r="BH7" s="6"/>
      <c r="BI7" s="6"/>
      <c r="BJ7" s="6"/>
      <c r="BK7" s="5" t="s">
        <v>37</v>
      </c>
      <c r="BL7" s="5">
        <f t="shared" si="7"/>
        <v>1</v>
      </c>
      <c r="BM7" s="5"/>
      <c r="BN7" s="5" t="s">
        <v>46</v>
      </c>
      <c r="BO7" s="5" t="s">
        <v>58</v>
      </c>
      <c r="BP7" s="5" t="s">
        <v>85</v>
      </c>
      <c r="BQ7" s="5" t="s">
        <v>86</v>
      </c>
      <c r="BR7" s="5" t="s">
        <v>47</v>
      </c>
      <c r="BS7" s="5" t="s">
        <v>37</v>
      </c>
      <c r="BT7" s="5">
        <f t="shared" si="8"/>
        <v>1</v>
      </c>
      <c r="BU7" s="5"/>
      <c r="BV7" s="5" t="s">
        <v>37</v>
      </c>
      <c r="BW7" s="5">
        <f t="shared" si="9"/>
        <v>1</v>
      </c>
      <c r="BX7" s="5"/>
      <c r="BY7" s="5" t="s">
        <v>37</v>
      </c>
      <c r="BZ7" s="5">
        <f>IF(BY7="NO",2,1)</f>
        <v>1</v>
      </c>
      <c r="CA7" s="5"/>
      <c r="CB7" s="5" t="s">
        <v>37</v>
      </c>
      <c r="CC7" s="5">
        <f t="shared" si="10"/>
        <v>1</v>
      </c>
      <c r="CD7" s="5"/>
      <c r="CE7" s="5" t="s">
        <v>59</v>
      </c>
      <c r="CF7" s="6"/>
      <c r="CG7" s="6"/>
      <c r="CH7" s="6"/>
    </row>
    <row r="8" spans="1:86" ht="12.75">
      <c r="A8" s="4">
        <v>45371.633216562499</v>
      </c>
      <c r="B8" s="5" t="s">
        <v>87</v>
      </c>
      <c r="C8" s="5">
        <v>0</v>
      </c>
      <c r="D8" s="5" t="s">
        <v>37</v>
      </c>
      <c r="E8" s="5" t="s">
        <v>88</v>
      </c>
      <c r="F8" s="5" t="s">
        <v>39</v>
      </c>
      <c r="G8" s="5">
        <v>1</v>
      </c>
      <c r="H8" s="5"/>
      <c r="I8" s="5" t="s">
        <v>40</v>
      </c>
      <c r="J8" s="5">
        <f t="shared" si="0"/>
        <v>2</v>
      </c>
      <c r="K8" s="5"/>
      <c r="L8" s="5" t="s">
        <v>41</v>
      </c>
      <c r="M8" s="5">
        <v>3</v>
      </c>
      <c r="N8" s="5"/>
      <c r="O8" s="5" t="s">
        <v>40</v>
      </c>
      <c r="P8" s="5">
        <f t="shared" si="1"/>
        <v>2</v>
      </c>
      <c r="Q8" s="5"/>
      <c r="R8" s="5" t="s">
        <v>89</v>
      </c>
      <c r="S8" s="5">
        <v>3</v>
      </c>
      <c r="T8" s="5"/>
      <c r="U8" s="6"/>
      <c r="V8" s="6"/>
      <c r="W8" s="6"/>
      <c r="X8" s="6"/>
      <c r="Y8" s="6"/>
      <c r="Z8" s="5" t="s">
        <v>42</v>
      </c>
      <c r="AA8" s="5" t="s">
        <v>65</v>
      </c>
      <c r="AB8" s="5" t="s">
        <v>81</v>
      </c>
      <c r="AC8" s="5"/>
      <c r="AD8" s="5"/>
      <c r="AE8" s="5"/>
      <c r="AF8" s="5" t="s">
        <v>43</v>
      </c>
      <c r="AG8" s="5" t="s">
        <v>67</v>
      </c>
      <c r="AH8" s="5"/>
      <c r="AI8" s="5" t="s">
        <v>40</v>
      </c>
      <c r="AJ8" s="5">
        <f t="shared" si="3"/>
        <v>2</v>
      </c>
      <c r="AK8" s="5"/>
      <c r="AL8" s="47" t="s">
        <v>40</v>
      </c>
      <c r="AM8" s="5">
        <f t="shared" si="4"/>
        <v>2</v>
      </c>
      <c r="AN8" s="5"/>
      <c r="AO8" s="6"/>
      <c r="AP8" s="6"/>
      <c r="AQ8" s="6"/>
      <c r="AR8" s="6"/>
      <c r="AS8" s="5" t="s">
        <v>37</v>
      </c>
      <c r="AT8" s="5">
        <f t="shared" si="5"/>
        <v>1</v>
      </c>
      <c r="AU8" s="10" t="s">
        <v>90</v>
      </c>
      <c r="AV8" s="5" t="s">
        <v>45</v>
      </c>
      <c r="AW8" s="5">
        <v>1</v>
      </c>
      <c r="AX8" s="5"/>
      <c r="AY8" s="5" t="s">
        <v>40</v>
      </c>
      <c r="AZ8" s="5">
        <f t="shared" si="6"/>
        <v>2</v>
      </c>
      <c r="BA8" s="5"/>
      <c r="BB8" s="6"/>
      <c r="BC8" s="39"/>
      <c r="BD8" s="39"/>
      <c r="BE8" s="5" t="s">
        <v>40</v>
      </c>
      <c r="BF8" s="5">
        <f>IF(BE8="NO",2,1)</f>
        <v>2</v>
      </c>
      <c r="BG8" s="5"/>
      <c r="BH8" s="6"/>
      <c r="BI8" s="6"/>
      <c r="BJ8" s="6"/>
      <c r="BK8" s="58" t="s">
        <v>40</v>
      </c>
      <c r="BL8" s="5">
        <f t="shared" si="7"/>
        <v>2</v>
      </c>
      <c r="BM8" s="5"/>
      <c r="BN8" s="58" t="s">
        <v>46</v>
      </c>
      <c r="BO8" s="5"/>
      <c r="BP8" s="5"/>
      <c r="BQ8" s="5"/>
      <c r="BR8" s="5"/>
      <c r="BS8" s="5" t="s">
        <v>40</v>
      </c>
      <c r="BT8" s="5">
        <f t="shared" si="8"/>
        <v>2</v>
      </c>
      <c r="BU8" s="5"/>
      <c r="BV8" s="5" t="s">
        <v>40</v>
      </c>
      <c r="BW8" s="5">
        <f t="shared" si="9"/>
        <v>2</v>
      </c>
      <c r="BX8" s="5"/>
      <c r="BY8" s="5" t="s">
        <v>40</v>
      </c>
      <c r="BZ8" s="5">
        <f>IF(BY8="NO",2,1)</f>
        <v>2</v>
      </c>
      <c r="CA8" s="5"/>
      <c r="CB8" s="5" t="s">
        <v>40</v>
      </c>
      <c r="CC8" s="5">
        <f t="shared" si="10"/>
        <v>2</v>
      </c>
      <c r="CD8" s="5"/>
      <c r="CE8" s="6"/>
      <c r="CF8" s="6"/>
      <c r="CG8" s="6"/>
      <c r="CH8" s="6"/>
    </row>
    <row r="9" spans="1:86" ht="12.75">
      <c r="A9" s="4">
        <v>45371.657964733793</v>
      </c>
      <c r="B9" s="5" t="s">
        <v>91</v>
      </c>
      <c r="C9" s="5">
        <v>0</v>
      </c>
      <c r="D9" s="5" t="s">
        <v>37</v>
      </c>
      <c r="E9" s="5" t="s">
        <v>92</v>
      </c>
      <c r="F9" s="5" t="s">
        <v>39</v>
      </c>
      <c r="G9" s="5">
        <v>1</v>
      </c>
      <c r="H9" s="5"/>
      <c r="I9" s="5" t="s">
        <v>37</v>
      </c>
      <c r="J9" s="5">
        <f t="shared" si="0"/>
        <v>1</v>
      </c>
      <c r="K9" s="5"/>
      <c r="L9" s="5" t="s">
        <v>41</v>
      </c>
      <c r="M9" s="5">
        <v>3</v>
      </c>
      <c r="N9" s="5"/>
      <c r="O9" s="5" t="s">
        <v>40</v>
      </c>
      <c r="P9" s="5">
        <f t="shared" si="1"/>
        <v>2</v>
      </c>
      <c r="Q9" s="5"/>
      <c r="R9" s="5" t="s">
        <v>40</v>
      </c>
      <c r="S9" s="5">
        <f>IF(R9="NO",2,1)</f>
        <v>2</v>
      </c>
      <c r="T9" s="5"/>
      <c r="U9" s="8"/>
      <c r="V9" s="8"/>
      <c r="W9" s="8"/>
      <c r="X9" s="8"/>
      <c r="Y9" s="8"/>
      <c r="Z9" s="5" t="s">
        <v>64</v>
      </c>
      <c r="AA9" s="5" t="s">
        <v>75</v>
      </c>
      <c r="AB9" s="5" t="s">
        <v>65</v>
      </c>
      <c r="AC9" s="5" t="s">
        <v>66</v>
      </c>
      <c r="AD9" s="5" t="s">
        <v>81</v>
      </c>
      <c r="AE9" s="5"/>
      <c r="AF9" s="5" t="s">
        <v>53</v>
      </c>
      <c r="AG9" s="5" t="s">
        <v>93</v>
      </c>
      <c r="AH9" s="5" t="s">
        <v>94</v>
      </c>
      <c r="AI9" s="5" t="s">
        <v>40</v>
      </c>
      <c r="AJ9" s="5">
        <f t="shared" si="3"/>
        <v>2</v>
      </c>
      <c r="AK9" s="5"/>
      <c r="AL9" s="5" t="s">
        <v>37</v>
      </c>
      <c r="AM9" s="5">
        <f t="shared" si="4"/>
        <v>1</v>
      </c>
      <c r="AN9" s="5"/>
      <c r="AO9" s="5" t="s">
        <v>44</v>
      </c>
      <c r="AP9" s="5" t="s">
        <v>95</v>
      </c>
      <c r="AQ9" s="5" t="s">
        <v>69</v>
      </c>
      <c r="AR9" s="5"/>
      <c r="AS9" s="5" t="s">
        <v>37</v>
      </c>
      <c r="AT9" s="5">
        <f t="shared" si="5"/>
        <v>1</v>
      </c>
      <c r="AU9" s="5" t="s">
        <v>96</v>
      </c>
      <c r="AV9" s="5" t="s">
        <v>71</v>
      </c>
      <c r="AW9" s="5">
        <v>3</v>
      </c>
      <c r="AX9" s="5"/>
      <c r="AY9" s="5" t="s">
        <v>40</v>
      </c>
      <c r="AZ9" s="5">
        <f t="shared" si="6"/>
        <v>2</v>
      </c>
      <c r="BA9" s="5"/>
      <c r="BB9" s="46">
        <v>3</v>
      </c>
      <c r="BC9" s="38"/>
      <c r="BD9" s="38"/>
      <c r="BE9" s="5" t="s">
        <v>57</v>
      </c>
      <c r="BF9" s="5">
        <v>3</v>
      </c>
      <c r="BG9" s="5"/>
      <c r="BH9" s="5" t="s">
        <v>71</v>
      </c>
      <c r="BI9" s="5">
        <v>3</v>
      </c>
      <c r="BJ9" s="5"/>
      <c r="BK9" s="5" t="s">
        <v>37</v>
      </c>
      <c r="BL9" s="5">
        <f t="shared" si="7"/>
        <v>1</v>
      </c>
      <c r="BM9" s="5"/>
      <c r="BN9" s="5" t="s">
        <v>46</v>
      </c>
      <c r="BO9" s="5" t="s">
        <v>86</v>
      </c>
      <c r="BP9" s="5" t="s">
        <v>97</v>
      </c>
      <c r="BQ9" s="5" t="s">
        <v>47</v>
      </c>
      <c r="BR9" s="5"/>
      <c r="BS9" s="5" t="s">
        <v>40</v>
      </c>
      <c r="BT9" s="5">
        <f t="shared" si="8"/>
        <v>2</v>
      </c>
      <c r="BU9" s="5"/>
      <c r="BV9" s="5" t="s">
        <v>40</v>
      </c>
      <c r="BW9" s="5">
        <f t="shared" si="9"/>
        <v>2</v>
      </c>
      <c r="BX9" s="5"/>
      <c r="BY9" s="5" t="s">
        <v>37</v>
      </c>
      <c r="BZ9" s="5">
        <f>IF(BY9="NO",2,1)</f>
        <v>1</v>
      </c>
      <c r="CA9" s="5"/>
      <c r="CB9" s="5" t="s">
        <v>40</v>
      </c>
      <c r="CC9" s="5">
        <f t="shared" si="10"/>
        <v>2</v>
      </c>
      <c r="CD9" s="5"/>
      <c r="CE9" s="5" t="s">
        <v>59</v>
      </c>
      <c r="CF9" s="6" t="s">
        <v>98</v>
      </c>
      <c r="CG9" s="6"/>
      <c r="CH9" s="6"/>
    </row>
    <row r="10" spans="1:86" ht="12.75">
      <c r="A10" s="4">
        <v>45371.669629583332</v>
      </c>
      <c r="B10" s="5" t="s">
        <v>99</v>
      </c>
      <c r="C10" s="5">
        <v>0</v>
      </c>
      <c r="D10" s="5" t="s">
        <v>37</v>
      </c>
      <c r="E10" s="5" t="s">
        <v>100</v>
      </c>
      <c r="F10" s="5" t="s">
        <v>39</v>
      </c>
      <c r="G10" s="5">
        <v>1</v>
      </c>
      <c r="H10" s="5"/>
      <c r="I10" s="5" t="s">
        <v>37</v>
      </c>
      <c r="J10" s="5">
        <f t="shared" si="0"/>
        <v>1</v>
      </c>
      <c r="K10" s="5"/>
      <c r="L10" s="5" t="s">
        <v>51</v>
      </c>
      <c r="M10" s="5">
        <f>IF(L10="Interno",1,2)</f>
        <v>1</v>
      </c>
      <c r="N10" s="5"/>
      <c r="O10" s="5" t="s">
        <v>37</v>
      </c>
      <c r="P10" s="5">
        <f t="shared" si="1"/>
        <v>1</v>
      </c>
      <c r="Q10" s="5"/>
      <c r="R10" s="5" t="s">
        <v>37</v>
      </c>
      <c r="S10" s="5">
        <f>IF(R10="NO",2,1)</f>
        <v>1</v>
      </c>
      <c r="T10" s="5"/>
      <c r="U10" s="5" t="s">
        <v>52</v>
      </c>
      <c r="V10" s="5" t="s">
        <v>80</v>
      </c>
      <c r="W10" s="5" t="s">
        <v>101</v>
      </c>
      <c r="X10" s="5"/>
      <c r="Y10" s="5"/>
      <c r="Z10" s="5" t="s">
        <v>64</v>
      </c>
      <c r="AA10" s="5" t="s">
        <v>75</v>
      </c>
      <c r="AB10" s="5" t="s">
        <v>66</v>
      </c>
      <c r="AC10" s="5"/>
      <c r="AD10" s="5"/>
      <c r="AE10" s="5"/>
      <c r="AF10" s="5" t="s">
        <v>43</v>
      </c>
      <c r="AG10" s="5" t="s">
        <v>67</v>
      </c>
      <c r="AH10" s="5"/>
      <c r="AI10" s="5" t="s">
        <v>37</v>
      </c>
      <c r="AJ10" s="5">
        <f t="shared" si="3"/>
        <v>1</v>
      </c>
      <c r="AK10" s="5"/>
      <c r="AL10" s="5" t="s">
        <v>37</v>
      </c>
      <c r="AM10" s="5">
        <f t="shared" si="4"/>
        <v>1</v>
      </c>
      <c r="AN10" s="5"/>
      <c r="AO10" s="5" t="s">
        <v>44</v>
      </c>
      <c r="AP10" s="5" t="s">
        <v>95</v>
      </c>
      <c r="AQ10" s="5" t="s">
        <v>69</v>
      </c>
      <c r="AR10" s="5"/>
      <c r="AS10" s="5" t="s">
        <v>37</v>
      </c>
      <c r="AT10" s="5">
        <f t="shared" si="5"/>
        <v>1</v>
      </c>
      <c r="AU10" s="10" t="s">
        <v>102</v>
      </c>
      <c r="AV10" s="5" t="s">
        <v>56</v>
      </c>
      <c r="AW10" s="5">
        <v>5</v>
      </c>
      <c r="AX10" s="5"/>
      <c r="AY10" s="5" t="s">
        <v>40</v>
      </c>
      <c r="AZ10" s="5">
        <f t="shared" si="6"/>
        <v>2</v>
      </c>
      <c r="BA10" s="5"/>
      <c r="BB10" s="6"/>
      <c r="BC10" s="39"/>
      <c r="BD10" s="39"/>
      <c r="BE10" s="5" t="s">
        <v>37</v>
      </c>
      <c r="BF10" s="5">
        <f>IF(BE10="NO",2,1)</f>
        <v>1</v>
      </c>
      <c r="BG10" s="5"/>
      <c r="BH10" s="5" t="s">
        <v>56</v>
      </c>
      <c r="BI10" s="5">
        <v>5</v>
      </c>
      <c r="BJ10" s="5"/>
      <c r="BK10" s="5" t="s">
        <v>37</v>
      </c>
      <c r="BL10" s="5">
        <f t="shared" si="7"/>
        <v>1</v>
      </c>
      <c r="BM10" s="5"/>
      <c r="BN10" s="5" t="s">
        <v>46</v>
      </c>
      <c r="BO10" s="5" t="s">
        <v>58</v>
      </c>
      <c r="BP10" s="5" t="s">
        <v>86</v>
      </c>
      <c r="BQ10" s="5" t="s">
        <v>47</v>
      </c>
      <c r="BR10" s="5"/>
      <c r="BS10" s="5" t="s">
        <v>37</v>
      </c>
      <c r="BT10" s="5">
        <f t="shared" si="8"/>
        <v>1</v>
      </c>
      <c r="BU10" s="5"/>
      <c r="BV10" s="5" t="s">
        <v>37</v>
      </c>
      <c r="BW10" s="5">
        <f t="shared" si="9"/>
        <v>1</v>
      </c>
      <c r="BX10" s="5"/>
      <c r="BY10" s="5" t="s">
        <v>77</v>
      </c>
      <c r="BZ10" s="5">
        <v>3</v>
      </c>
      <c r="CA10" s="5"/>
      <c r="CB10" s="5" t="s">
        <v>37</v>
      </c>
      <c r="CC10" s="5">
        <f t="shared" si="10"/>
        <v>1</v>
      </c>
      <c r="CD10" s="5"/>
      <c r="CE10" s="5" t="s">
        <v>59</v>
      </c>
      <c r="CF10" s="6" t="s">
        <v>103</v>
      </c>
      <c r="CG10" s="6"/>
      <c r="CH10" s="6"/>
    </row>
    <row r="11" spans="1:86" ht="12.75">
      <c r="A11" s="4">
        <v>45371.679164652778</v>
      </c>
      <c r="B11" s="5" t="s">
        <v>104</v>
      </c>
      <c r="C11" s="5">
        <v>0</v>
      </c>
      <c r="D11" s="5" t="s">
        <v>37</v>
      </c>
      <c r="E11" s="5" t="s">
        <v>105</v>
      </c>
      <c r="F11" s="5" t="s">
        <v>39</v>
      </c>
      <c r="G11" s="5">
        <v>1</v>
      </c>
      <c r="H11" s="5"/>
      <c r="I11" s="5" t="s">
        <v>40</v>
      </c>
      <c r="J11" s="5">
        <f t="shared" si="0"/>
        <v>2</v>
      </c>
      <c r="K11" s="5"/>
      <c r="L11" s="5" t="s">
        <v>41</v>
      </c>
      <c r="M11" s="5">
        <v>3</v>
      </c>
      <c r="N11" s="5"/>
      <c r="O11" s="5" t="s">
        <v>40</v>
      </c>
      <c r="P11" s="5">
        <f t="shared" si="1"/>
        <v>2</v>
      </c>
      <c r="Q11" s="5"/>
      <c r="R11" s="5" t="s">
        <v>40</v>
      </c>
      <c r="S11" s="5">
        <f>IF(R11="NO",2,1)</f>
        <v>2</v>
      </c>
      <c r="T11" s="5"/>
      <c r="U11" s="6"/>
      <c r="V11" s="6"/>
      <c r="W11" s="6"/>
      <c r="X11" s="6"/>
      <c r="Y11" s="6"/>
      <c r="Z11" s="5" t="s">
        <v>64</v>
      </c>
      <c r="AA11" s="5"/>
      <c r="AB11" s="5"/>
      <c r="AC11" s="5"/>
      <c r="AD11" s="5"/>
      <c r="AE11" s="5"/>
      <c r="AF11" s="5" t="s">
        <v>43</v>
      </c>
      <c r="AG11" s="5"/>
      <c r="AH11" s="5"/>
      <c r="AI11" s="5" t="s">
        <v>40</v>
      </c>
      <c r="AJ11" s="5">
        <f t="shared" si="3"/>
        <v>2</v>
      </c>
      <c r="AK11" s="5"/>
      <c r="AL11" s="47" t="s">
        <v>40</v>
      </c>
      <c r="AM11" s="5">
        <f t="shared" si="4"/>
        <v>2</v>
      </c>
      <c r="AN11" s="5"/>
      <c r="AO11" s="8" t="s">
        <v>54</v>
      </c>
      <c r="AP11" s="5"/>
      <c r="AQ11" s="5"/>
      <c r="AR11" s="5"/>
      <c r="AS11" s="5" t="s">
        <v>40</v>
      </c>
      <c r="AT11" s="5">
        <f t="shared" si="5"/>
        <v>2</v>
      </c>
      <c r="AU11" s="6"/>
      <c r="AV11" s="5" t="s">
        <v>45</v>
      </c>
      <c r="AW11" s="5">
        <v>1</v>
      </c>
      <c r="AX11" s="5"/>
      <c r="AY11" s="5" t="s">
        <v>40</v>
      </c>
      <c r="AZ11" s="5">
        <f t="shared" si="6"/>
        <v>2</v>
      </c>
      <c r="BA11" s="5"/>
      <c r="BB11" s="6"/>
      <c r="BC11" s="39"/>
      <c r="BD11" s="39"/>
      <c r="BE11" s="5" t="s">
        <v>40</v>
      </c>
      <c r="BF11" s="5">
        <f>IF(BE11="NO",2,1)</f>
        <v>2</v>
      </c>
      <c r="BG11" s="5"/>
      <c r="BH11" s="5" t="s">
        <v>106</v>
      </c>
      <c r="BI11" s="5">
        <v>2</v>
      </c>
      <c r="BJ11" s="5"/>
      <c r="BK11" s="5" t="s">
        <v>37</v>
      </c>
      <c r="BL11" s="5">
        <f t="shared" si="7"/>
        <v>1</v>
      </c>
      <c r="BM11" s="5"/>
      <c r="BN11" s="5" t="s">
        <v>46</v>
      </c>
      <c r="BO11" s="5"/>
      <c r="BP11" s="5"/>
      <c r="BQ11" s="5"/>
      <c r="BR11" s="5"/>
      <c r="BS11" s="5" t="s">
        <v>37</v>
      </c>
      <c r="BT11" s="5">
        <f t="shared" si="8"/>
        <v>1</v>
      </c>
      <c r="BU11" s="5"/>
      <c r="BV11" s="5" t="s">
        <v>40</v>
      </c>
      <c r="BW11" s="5">
        <f t="shared" si="9"/>
        <v>2</v>
      </c>
      <c r="BX11" s="5"/>
      <c r="BY11" s="5" t="s">
        <v>40</v>
      </c>
      <c r="BZ11" s="5">
        <f>IF(BY11="NO",2,1)</f>
        <v>2</v>
      </c>
      <c r="CA11" s="5"/>
      <c r="CB11" s="5" t="s">
        <v>40</v>
      </c>
      <c r="CC11" s="5">
        <f t="shared" si="10"/>
        <v>2</v>
      </c>
      <c r="CD11" s="5"/>
      <c r="CE11" s="5" t="s">
        <v>59</v>
      </c>
      <c r="CF11" s="6"/>
      <c r="CG11" s="6"/>
      <c r="CH11" s="6"/>
    </row>
    <row r="12" spans="1:86" ht="12.75">
      <c r="A12" s="4">
        <v>45371.718367731482</v>
      </c>
      <c r="B12" s="5" t="s">
        <v>107</v>
      </c>
      <c r="C12" s="5">
        <v>0</v>
      </c>
      <c r="D12" s="5" t="s">
        <v>37</v>
      </c>
      <c r="E12" s="5" t="s">
        <v>108</v>
      </c>
      <c r="F12" s="5" t="s">
        <v>39</v>
      </c>
      <c r="G12" s="5">
        <v>1</v>
      </c>
      <c r="H12" s="5"/>
      <c r="I12" s="5" t="s">
        <v>37</v>
      </c>
      <c r="J12" s="5">
        <f t="shared" si="0"/>
        <v>1</v>
      </c>
      <c r="K12" s="5"/>
      <c r="L12" s="5" t="s">
        <v>51</v>
      </c>
      <c r="M12" s="5">
        <f>IF(L12="Interno",1,2)</f>
        <v>1</v>
      </c>
      <c r="N12" s="5"/>
      <c r="O12" s="5" t="s">
        <v>37</v>
      </c>
      <c r="P12" s="5">
        <f t="shared" si="1"/>
        <v>1</v>
      </c>
      <c r="Q12" s="5"/>
      <c r="R12" s="5" t="s">
        <v>37</v>
      </c>
      <c r="S12" s="5">
        <f>IF(R12="NO",2,1)</f>
        <v>1</v>
      </c>
      <c r="T12" s="5"/>
      <c r="U12" s="5" t="s">
        <v>52</v>
      </c>
      <c r="V12" s="5"/>
      <c r="W12" s="5"/>
      <c r="X12" s="5"/>
      <c r="Y12" s="5"/>
      <c r="Z12" s="5" t="s">
        <v>109</v>
      </c>
      <c r="AA12" s="5"/>
      <c r="AB12" s="5"/>
      <c r="AC12" s="5"/>
      <c r="AD12" s="5"/>
      <c r="AE12" s="5"/>
      <c r="AF12" s="5" t="s">
        <v>53</v>
      </c>
      <c r="AG12" s="5" t="s">
        <v>93</v>
      </c>
      <c r="AH12" s="5"/>
      <c r="AI12" s="5" t="s">
        <v>37</v>
      </c>
      <c r="AJ12" s="5">
        <f t="shared" si="3"/>
        <v>1</v>
      </c>
      <c r="AK12" s="5"/>
      <c r="AL12" s="5" t="s">
        <v>37</v>
      </c>
      <c r="AM12" s="5">
        <f t="shared" si="4"/>
        <v>1</v>
      </c>
      <c r="AN12" s="5"/>
      <c r="AO12" s="5" t="s">
        <v>110</v>
      </c>
      <c r="AP12" s="5"/>
      <c r="AQ12" s="5"/>
      <c r="AR12" s="5"/>
      <c r="AS12" s="5" t="s">
        <v>37</v>
      </c>
      <c r="AT12" s="5">
        <f t="shared" si="5"/>
        <v>1</v>
      </c>
      <c r="AU12" s="10" t="s">
        <v>111</v>
      </c>
      <c r="AV12" s="5" t="s">
        <v>72</v>
      </c>
      <c r="AW12" s="5">
        <v>4</v>
      </c>
      <c r="AX12" s="5"/>
      <c r="AY12" s="5" t="s">
        <v>37</v>
      </c>
      <c r="AZ12" s="5">
        <f t="shared" si="6"/>
        <v>1</v>
      </c>
      <c r="BA12" s="5"/>
      <c r="BB12" s="5">
        <v>4</v>
      </c>
      <c r="BC12" s="38"/>
      <c r="BD12" s="38"/>
      <c r="BE12" s="5" t="s">
        <v>37</v>
      </c>
      <c r="BF12" s="5">
        <f>IF(BE12="NO",2,1)</f>
        <v>1</v>
      </c>
      <c r="BG12" s="5"/>
      <c r="BH12" s="5" t="s">
        <v>56</v>
      </c>
      <c r="BI12" s="5">
        <v>5</v>
      </c>
      <c r="BJ12" s="5"/>
      <c r="BK12" s="5" t="s">
        <v>37</v>
      </c>
      <c r="BL12" s="5">
        <f t="shared" si="7"/>
        <v>1</v>
      </c>
      <c r="BM12" s="5"/>
      <c r="BN12" s="5" t="s">
        <v>46</v>
      </c>
      <c r="BO12" s="5" t="s">
        <v>58</v>
      </c>
      <c r="BP12" s="5"/>
      <c r="BQ12" s="5"/>
      <c r="BR12" s="5"/>
      <c r="BS12" s="5" t="s">
        <v>37</v>
      </c>
      <c r="BT12" s="5">
        <f t="shared" si="8"/>
        <v>1</v>
      </c>
      <c r="BU12" s="5"/>
      <c r="BV12" s="5" t="s">
        <v>37</v>
      </c>
      <c r="BW12" s="5">
        <f t="shared" si="9"/>
        <v>1</v>
      </c>
      <c r="BX12" s="5"/>
      <c r="BY12" s="5" t="s">
        <v>77</v>
      </c>
      <c r="BZ12" s="5">
        <v>3</v>
      </c>
      <c r="CA12" s="5"/>
      <c r="CB12" s="5" t="s">
        <v>89</v>
      </c>
      <c r="CC12" s="5">
        <v>3</v>
      </c>
      <c r="CD12" s="5"/>
      <c r="CE12" s="6"/>
      <c r="CF12" s="6"/>
      <c r="CG12" s="6"/>
      <c r="CH12" s="6"/>
    </row>
    <row r="13" spans="1:86" ht="12.75">
      <c r="A13" s="4">
        <v>45372.424843368055</v>
      </c>
      <c r="B13" s="5" t="s">
        <v>112</v>
      </c>
      <c r="C13" s="5">
        <v>0</v>
      </c>
      <c r="D13" s="5" t="s">
        <v>37</v>
      </c>
      <c r="E13" s="5" t="s">
        <v>113</v>
      </c>
      <c r="F13" s="5" t="s">
        <v>39</v>
      </c>
      <c r="G13" s="5">
        <v>1</v>
      </c>
      <c r="H13" s="5"/>
      <c r="I13" s="5" t="s">
        <v>40</v>
      </c>
      <c r="J13" s="5">
        <f t="shared" si="0"/>
        <v>2</v>
      </c>
      <c r="K13" s="5"/>
      <c r="L13" s="5" t="s">
        <v>41</v>
      </c>
      <c r="M13" s="5">
        <v>3</v>
      </c>
      <c r="N13" s="5"/>
      <c r="O13" s="5" t="s">
        <v>40</v>
      </c>
      <c r="P13" s="5">
        <f t="shared" si="1"/>
        <v>2</v>
      </c>
      <c r="Q13" s="5"/>
      <c r="R13" s="5" t="s">
        <v>89</v>
      </c>
      <c r="S13" s="5">
        <v>3</v>
      </c>
      <c r="T13" s="5"/>
      <c r="U13" s="6"/>
      <c r="V13" s="6"/>
      <c r="W13" s="6"/>
      <c r="X13" s="6"/>
      <c r="Y13" s="6"/>
      <c r="Z13" s="5" t="s">
        <v>64</v>
      </c>
      <c r="AA13" s="5" t="s">
        <v>75</v>
      </c>
      <c r="AB13" s="5" t="s">
        <v>66</v>
      </c>
      <c r="AC13" s="5"/>
      <c r="AD13" s="5"/>
      <c r="AE13" s="5"/>
      <c r="AF13" s="5" t="s">
        <v>43</v>
      </c>
      <c r="AG13" s="5" t="s">
        <v>67</v>
      </c>
      <c r="AH13" s="5"/>
      <c r="AI13" s="5" t="s">
        <v>71</v>
      </c>
      <c r="AJ13" s="5">
        <v>3</v>
      </c>
      <c r="AK13" s="5"/>
      <c r="AL13" s="5" t="s">
        <v>37</v>
      </c>
      <c r="AM13" s="5">
        <f t="shared" si="4"/>
        <v>1</v>
      </c>
      <c r="AN13" s="5"/>
      <c r="AO13" s="5" t="s">
        <v>44</v>
      </c>
      <c r="AP13" s="5" t="s">
        <v>95</v>
      </c>
      <c r="AQ13" s="5"/>
      <c r="AR13" s="5"/>
      <c r="AS13" s="5" t="s">
        <v>37</v>
      </c>
      <c r="AT13" s="5">
        <f t="shared" si="5"/>
        <v>1</v>
      </c>
      <c r="AU13" s="6" t="s">
        <v>114</v>
      </c>
      <c r="AV13" s="5" t="s">
        <v>71</v>
      </c>
      <c r="AW13" s="5">
        <v>3</v>
      </c>
      <c r="AX13" s="5"/>
      <c r="AY13" s="5" t="s">
        <v>40</v>
      </c>
      <c r="AZ13" s="5">
        <f t="shared" si="6"/>
        <v>2</v>
      </c>
      <c r="BA13" s="5"/>
      <c r="BB13" s="6"/>
      <c r="BC13" s="39"/>
      <c r="BD13" s="39"/>
      <c r="BE13" s="5" t="s">
        <v>57</v>
      </c>
      <c r="BF13" s="5">
        <v>3</v>
      </c>
      <c r="BG13" s="5"/>
      <c r="BH13" s="6"/>
      <c r="BI13" s="6"/>
      <c r="BJ13" s="6"/>
      <c r="BK13" s="5" t="s">
        <v>37</v>
      </c>
      <c r="BL13" s="5">
        <f t="shared" si="7"/>
        <v>1</v>
      </c>
      <c r="BM13" s="5"/>
      <c r="BN13" s="5" t="s">
        <v>46</v>
      </c>
      <c r="BO13" s="5" t="s">
        <v>47</v>
      </c>
      <c r="BP13" s="5"/>
      <c r="BQ13" s="5"/>
      <c r="BR13" s="5"/>
      <c r="BS13" s="5" t="s">
        <v>37</v>
      </c>
      <c r="BT13" s="5">
        <f t="shared" si="8"/>
        <v>1</v>
      </c>
      <c r="BU13" s="5"/>
      <c r="BV13" s="5" t="s">
        <v>37</v>
      </c>
      <c r="BW13" s="5">
        <f t="shared" si="9"/>
        <v>1</v>
      </c>
      <c r="BX13" s="5"/>
      <c r="BY13" s="5" t="s">
        <v>37</v>
      </c>
      <c r="BZ13" s="5">
        <f t="shared" ref="BZ13:BZ20" si="11">IF(BY13="NO",2,1)</f>
        <v>1</v>
      </c>
      <c r="CA13" s="5"/>
      <c r="CB13" s="5" t="s">
        <v>37</v>
      </c>
      <c r="CC13" s="5">
        <f t="shared" ref="CC13:CC26" si="12">IF(CB13="NO",2,1)</f>
        <v>1</v>
      </c>
      <c r="CD13" s="5"/>
      <c r="CE13" s="5" t="s">
        <v>59</v>
      </c>
      <c r="CF13" s="6"/>
      <c r="CG13" s="6"/>
      <c r="CH13" s="6"/>
    </row>
    <row r="14" spans="1:86" ht="12.75">
      <c r="A14" s="4">
        <v>45372.634731030092</v>
      </c>
      <c r="B14" s="5" t="s">
        <v>78</v>
      </c>
      <c r="C14" s="5">
        <v>0</v>
      </c>
      <c r="D14" s="5" t="s">
        <v>37</v>
      </c>
      <c r="E14" s="5" t="s">
        <v>115</v>
      </c>
      <c r="F14" s="5" t="s">
        <v>39</v>
      </c>
      <c r="G14" s="5">
        <v>1</v>
      </c>
      <c r="H14" s="5"/>
      <c r="I14" s="5" t="s">
        <v>37</v>
      </c>
      <c r="J14" s="5">
        <f t="shared" si="0"/>
        <v>1</v>
      </c>
      <c r="K14" s="5"/>
      <c r="L14" s="5" t="s">
        <v>51</v>
      </c>
      <c r="M14" s="5">
        <f t="shared" ref="M14:M21" si="13">IF(L14="Interno",1,2)</f>
        <v>1</v>
      </c>
      <c r="N14" s="5"/>
      <c r="O14" s="5" t="s">
        <v>37</v>
      </c>
      <c r="P14" s="5">
        <f t="shared" si="1"/>
        <v>1</v>
      </c>
      <c r="Q14" s="5"/>
      <c r="R14" s="5" t="s">
        <v>37</v>
      </c>
      <c r="S14" s="5">
        <f t="shared" ref="S14:S21" si="14">IF(R14="NO",2,1)</f>
        <v>1</v>
      </c>
      <c r="T14" s="5"/>
      <c r="U14" s="5" t="s">
        <v>52</v>
      </c>
      <c r="V14" s="5" t="s">
        <v>80</v>
      </c>
      <c r="W14" s="5"/>
      <c r="X14" s="5"/>
      <c r="Y14" s="5"/>
      <c r="Z14" s="5" t="s">
        <v>64</v>
      </c>
      <c r="AA14" s="5" t="s">
        <v>75</v>
      </c>
      <c r="AB14" s="5" t="s">
        <v>65</v>
      </c>
      <c r="AC14" s="5" t="s">
        <v>81</v>
      </c>
      <c r="AD14" s="5"/>
      <c r="AE14" s="5"/>
      <c r="AF14" s="5" t="s">
        <v>83</v>
      </c>
      <c r="AG14" s="5"/>
      <c r="AH14" s="5"/>
      <c r="AI14" s="5" t="s">
        <v>40</v>
      </c>
      <c r="AJ14" s="5">
        <f t="shared" ref="AJ14:AJ27" si="15">IF(AI14="NO",2,1)</f>
        <v>2</v>
      </c>
      <c r="AK14" s="5"/>
      <c r="AL14" s="5" t="s">
        <v>37</v>
      </c>
      <c r="AM14" s="5">
        <f t="shared" si="4"/>
        <v>1</v>
      </c>
      <c r="AN14" s="5"/>
      <c r="AO14" s="5" t="s">
        <v>54</v>
      </c>
      <c r="AP14" s="5" t="s">
        <v>68</v>
      </c>
      <c r="AQ14" s="5" t="s">
        <v>69</v>
      </c>
      <c r="AR14" s="5"/>
      <c r="AS14" s="5" t="s">
        <v>37</v>
      </c>
      <c r="AT14" s="5">
        <f t="shared" si="5"/>
        <v>1</v>
      </c>
      <c r="AU14" s="5" t="s">
        <v>84</v>
      </c>
      <c r="AV14" s="5" t="s">
        <v>56</v>
      </c>
      <c r="AW14" s="5">
        <v>5</v>
      </c>
      <c r="AX14" s="5"/>
      <c r="AY14" s="5" t="s">
        <v>40</v>
      </c>
      <c r="AZ14" s="5">
        <f t="shared" si="6"/>
        <v>2</v>
      </c>
      <c r="BA14" s="5"/>
      <c r="BB14" s="6"/>
      <c r="BC14" s="39"/>
      <c r="BD14" s="39"/>
      <c r="BE14" s="5" t="s">
        <v>40</v>
      </c>
      <c r="BF14" s="5">
        <f t="shared" ref="BF14:BF52" si="16">IF(BE14="NO",2,1)</f>
        <v>2</v>
      </c>
      <c r="BG14" s="5"/>
      <c r="BH14" s="6"/>
      <c r="BI14" s="6"/>
      <c r="BJ14" s="6"/>
      <c r="BK14" s="5" t="s">
        <v>37</v>
      </c>
      <c r="BL14" s="5">
        <f t="shared" si="7"/>
        <v>1</v>
      </c>
      <c r="BM14" s="5"/>
      <c r="BN14" s="5" t="s">
        <v>46</v>
      </c>
      <c r="BO14" s="5" t="s">
        <v>58</v>
      </c>
      <c r="BP14" s="5" t="s">
        <v>86</v>
      </c>
      <c r="BQ14" s="5"/>
      <c r="BR14" s="5"/>
      <c r="BS14" s="5" t="s">
        <v>37</v>
      </c>
      <c r="BT14" s="5">
        <f t="shared" si="8"/>
        <v>1</v>
      </c>
      <c r="BU14" s="5"/>
      <c r="BV14" s="5" t="s">
        <v>37</v>
      </c>
      <c r="BW14" s="5">
        <f t="shared" si="9"/>
        <v>1</v>
      </c>
      <c r="BX14" s="5"/>
      <c r="BY14" s="5" t="s">
        <v>37</v>
      </c>
      <c r="BZ14" s="5">
        <f t="shared" si="11"/>
        <v>1</v>
      </c>
      <c r="CA14" s="5"/>
      <c r="CB14" s="5" t="s">
        <v>40</v>
      </c>
      <c r="CC14" s="5">
        <f t="shared" si="12"/>
        <v>2</v>
      </c>
      <c r="CD14" s="5"/>
      <c r="CE14" s="5" t="s">
        <v>59</v>
      </c>
      <c r="CF14" s="6"/>
      <c r="CG14" s="6"/>
      <c r="CH14" s="6"/>
    </row>
    <row r="15" spans="1:86" ht="12.75">
      <c r="A15" s="4">
        <v>45372.662181828702</v>
      </c>
      <c r="B15" s="5" t="s">
        <v>116</v>
      </c>
      <c r="C15" s="5">
        <v>0</v>
      </c>
      <c r="D15" s="5" t="s">
        <v>37</v>
      </c>
      <c r="E15" s="5" t="s">
        <v>117</v>
      </c>
      <c r="F15" s="5" t="s">
        <v>39</v>
      </c>
      <c r="G15" s="5">
        <v>1</v>
      </c>
      <c r="H15" s="5"/>
      <c r="I15" s="5" t="s">
        <v>37</v>
      </c>
      <c r="J15" s="5">
        <f t="shared" si="0"/>
        <v>1</v>
      </c>
      <c r="K15" s="5"/>
      <c r="L15" s="5" t="s">
        <v>51</v>
      </c>
      <c r="M15" s="5">
        <f t="shared" si="13"/>
        <v>1</v>
      </c>
      <c r="N15" s="5"/>
      <c r="O15" s="5" t="s">
        <v>37</v>
      </c>
      <c r="P15" s="5">
        <f t="shared" si="1"/>
        <v>1</v>
      </c>
      <c r="Q15" s="5"/>
      <c r="R15" s="5" t="s">
        <v>37</v>
      </c>
      <c r="S15" s="5">
        <f t="shared" si="14"/>
        <v>1</v>
      </c>
      <c r="T15" s="5"/>
      <c r="U15" s="5" t="s">
        <v>52</v>
      </c>
      <c r="V15" s="5" t="s">
        <v>63</v>
      </c>
      <c r="W15" s="5" t="s">
        <v>80</v>
      </c>
      <c r="X15" s="5" t="s">
        <v>118</v>
      </c>
      <c r="Y15" s="5" t="s">
        <v>101</v>
      </c>
      <c r="Z15" s="5" t="s">
        <v>119</v>
      </c>
      <c r="AA15" s="5" t="s">
        <v>66</v>
      </c>
      <c r="AB15" s="5"/>
      <c r="AC15" s="5"/>
      <c r="AD15" s="5"/>
      <c r="AE15" s="5"/>
      <c r="AF15" s="5" t="s">
        <v>83</v>
      </c>
      <c r="AG15" s="5"/>
      <c r="AH15" s="5"/>
      <c r="AI15" s="5" t="s">
        <v>37</v>
      </c>
      <c r="AJ15" s="5">
        <f t="shared" si="15"/>
        <v>1</v>
      </c>
      <c r="AK15" s="5"/>
      <c r="AL15" s="5" t="s">
        <v>37</v>
      </c>
      <c r="AM15" s="5">
        <f t="shared" si="4"/>
        <v>1</v>
      </c>
      <c r="AN15" s="5"/>
      <c r="AO15" s="5" t="s">
        <v>44</v>
      </c>
      <c r="AP15" s="5" t="s">
        <v>69</v>
      </c>
      <c r="AQ15" s="5"/>
      <c r="AR15" s="5"/>
      <c r="AS15" s="5" t="s">
        <v>37</v>
      </c>
      <c r="AT15" s="5">
        <f t="shared" si="5"/>
        <v>1</v>
      </c>
      <c r="AU15" s="10" t="s">
        <v>120</v>
      </c>
      <c r="AV15" s="5" t="s">
        <v>56</v>
      </c>
      <c r="AW15" s="5">
        <v>5</v>
      </c>
      <c r="AX15" s="5"/>
      <c r="AY15" s="5" t="s">
        <v>37</v>
      </c>
      <c r="AZ15" s="5">
        <f t="shared" si="6"/>
        <v>1</v>
      </c>
      <c r="BA15" s="5"/>
      <c r="BB15" s="5">
        <v>4</v>
      </c>
      <c r="BC15" s="38"/>
      <c r="BD15" s="38"/>
      <c r="BE15" s="5" t="s">
        <v>37</v>
      </c>
      <c r="BF15" s="5">
        <f t="shared" si="16"/>
        <v>1</v>
      </c>
      <c r="BG15" s="5"/>
      <c r="BH15" s="5" t="s">
        <v>56</v>
      </c>
      <c r="BI15" s="5">
        <v>5</v>
      </c>
      <c r="BJ15" s="5"/>
      <c r="BK15" s="5" t="s">
        <v>37</v>
      </c>
      <c r="BL15" s="5">
        <f t="shared" si="7"/>
        <v>1</v>
      </c>
      <c r="BM15" s="5"/>
      <c r="BN15" s="5" t="s">
        <v>46</v>
      </c>
      <c r="BO15" s="5" t="s">
        <v>58</v>
      </c>
      <c r="BP15" s="5" t="s">
        <v>85</v>
      </c>
      <c r="BQ15" s="5" t="s">
        <v>47</v>
      </c>
      <c r="BR15" s="5"/>
      <c r="BS15" s="5" t="s">
        <v>37</v>
      </c>
      <c r="BT15" s="5">
        <f t="shared" si="8"/>
        <v>1</v>
      </c>
      <c r="BU15" s="5"/>
      <c r="BV15" s="5" t="s">
        <v>37</v>
      </c>
      <c r="BW15" s="5">
        <f t="shared" si="9"/>
        <v>1</v>
      </c>
      <c r="BX15" s="5"/>
      <c r="BY15" s="5" t="s">
        <v>37</v>
      </c>
      <c r="BZ15" s="5">
        <f t="shared" si="11"/>
        <v>1</v>
      </c>
      <c r="CA15" s="5"/>
      <c r="CB15" s="5" t="s">
        <v>37</v>
      </c>
      <c r="CC15" s="5">
        <f t="shared" si="12"/>
        <v>1</v>
      </c>
      <c r="CD15" s="5"/>
      <c r="CE15" s="5" t="s">
        <v>59</v>
      </c>
      <c r="CF15" s="6"/>
      <c r="CG15" s="6"/>
      <c r="CH15" s="6"/>
    </row>
    <row r="16" spans="1:86" ht="12.75">
      <c r="A16" s="4">
        <v>45372.840524131941</v>
      </c>
      <c r="B16" s="5" t="s">
        <v>121</v>
      </c>
      <c r="C16" s="5">
        <v>0</v>
      </c>
      <c r="D16" s="5" t="s">
        <v>37</v>
      </c>
      <c r="E16" s="5" t="s">
        <v>122</v>
      </c>
      <c r="F16" s="5" t="s">
        <v>39</v>
      </c>
      <c r="G16" s="5">
        <v>1</v>
      </c>
      <c r="H16" s="5"/>
      <c r="I16" s="5" t="s">
        <v>37</v>
      </c>
      <c r="J16" s="5">
        <f t="shared" si="0"/>
        <v>1</v>
      </c>
      <c r="K16" s="5"/>
      <c r="L16" s="5" t="s">
        <v>51</v>
      </c>
      <c r="M16" s="5">
        <f t="shared" si="13"/>
        <v>1</v>
      </c>
      <c r="N16" s="5"/>
      <c r="O16" s="5" t="s">
        <v>37</v>
      </c>
      <c r="P16" s="5">
        <f t="shared" si="1"/>
        <v>1</v>
      </c>
      <c r="Q16" s="5"/>
      <c r="R16" s="5" t="s">
        <v>37</v>
      </c>
      <c r="S16" s="5">
        <f t="shared" si="14"/>
        <v>1</v>
      </c>
      <c r="T16" s="5"/>
      <c r="U16" s="5" t="s">
        <v>52</v>
      </c>
      <c r="V16" s="5" t="s">
        <v>80</v>
      </c>
      <c r="W16" s="5"/>
      <c r="X16" s="5"/>
      <c r="Y16" s="5"/>
      <c r="Z16" s="5" t="s">
        <v>64</v>
      </c>
      <c r="AA16" s="5" t="s">
        <v>75</v>
      </c>
      <c r="AB16" s="5" t="s">
        <v>65</v>
      </c>
      <c r="AC16" s="5" t="s">
        <v>66</v>
      </c>
      <c r="AD16" s="5" t="s">
        <v>81</v>
      </c>
      <c r="AE16" s="5"/>
      <c r="AF16" s="5" t="s">
        <v>53</v>
      </c>
      <c r="AG16" s="5" t="s">
        <v>93</v>
      </c>
      <c r="AH16" s="5"/>
      <c r="AI16" s="5" t="s">
        <v>37</v>
      </c>
      <c r="AJ16" s="5">
        <f t="shared" si="15"/>
        <v>1</v>
      </c>
      <c r="AK16" s="5"/>
      <c r="AL16" s="5" t="s">
        <v>37</v>
      </c>
      <c r="AM16" s="5">
        <f t="shared" si="4"/>
        <v>1</v>
      </c>
      <c r="AN16" s="5"/>
      <c r="AO16" s="5" t="s">
        <v>44</v>
      </c>
      <c r="AP16" s="5" t="s">
        <v>95</v>
      </c>
      <c r="AQ16" s="5" t="s">
        <v>68</v>
      </c>
      <c r="AR16" s="5" t="s">
        <v>69</v>
      </c>
      <c r="AS16" s="5" t="s">
        <v>40</v>
      </c>
      <c r="AT16" s="5">
        <f t="shared" si="5"/>
        <v>2</v>
      </c>
      <c r="AU16" s="6"/>
      <c r="AV16" s="5" t="s">
        <v>45</v>
      </c>
      <c r="AW16" s="5">
        <v>1</v>
      </c>
      <c r="AX16" s="5"/>
      <c r="AY16" s="5" t="s">
        <v>40</v>
      </c>
      <c r="AZ16" s="5">
        <f t="shared" si="6"/>
        <v>2</v>
      </c>
      <c r="BA16" s="5"/>
      <c r="BB16" s="6"/>
      <c r="BC16" s="39"/>
      <c r="BD16" s="39"/>
      <c r="BE16" s="5" t="s">
        <v>40</v>
      </c>
      <c r="BF16" s="5">
        <f t="shared" si="16"/>
        <v>2</v>
      </c>
      <c r="BG16" s="5"/>
      <c r="BH16" s="6"/>
      <c r="BI16" s="6"/>
      <c r="BJ16" s="6"/>
      <c r="BK16" s="5" t="s">
        <v>37</v>
      </c>
      <c r="BL16" s="5">
        <f t="shared" si="7"/>
        <v>1</v>
      </c>
      <c r="BM16" s="5"/>
      <c r="BN16" s="5" t="s">
        <v>46</v>
      </c>
      <c r="BO16" s="5" t="s">
        <v>58</v>
      </c>
      <c r="BP16" s="5" t="s">
        <v>47</v>
      </c>
      <c r="BQ16" s="5"/>
      <c r="BR16" s="5"/>
      <c r="BS16" s="5" t="s">
        <v>37</v>
      </c>
      <c r="BT16" s="5">
        <f t="shared" si="8"/>
        <v>1</v>
      </c>
      <c r="BU16" s="5"/>
      <c r="BV16" s="5" t="s">
        <v>37</v>
      </c>
      <c r="BW16" s="5">
        <f t="shared" si="9"/>
        <v>1</v>
      </c>
      <c r="BX16" s="5"/>
      <c r="BY16" s="5" t="s">
        <v>37</v>
      </c>
      <c r="BZ16" s="5">
        <f t="shared" si="11"/>
        <v>1</v>
      </c>
      <c r="CA16" s="5"/>
      <c r="CB16" s="5" t="s">
        <v>37</v>
      </c>
      <c r="CC16" s="5">
        <f t="shared" si="12"/>
        <v>1</v>
      </c>
      <c r="CD16" s="5"/>
      <c r="CE16" s="5" t="s">
        <v>59</v>
      </c>
      <c r="CF16" s="6"/>
      <c r="CG16" s="6"/>
      <c r="CH16" s="6"/>
    </row>
    <row r="17" spans="1:86" ht="12.75">
      <c r="A17" s="4">
        <v>45373.102104016201</v>
      </c>
      <c r="B17" s="5" t="s">
        <v>123</v>
      </c>
      <c r="C17" s="5">
        <v>0</v>
      </c>
      <c r="D17" s="5" t="s">
        <v>37</v>
      </c>
      <c r="E17" s="5" t="s">
        <v>124</v>
      </c>
      <c r="F17" s="5" t="s">
        <v>39</v>
      </c>
      <c r="G17" s="5">
        <v>1</v>
      </c>
      <c r="H17" s="5"/>
      <c r="I17" s="5" t="s">
        <v>37</v>
      </c>
      <c r="J17" s="5">
        <f t="shared" si="0"/>
        <v>1</v>
      </c>
      <c r="K17" s="5"/>
      <c r="L17" s="5" t="s">
        <v>51</v>
      </c>
      <c r="M17" s="5">
        <f t="shared" si="13"/>
        <v>1</v>
      </c>
      <c r="N17" s="5"/>
      <c r="O17" s="5" t="s">
        <v>37</v>
      </c>
      <c r="P17" s="5">
        <f t="shared" si="1"/>
        <v>1</v>
      </c>
      <c r="Q17" s="5"/>
      <c r="R17" s="5" t="s">
        <v>37</v>
      </c>
      <c r="S17" s="5">
        <f t="shared" si="14"/>
        <v>1</v>
      </c>
      <c r="T17" s="5"/>
      <c r="U17" s="5" t="s">
        <v>52</v>
      </c>
      <c r="V17" s="5" t="s">
        <v>63</v>
      </c>
      <c r="W17" s="5" t="s">
        <v>80</v>
      </c>
      <c r="X17" s="5" t="s">
        <v>118</v>
      </c>
      <c r="Y17" s="5" t="s">
        <v>101</v>
      </c>
      <c r="Z17" s="5" t="s">
        <v>64</v>
      </c>
      <c r="AA17" s="5" t="s">
        <v>75</v>
      </c>
      <c r="AB17" s="5" t="s">
        <v>65</v>
      </c>
      <c r="AC17" s="5" t="s">
        <v>66</v>
      </c>
      <c r="AD17" s="5" t="s">
        <v>81</v>
      </c>
      <c r="AE17" s="5"/>
      <c r="AF17" s="5" t="s">
        <v>43</v>
      </c>
      <c r="AG17" s="5" t="s">
        <v>93</v>
      </c>
      <c r="AH17" s="5"/>
      <c r="AI17" s="5" t="s">
        <v>37</v>
      </c>
      <c r="AJ17" s="5">
        <f t="shared" si="15"/>
        <v>1</v>
      </c>
      <c r="AK17" s="5"/>
      <c r="AL17" s="5" t="s">
        <v>37</v>
      </c>
      <c r="AM17" s="5">
        <f t="shared" si="4"/>
        <v>1</v>
      </c>
      <c r="AN17" s="5"/>
      <c r="AO17" s="5" t="s">
        <v>110</v>
      </c>
      <c r="AP17" s="5"/>
      <c r="AQ17" s="5"/>
      <c r="AR17" s="5"/>
      <c r="AS17" s="5" t="s">
        <v>37</v>
      </c>
      <c r="AT17" s="5">
        <f t="shared" si="5"/>
        <v>1</v>
      </c>
      <c r="AU17" s="6" t="s">
        <v>125</v>
      </c>
      <c r="AV17" s="5" t="s">
        <v>56</v>
      </c>
      <c r="AW17" s="5">
        <v>5</v>
      </c>
      <c r="AX17" s="5"/>
      <c r="AY17" s="5" t="s">
        <v>40</v>
      </c>
      <c r="AZ17" s="5">
        <f t="shared" si="6"/>
        <v>2</v>
      </c>
      <c r="BA17" s="5"/>
      <c r="BB17" s="6"/>
      <c r="BC17" s="39"/>
      <c r="BD17" s="39"/>
      <c r="BE17" s="5" t="s">
        <v>40</v>
      </c>
      <c r="BF17" s="5">
        <f t="shared" si="16"/>
        <v>2</v>
      </c>
      <c r="BG17" s="5"/>
      <c r="BH17" s="6"/>
      <c r="BI17" s="6"/>
      <c r="BJ17" s="6"/>
      <c r="BK17" s="5" t="s">
        <v>37</v>
      </c>
      <c r="BL17" s="5">
        <f t="shared" si="7"/>
        <v>1</v>
      </c>
      <c r="BM17" s="5"/>
      <c r="BN17" s="5" t="s">
        <v>46</v>
      </c>
      <c r="BO17" s="5" t="s">
        <v>47</v>
      </c>
      <c r="BP17" s="5"/>
      <c r="BQ17" s="5"/>
      <c r="BR17" s="5"/>
      <c r="BS17" s="5" t="s">
        <v>37</v>
      </c>
      <c r="BT17" s="5">
        <f t="shared" si="8"/>
        <v>1</v>
      </c>
      <c r="BU17" s="5"/>
      <c r="BV17" s="5" t="s">
        <v>37</v>
      </c>
      <c r="BW17" s="5">
        <f t="shared" si="9"/>
        <v>1</v>
      </c>
      <c r="BX17" s="5"/>
      <c r="BY17" s="5" t="s">
        <v>37</v>
      </c>
      <c r="BZ17" s="5">
        <f t="shared" si="11"/>
        <v>1</v>
      </c>
      <c r="CA17" s="5"/>
      <c r="CB17" s="5" t="s">
        <v>37</v>
      </c>
      <c r="CC17" s="5">
        <f t="shared" si="12"/>
        <v>1</v>
      </c>
      <c r="CD17" s="5"/>
      <c r="CE17" s="5" t="s">
        <v>59</v>
      </c>
      <c r="CF17" s="6"/>
      <c r="CG17" s="6"/>
      <c r="CH17" s="6"/>
    </row>
    <row r="18" spans="1:86" ht="12.75">
      <c r="A18" s="4">
        <v>45373.361261423612</v>
      </c>
      <c r="B18" s="5" t="s">
        <v>126</v>
      </c>
      <c r="C18" s="5">
        <v>0</v>
      </c>
      <c r="D18" s="46" t="s">
        <v>40</v>
      </c>
      <c r="E18" s="5" t="s">
        <v>127</v>
      </c>
      <c r="F18" s="5" t="s">
        <v>39</v>
      </c>
      <c r="G18" s="5">
        <v>1</v>
      </c>
      <c r="H18" s="5"/>
      <c r="I18" s="5" t="s">
        <v>37</v>
      </c>
      <c r="J18" s="5">
        <f t="shared" si="0"/>
        <v>1</v>
      </c>
      <c r="K18" s="5"/>
      <c r="L18" s="5" t="s">
        <v>51</v>
      </c>
      <c r="M18" s="5">
        <f t="shared" si="13"/>
        <v>1</v>
      </c>
      <c r="N18" s="5"/>
      <c r="O18" s="5" t="s">
        <v>37</v>
      </c>
      <c r="P18" s="5">
        <f t="shared" si="1"/>
        <v>1</v>
      </c>
      <c r="Q18" s="5"/>
      <c r="R18" s="5" t="s">
        <v>40</v>
      </c>
      <c r="S18" s="5">
        <f t="shared" si="14"/>
        <v>2</v>
      </c>
      <c r="T18" s="5"/>
      <c r="U18" s="6"/>
      <c r="V18" s="6"/>
      <c r="W18" s="6"/>
      <c r="X18" s="6"/>
      <c r="Y18" s="6"/>
      <c r="Z18" s="5" t="s">
        <v>64</v>
      </c>
      <c r="AA18" s="5" t="s">
        <v>75</v>
      </c>
      <c r="AB18" s="5" t="s">
        <v>65</v>
      </c>
      <c r="AC18" s="5" t="s">
        <v>66</v>
      </c>
      <c r="AD18" s="5" t="s">
        <v>81</v>
      </c>
      <c r="AE18" s="5"/>
      <c r="AF18" s="5" t="s">
        <v>53</v>
      </c>
      <c r="AG18" s="5"/>
      <c r="AH18" s="5"/>
      <c r="AI18" s="5" t="s">
        <v>37</v>
      </c>
      <c r="AJ18" s="5">
        <f t="shared" si="15"/>
        <v>1</v>
      </c>
      <c r="AK18" s="5"/>
      <c r="AL18" s="5" t="s">
        <v>37</v>
      </c>
      <c r="AM18" s="5">
        <f t="shared" si="4"/>
        <v>1</v>
      </c>
      <c r="AN18" s="5"/>
      <c r="AO18" s="5" t="s">
        <v>44</v>
      </c>
      <c r="AP18" s="5" t="s">
        <v>95</v>
      </c>
      <c r="AQ18" s="5" t="s">
        <v>68</v>
      </c>
      <c r="AR18" s="5"/>
      <c r="AS18" s="5" t="s">
        <v>37</v>
      </c>
      <c r="AT18" s="5">
        <f t="shared" si="5"/>
        <v>1</v>
      </c>
      <c r="AU18" s="10" t="s">
        <v>128</v>
      </c>
      <c r="AV18" s="5" t="s">
        <v>56</v>
      </c>
      <c r="AW18" s="5">
        <v>5</v>
      </c>
      <c r="AX18" s="5"/>
      <c r="AY18" s="5" t="s">
        <v>40</v>
      </c>
      <c r="AZ18" s="5">
        <f t="shared" si="6"/>
        <v>2</v>
      </c>
      <c r="BA18" s="5"/>
      <c r="BB18" s="6"/>
      <c r="BC18" s="39"/>
      <c r="BD18" s="39"/>
      <c r="BE18" s="5" t="s">
        <v>37</v>
      </c>
      <c r="BF18" s="5">
        <f t="shared" si="16"/>
        <v>1</v>
      </c>
      <c r="BG18" s="5"/>
      <c r="BH18" s="5" t="s">
        <v>56</v>
      </c>
      <c r="BI18" s="5">
        <v>5</v>
      </c>
      <c r="BJ18" s="5"/>
      <c r="BK18" s="5" t="s">
        <v>37</v>
      </c>
      <c r="BL18" s="5">
        <f t="shared" si="7"/>
        <v>1</v>
      </c>
      <c r="BM18" s="5"/>
      <c r="BN18" s="5" t="s">
        <v>46</v>
      </c>
      <c r="BO18" s="5" t="s">
        <v>58</v>
      </c>
      <c r="BP18" s="5" t="s">
        <v>85</v>
      </c>
      <c r="BQ18" s="5" t="s">
        <v>86</v>
      </c>
      <c r="BR18" s="5" t="s">
        <v>97</v>
      </c>
      <c r="BS18" s="5" t="s">
        <v>37</v>
      </c>
      <c r="BT18" s="5">
        <f t="shared" si="8"/>
        <v>1</v>
      </c>
      <c r="BU18" s="5"/>
      <c r="BV18" s="5" t="s">
        <v>37</v>
      </c>
      <c r="BW18" s="5">
        <f t="shared" si="9"/>
        <v>1</v>
      </c>
      <c r="BX18" s="5"/>
      <c r="BY18" s="5" t="s">
        <v>37</v>
      </c>
      <c r="BZ18" s="5">
        <f t="shared" si="11"/>
        <v>1</v>
      </c>
      <c r="CA18" s="5"/>
      <c r="CB18" s="5" t="s">
        <v>37</v>
      </c>
      <c r="CC18" s="5">
        <f t="shared" si="12"/>
        <v>1</v>
      </c>
      <c r="CD18" s="5"/>
      <c r="CE18" s="5" t="s">
        <v>59</v>
      </c>
      <c r="CF18" s="6" t="s">
        <v>129</v>
      </c>
      <c r="CG18" s="6"/>
      <c r="CH18" s="6"/>
    </row>
    <row r="19" spans="1:86" ht="12.75">
      <c r="A19" s="4">
        <v>45373.525924710644</v>
      </c>
      <c r="B19" s="5" t="s">
        <v>78</v>
      </c>
      <c r="C19" s="5">
        <v>0</v>
      </c>
      <c r="D19" s="5" t="s">
        <v>37</v>
      </c>
      <c r="E19" s="5" t="s">
        <v>130</v>
      </c>
      <c r="F19" s="5" t="s">
        <v>39</v>
      </c>
      <c r="G19" s="5">
        <v>1</v>
      </c>
      <c r="H19" s="5"/>
      <c r="I19" s="5" t="s">
        <v>37</v>
      </c>
      <c r="J19" s="5">
        <f t="shared" si="0"/>
        <v>1</v>
      </c>
      <c r="K19" s="5"/>
      <c r="L19" s="5" t="s">
        <v>51</v>
      </c>
      <c r="M19" s="5">
        <f t="shared" si="13"/>
        <v>1</v>
      </c>
      <c r="N19" s="5"/>
      <c r="O19" s="5" t="s">
        <v>37</v>
      </c>
      <c r="P19" s="5">
        <f t="shared" si="1"/>
        <v>1</v>
      </c>
      <c r="Q19" s="5"/>
      <c r="R19" s="5" t="s">
        <v>37</v>
      </c>
      <c r="S19" s="5">
        <f t="shared" si="14"/>
        <v>1</v>
      </c>
      <c r="T19" s="5"/>
      <c r="U19" s="5" t="s">
        <v>52</v>
      </c>
      <c r="V19" s="5" t="s">
        <v>80</v>
      </c>
      <c r="W19" s="5"/>
      <c r="X19" s="5"/>
      <c r="Y19" s="5"/>
      <c r="Z19" s="5" t="s">
        <v>64</v>
      </c>
      <c r="AA19" s="5" t="s">
        <v>75</v>
      </c>
      <c r="AB19" s="5" t="s">
        <v>81</v>
      </c>
      <c r="AC19" s="5"/>
      <c r="AD19" s="5"/>
      <c r="AE19" s="5"/>
      <c r="AF19" s="5" t="s">
        <v>83</v>
      </c>
      <c r="AG19" s="5"/>
      <c r="AH19" s="5"/>
      <c r="AI19" s="5" t="s">
        <v>37</v>
      </c>
      <c r="AJ19" s="5">
        <f t="shared" si="15"/>
        <v>1</v>
      </c>
      <c r="AK19" s="5"/>
      <c r="AL19" s="5" t="s">
        <v>37</v>
      </c>
      <c r="AM19" s="5">
        <f t="shared" si="4"/>
        <v>1</v>
      </c>
      <c r="AN19" s="5"/>
      <c r="AO19" s="5" t="s">
        <v>54</v>
      </c>
      <c r="AP19" s="5" t="s">
        <v>68</v>
      </c>
      <c r="AQ19" s="5" t="s">
        <v>69</v>
      </c>
      <c r="AR19" s="5"/>
      <c r="AS19" s="5" t="s">
        <v>37</v>
      </c>
      <c r="AT19" s="5">
        <f t="shared" si="5"/>
        <v>1</v>
      </c>
      <c r="AU19" s="10" t="s">
        <v>131</v>
      </c>
      <c r="AV19" s="5" t="s">
        <v>56</v>
      </c>
      <c r="AW19" s="5">
        <v>5</v>
      </c>
      <c r="AX19" s="5"/>
      <c r="AY19" s="5" t="s">
        <v>40</v>
      </c>
      <c r="AZ19" s="5">
        <f t="shared" si="6"/>
        <v>2</v>
      </c>
      <c r="BA19" s="5"/>
      <c r="BB19" s="6"/>
      <c r="BC19" s="39"/>
      <c r="BD19" s="39"/>
      <c r="BE19" s="5" t="s">
        <v>40</v>
      </c>
      <c r="BF19" s="5">
        <f t="shared" si="16"/>
        <v>2</v>
      </c>
      <c r="BG19" s="5"/>
      <c r="BH19" s="6"/>
      <c r="BI19" s="6"/>
      <c r="BJ19" s="6"/>
      <c r="BK19" s="5" t="s">
        <v>37</v>
      </c>
      <c r="BL19" s="5">
        <f t="shared" si="7"/>
        <v>1</v>
      </c>
      <c r="BM19" s="5"/>
      <c r="BN19" s="5" t="s">
        <v>46</v>
      </c>
      <c r="BO19" s="5" t="s">
        <v>58</v>
      </c>
      <c r="BP19" s="5" t="s">
        <v>85</v>
      </c>
      <c r="BQ19" s="5" t="s">
        <v>86</v>
      </c>
      <c r="BR19" s="5"/>
      <c r="BS19" s="5" t="s">
        <v>37</v>
      </c>
      <c r="BT19" s="5">
        <f t="shared" si="8"/>
        <v>1</v>
      </c>
      <c r="BU19" s="5"/>
      <c r="BV19" s="5" t="s">
        <v>37</v>
      </c>
      <c r="BW19" s="5">
        <f t="shared" si="9"/>
        <v>1</v>
      </c>
      <c r="BX19" s="5"/>
      <c r="BY19" s="5" t="s">
        <v>37</v>
      </c>
      <c r="BZ19" s="5">
        <f t="shared" si="11"/>
        <v>1</v>
      </c>
      <c r="CA19" s="5"/>
      <c r="CB19" s="5" t="s">
        <v>37</v>
      </c>
      <c r="CC19" s="5">
        <f t="shared" si="12"/>
        <v>1</v>
      </c>
      <c r="CD19" s="5"/>
      <c r="CE19" s="5" t="s">
        <v>59</v>
      </c>
      <c r="CF19" s="6"/>
      <c r="CG19" s="6"/>
      <c r="CH19" s="6"/>
    </row>
    <row r="20" spans="1:86" ht="12.75">
      <c r="A20" s="4">
        <v>45373.525956886573</v>
      </c>
      <c r="B20" s="5" t="s">
        <v>78</v>
      </c>
      <c r="C20" s="5">
        <v>0</v>
      </c>
      <c r="D20" s="5" t="s">
        <v>37</v>
      </c>
      <c r="E20" s="5" t="s">
        <v>132</v>
      </c>
      <c r="F20" s="5" t="s">
        <v>39</v>
      </c>
      <c r="G20" s="5">
        <v>1</v>
      </c>
      <c r="H20" s="5"/>
      <c r="I20" s="5" t="s">
        <v>37</v>
      </c>
      <c r="J20" s="5">
        <f t="shared" si="0"/>
        <v>1</v>
      </c>
      <c r="K20" s="5"/>
      <c r="L20" s="5" t="s">
        <v>51</v>
      </c>
      <c r="M20" s="5">
        <f t="shared" si="13"/>
        <v>1</v>
      </c>
      <c r="N20" s="5"/>
      <c r="O20" s="5" t="s">
        <v>37</v>
      </c>
      <c r="P20" s="5">
        <f t="shared" si="1"/>
        <v>1</v>
      </c>
      <c r="Q20" s="5"/>
      <c r="R20" s="5" t="s">
        <v>37</v>
      </c>
      <c r="S20" s="5">
        <f t="shared" si="14"/>
        <v>1</v>
      </c>
      <c r="T20" s="5"/>
      <c r="U20" s="5" t="s">
        <v>52</v>
      </c>
      <c r="V20" s="5" t="s">
        <v>80</v>
      </c>
      <c r="W20" s="5"/>
      <c r="X20" s="5"/>
      <c r="Y20" s="5"/>
      <c r="Z20" s="5" t="s">
        <v>64</v>
      </c>
      <c r="AA20" s="5" t="s">
        <v>75</v>
      </c>
      <c r="AB20" s="5" t="s">
        <v>65</v>
      </c>
      <c r="AC20" s="5" t="s">
        <v>81</v>
      </c>
      <c r="AD20" s="5"/>
      <c r="AE20" s="5"/>
      <c r="AF20" s="5" t="s">
        <v>83</v>
      </c>
      <c r="AG20" s="5"/>
      <c r="AH20" s="5"/>
      <c r="AI20" s="5" t="s">
        <v>37</v>
      </c>
      <c r="AJ20" s="5">
        <f t="shared" si="15"/>
        <v>1</v>
      </c>
      <c r="AK20" s="5"/>
      <c r="AL20" s="5" t="s">
        <v>37</v>
      </c>
      <c r="AM20" s="5">
        <f t="shared" si="4"/>
        <v>1</v>
      </c>
      <c r="AN20" s="5"/>
      <c r="AO20" s="5" t="s">
        <v>54</v>
      </c>
      <c r="AP20" s="5" t="s">
        <v>68</v>
      </c>
      <c r="AQ20" s="5" t="s">
        <v>69</v>
      </c>
      <c r="AR20" s="5"/>
      <c r="AS20" s="5" t="s">
        <v>37</v>
      </c>
      <c r="AT20" s="5">
        <f t="shared" si="5"/>
        <v>1</v>
      </c>
      <c r="AU20" s="10" t="s">
        <v>133</v>
      </c>
      <c r="AV20" s="5" t="s">
        <v>56</v>
      </c>
      <c r="AW20" s="5">
        <v>5</v>
      </c>
      <c r="AX20" s="5"/>
      <c r="AY20" s="5" t="s">
        <v>40</v>
      </c>
      <c r="AZ20" s="5">
        <f t="shared" si="6"/>
        <v>2</v>
      </c>
      <c r="BA20" s="5"/>
      <c r="BB20" s="6"/>
      <c r="BC20" s="39"/>
      <c r="BD20" s="39"/>
      <c r="BE20" s="5" t="s">
        <v>40</v>
      </c>
      <c r="BF20" s="5">
        <f t="shared" si="16"/>
        <v>2</v>
      </c>
      <c r="BG20" s="5"/>
      <c r="BH20" s="6"/>
      <c r="BI20" s="6"/>
      <c r="BJ20" s="6"/>
      <c r="BK20" s="5" t="s">
        <v>37</v>
      </c>
      <c r="BL20" s="5">
        <f t="shared" si="7"/>
        <v>1</v>
      </c>
      <c r="BM20" s="5"/>
      <c r="BN20" s="5" t="s">
        <v>46</v>
      </c>
      <c r="BO20" s="5" t="s">
        <v>58</v>
      </c>
      <c r="BP20" s="5" t="s">
        <v>85</v>
      </c>
      <c r="BQ20" s="5" t="s">
        <v>86</v>
      </c>
      <c r="BR20" s="5"/>
      <c r="BS20" s="5" t="s">
        <v>37</v>
      </c>
      <c r="BT20" s="5">
        <f t="shared" si="8"/>
        <v>1</v>
      </c>
      <c r="BU20" s="5"/>
      <c r="BV20" s="5" t="s">
        <v>37</v>
      </c>
      <c r="BW20" s="5">
        <f t="shared" si="9"/>
        <v>1</v>
      </c>
      <c r="BX20" s="5"/>
      <c r="BY20" s="5" t="s">
        <v>37</v>
      </c>
      <c r="BZ20" s="5">
        <f t="shared" si="11"/>
        <v>1</v>
      </c>
      <c r="CA20" s="5"/>
      <c r="CB20" s="5" t="s">
        <v>37</v>
      </c>
      <c r="CC20" s="5">
        <f t="shared" si="12"/>
        <v>1</v>
      </c>
      <c r="CD20" s="5"/>
      <c r="CE20" s="5" t="s">
        <v>59</v>
      </c>
      <c r="CF20" s="6"/>
      <c r="CG20" s="6"/>
      <c r="CH20" s="6"/>
    </row>
    <row r="21" spans="1:86" ht="12.75">
      <c r="A21" s="4">
        <v>45373.588493831019</v>
      </c>
      <c r="B21" s="5" t="s">
        <v>134</v>
      </c>
      <c r="C21" s="5">
        <v>0</v>
      </c>
      <c r="D21" s="5" t="s">
        <v>37</v>
      </c>
      <c r="E21" s="5" t="s">
        <v>135</v>
      </c>
      <c r="F21" s="5" t="s">
        <v>39</v>
      </c>
      <c r="G21" s="5">
        <v>1</v>
      </c>
      <c r="H21" s="5"/>
      <c r="I21" s="5" t="s">
        <v>37</v>
      </c>
      <c r="J21" s="5">
        <f t="shared" si="0"/>
        <v>1</v>
      </c>
      <c r="K21" s="5"/>
      <c r="L21" s="5" t="s">
        <v>51</v>
      </c>
      <c r="M21" s="5">
        <f t="shared" si="13"/>
        <v>1</v>
      </c>
      <c r="N21" s="5"/>
      <c r="O21" s="5" t="s">
        <v>37</v>
      </c>
      <c r="P21" s="5">
        <f t="shared" si="1"/>
        <v>1</v>
      </c>
      <c r="Q21" s="5"/>
      <c r="R21" s="5" t="s">
        <v>37</v>
      </c>
      <c r="S21" s="5">
        <f t="shared" si="14"/>
        <v>1</v>
      </c>
      <c r="T21" s="5"/>
      <c r="U21" s="5" t="s">
        <v>52</v>
      </c>
      <c r="V21" s="5" t="s">
        <v>63</v>
      </c>
      <c r="W21" s="5" t="s">
        <v>80</v>
      </c>
      <c r="X21" s="5" t="s">
        <v>118</v>
      </c>
      <c r="Y21" s="5" t="s">
        <v>101</v>
      </c>
      <c r="Z21" s="5" t="s">
        <v>64</v>
      </c>
      <c r="AA21" s="5" t="s">
        <v>75</v>
      </c>
      <c r="AB21" s="5" t="s">
        <v>66</v>
      </c>
      <c r="AC21" s="5"/>
      <c r="AD21" s="5"/>
      <c r="AE21" s="5"/>
      <c r="AF21" s="5" t="s">
        <v>43</v>
      </c>
      <c r="AG21" s="5" t="s">
        <v>94</v>
      </c>
      <c r="AH21" s="5"/>
      <c r="AI21" s="5" t="s">
        <v>37</v>
      </c>
      <c r="AJ21" s="5">
        <f t="shared" si="15"/>
        <v>1</v>
      </c>
      <c r="AK21" s="5"/>
      <c r="AL21" s="5" t="s">
        <v>37</v>
      </c>
      <c r="AM21" s="5">
        <f t="shared" si="4"/>
        <v>1</v>
      </c>
      <c r="AN21" s="5"/>
      <c r="AO21" s="5" t="s">
        <v>136</v>
      </c>
      <c r="AP21" s="5" t="s">
        <v>69</v>
      </c>
      <c r="AQ21" s="5"/>
      <c r="AR21" s="5"/>
      <c r="AS21" s="5" t="s">
        <v>37</v>
      </c>
      <c r="AT21" s="5">
        <f t="shared" si="5"/>
        <v>1</v>
      </c>
      <c r="AU21" s="10" t="s">
        <v>137</v>
      </c>
      <c r="AV21" s="5" t="s">
        <v>56</v>
      </c>
      <c r="AW21" s="5">
        <v>5</v>
      </c>
      <c r="AX21" s="5"/>
      <c r="AY21" s="5" t="s">
        <v>37</v>
      </c>
      <c r="AZ21" s="5">
        <f t="shared" si="6"/>
        <v>1</v>
      </c>
      <c r="BA21" s="5"/>
      <c r="BB21" s="5">
        <v>3</v>
      </c>
      <c r="BC21" s="38"/>
      <c r="BD21" s="38"/>
      <c r="BE21" s="5" t="s">
        <v>37</v>
      </c>
      <c r="BF21" s="5">
        <f t="shared" si="16"/>
        <v>1</v>
      </c>
      <c r="BG21" s="5"/>
      <c r="BH21" s="5" t="s">
        <v>56</v>
      </c>
      <c r="BI21" s="5">
        <v>5</v>
      </c>
      <c r="BJ21" s="5"/>
      <c r="BK21" s="5" t="s">
        <v>37</v>
      </c>
      <c r="BL21" s="5">
        <f t="shared" si="7"/>
        <v>1</v>
      </c>
      <c r="BM21" s="5"/>
      <c r="BN21" s="5" t="s">
        <v>46</v>
      </c>
      <c r="BO21" s="5" t="s">
        <v>58</v>
      </c>
      <c r="BP21" s="5" t="s">
        <v>85</v>
      </c>
      <c r="BQ21" s="5" t="s">
        <v>86</v>
      </c>
      <c r="BR21" s="5" t="s">
        <v>97</v>
      </c>
      <c r="BS21" s="5" t="s">
        <v>37</v>
      </c>
      <c r="BT21" s="5">
        <f t="shared" si="8"/>
        <v>1</v>
      </c>
      <c r="BU21" s="5"/>
      <c r="BV21" s="5" t="s">
        <v>37</v>
      </c>
      <c r="BW21" s="5">
        <f t="shared" si="9"/>
        <v>1</v>
      </c>
      <c r="BX21" s="5"/>
      <c r="BY21" s="5" t="s">
        <v>77</v>
      </c>
      <c r="BZ21" s="5">
        <v>3</v>
      </c>
      <c r="CA21" s="5"/>
      <c r="CB21" s="5" t="s">
        <v>37</v>
      </c>
      <c r="CC21" s="5">
        <f t="shared" si="12"/>
        <v>1</v>
      </c>
      <c r="CD21" s="5"/>
      <c r="CE21" s="5" t="s">
        <v>103</v>
      </c>
      <c r="CF21" s="6" t="s">
        <v>138</v>
      </c>
      <c r="CG21" s="6"/>
      <c r="CH21" s="6"/>
    </row>
    <row r="22" spans="1:86" ht="12.75">
      <c r="A22" s="4">
        <v>45373.657733703702</v>
      </c>
      <c r="B22" s="5" t="s">
        <v>139</v>
      </c>
      <c r="C22" s="5">
        <v>0</v>
      </c>
      <c r="D22" s="5" t="s">
        <v>37</v>
      </c>
      <c r="E22" s="5" t="s">
        <v>140</v>
      </c>
      <c r="F22" s="46" t="s">
        <v>141</v>
      </c>
      <c r="G22" s="46">
        <v>3</v>
      </c>
      <c r="H22" s="5"/>
      <c r="I22" s="5" t="s">
        <v>40</v>
      </c>
      <c r="J22" s="5">
        <f t="shared" si="0"/>
        <v>2</v>
      </c>
      <c r="K22" s="5"/>
      <c r="L22" s="5" t="s">
        <v>41</v>
      </c>
      <c r="M22" s="5">
        <v>3</v>
      </c>
      <c r="N22" s="5"/>
      <c r="O22" s="5" t="s">
        <v>40</v>
      </c>
      <c r="P22" s="5">
        <f t="shared" si="1"/>
        <v>2</v>
      </c>
      <c r="Q22" s="5"/>
      <c r="R22" s="5" t="s">
        <v>89</v>
      </c>
      <c r="S22" s="5">
        <v>3</v>
      </c>
      <c r="T22" s="5"/>
      <c r="U22" s="6"/>
      <c r="V22" s="6"/>
      <c r="W22" s="6"/>
      <c r="X22" s="6"/>
      <c r="Y22" s="6"/>
      <c r="Z22" s="5" t="s">
        <v>64</v>
      </c>
      <c r="AA22" s="5" t="s">
        <v>75</v>
      </c>
      <c r="AB22" s="5" t="s">
        <v>65</v>
      </c>
      <c r="AC22" s="5" t="s">
        <v>66</v>
      </c>
      <c r="AD22" s="5" t="s">
        <v>81</v>
      </c>
      <c r="AE22" s="5"/>
      <c r="AF22" s="5" t="s">
        <v>43</v>
      </c>
      <c r="AG22" s="5" t="s">
        <v>67</v>
      </c>
      <c r="AH22" s="5" t="s">
        <v>94</v>
      </c>
      <c r="AI22" s="5" t="s">
        <v>40</v>
      </c>
      <c r="AJ22" s="5">
        <f t="shared" si="15"/>
        <v>2</v>
      </c>
      <c r="AK22" s="5"/>
      <c r="AL22" s="47" t="s">
        <v>40</v>
      </c>
      <c r="AM22" s="5">
        <f t="shared" si="4"/>
        <v>2</v>
      </c>
      <c r="AN22" s="5"/>
      <c r="AO22" s="6"/>
      <c r="AP22" s="6"/>
      <c r="AQ22" s="6"/>
      <c r="AR22" s="6"/>
      <c r="AS22" s="5" t="s">
        <v>40</v>
      </c>
      <c r="AT22" s="5">
        <f t="shared" si="5"/>
        <v>2</v>
      </c>
      <c r="AU22" s="6"/>
      <c r="AV22" s="5" t="s">
        <v>45</v>
      </c>
      <c r="AW22" s="5">
        <v>1</v>
      </c>
      <c r="AX22" s="5"/>
      <c r="AY22" s="5" t="s">
        <v>40</v>
      </c>
      <c r="AZ22" s="5">
        <f t="shared" si="6"/>
        <v>2</v>
      </c>
      <c r="BA22" s="5"/>
      <c r="BB22" s="6"/>
      <c r="BC22" s="39"/>
      <c r="BD22" s="39"/>
      <c r="BE22" s="5" t="s">
        <v>40</v>
      </c>
      <c r="BF22" s="5">
        <f t="shared" si="16"/>
        <v>2</v>
      </c>
      <c r="BG22" s="5"/>
      <c r="BH22" s="6"/>
      <c r="BI22" s="6"/>
      <c r="BJ22" s="6"/>
      <c r="BK22" s="58" t="s">
        <v>40</v>
      </c>
      <c r="BL22" s="58">
        <f t="shared" si="7"/>
        <v>2</v>
      </c>
      <c r="BM22" s="58"/>
      <c r="BN22" s="58" t="s">
        <v>142</v>
      </c>
      <c r="BO22" s="5"/>
      <c r="BP22" s="5"/>
      <c r="BQ22" s="5"/>
      <c r="BR22" s="5"/>
      <c r="BS22" s="5" t="s">
        <v>40</v>
      </c>
      <c r="BT22" s="5">
        <f t="shared" si="8"/>
        <v>2</v>
      </c>
      <c r="BU22" s="5"/>
      <c r="BV22" s="5" t="s">
        <v>40</v>
      </c>
      <c r="BW22" s="5">
        <f t="shared" si="9"/>
        <v>2</v>
      </c>
      <c r="BX22" s="5"/>
      <c r="BY22" s="5" t="s">
        <v>40</v>
      </c>
      <c r="BZ22" s="5">
        <f>IF(BY22="NO",2,1)</f>
        <v>2</v>
      </c>
      <c r="CA22" s="5"/>
      <c r="CB22" s="5" t="s">
        <v>40</v>
      </c>
      <c r="CC22" s="5">
        <f t="shared" si="12"/>
        <v>2</v>
      </c>
      <c r="CD22" s="5"/>
      <c r="CE22" s="6"/>
      <c r="CF22" s="6"/>
      <c r="CG22" s="6"/>
      <c r="CH22" s="6"/>
    </row>
    <row r="23" spans="1:86" ht="12.75">
      <c r="A23" s="4">
        <v>45374.470401099534</v>
      </c>
      <c r="B23" s="5" t="s">
        <v>143</v>
      </c>
      <c r="C23" s="5">
        <v>0</v>
      </c>
      <c r="D23" s="5" t="s">
        <v>37</v>
      </c>
      <c r="E23" s="5" t="s">
        <v>144</v>
      </c>
      <c r="F23" s="5" t="s">
        <v>39</v>
      </c>
      <c r="G23" s="5">
        <v>1</v>
      </c>
      <c r="H23" s="5"/>
      <c r="I23" s="5" t="s">
        <v>37</v>
      </c>
      <c r="J23" s="5">
        <f t="shared" si="0"/>
        <v>1</v>
      </c>
      <c r="K23" s="5"/>
      <c r="L23" s="46" t="s">
        <v>145</v>
      </c>
      <c r="M23" s="46">
        <f>IF(L23="Interno",1,2)</f>
        <v>2</v>
      </c>
      <c r="N23" s="5"/>
      <c r="O23" s="5" t="s">
        <v>37</v>
      </c>
      <c r="P23" s="5">
        <f t="shared" si="1"/>
        <v>1</v>
      </c>
      <c r="Q23" s="5"/>
      <c r="R23" s="46" t="s">
        <v>62</v>
      </c>
      <c r="S23" s="46">
        <f>IF(R23="NO",2,1)</f>
        <v>1</v>
      </c>
      <c r="T23" s="5"/>
      <c r="U23" s="5" t="s">
        <v>52</v>
      </c>
      <c r="V23" s="5" t="s">
        <v>101</v>
      </c>
      <c r="W23" s="5"/>
      <c r="X23" s="5"/>
      <c r="Y23" s="5"/>
      <c r="Z23" s="5" t="s">
        <v>64</v>
      </c>
      <c r="AA23" s="5" t="s">
        <v>75</v>
      </c>
      <c r="AB23" s="5" t="s">
        <v>65</v>
      </c>
      <c r="AC23" s="5" t="s">
        <v>66</v>
      </c>
      <c r="AD23" s="5" t="s">
        <v>81</v>
      </c>
      <c r="AE23" s="5"/>
      <c r="AF23" s="5" t="s">
        <v>43</v>
      </c>
      <c r="AG23" s="5" t="s">
        <v>67</v>
      </c>
      <c r="AH23" s="5" t="s">
        <v>93</v>
      </c>
      <c r="AI23" s="5" t="s">
        <v>37</v>
      </c>
      <c r="AJ23" s="5">
        <f t="shared" si="15"/>
        <v>1</v>
      </c>
      <c r="AK23" s="5"/>
      <c r="AL23" s="5" t="s">
        <v>37</v>
      </c>
      <c r="AM23" s="5">
        <f t="shared" si="4"/>
        <v>1</v>
      </c>
      <c r="AN23" s="5"/>
      <c r="AO23" s="5" t="s">
        <v>44</v>
      </c>
      <c r="AP23" s="5" t="s">
        <v>95</v>
      </c>
      <c r="AQ23" s="5" t="s">
        <v>68</v>
      </c>
      <c r="AR23" s="5" t="s">
        <v>69</v>
      </c>
      <c r="AS23" s="5" t="s">
        <v>37</v>
      </c>
      <c r="AT23" s="5">
        <f t="shared" si="5"/>
        <v>1</v>
      </c>
      <c r="AU23" s="10" t="s">
        <v>146</v>
      </c>
      <c r="AV23" s="5" t="s">
        <v>72</v>
      </c>
      <c r="AW23" s="5">
        <v>4</v>
      </c>
      <c r="AX23" s="5"/>
      <c r="AY23" s="5" t="s">
        <v>37</v>
      </c>
      <c r="AZ23" s="5">
        <f t="shared" si="6"/>
        <v>1</v>
      </c>
      <c r="BA23" s="5"/>
      <c r="BB23" s="5">
        <v>3</v>
      </c>
      <c r="BC23" s="38"/>
      <c r="BD23" s="38"/>
      <c r="BE23" s="5" t="s">
        <v>37</v>
      </c>
      <c r="BF23" s="5">
        <f t="shared" si="16"/>
        <v>1</v>
      </c>
      <c r="BG23" s="5"/>
      <c r="BH23" s="5" t="s">
        <v>71</v>
      </c>
      <c r="BI23" s="5">
        <v>3</v>
      </c>
      <c r="BJ23" s="5"/>
      <c r="BK23" s="5" t="s">
        <v>37</v>
      </c>
      <c r="BL23" s="5">
        <f t="shared" si="7"/>
        <v>1</v>
      </c>
      <c r="BM23" s="5"/>
      <c r="BN23" s="5" t="s">
        <v>46</v>
      </c>
      <c r="BO23" s="5" t="s">
        <v>58</v>
      </c>
      <c r="BP23" s="5" t="s">
        <v>85</v>
      </c>
      <c r="BQ23" s="5" t="s">
        <v>47</v>
      </c>
      <c r="BR23" s="5"/>
      <c r="BS23" s="5" t="s">
        <v>37</v>
      </c>
      <c r="BT23" s="5">
        <f t="shared" si="8"/>
        <v>1</v>
      </c>
      <c r="BU23" s="5"/>
      <c r="BV23" s="5" t="s">
        <v>37</v>
      </c>
      <c r="BW23" s="5">
        <f t="shared" si="9"/>
        <v>1</v>
      </c>
      <c r="BX23" s="5"/>
      <c r="BY23" s="5" t="s">
        <v>77</v>
      </c>
      <c r="BZ23" s="5">
        <v>3</v>
      </c>
      <c r="CA23" s="5"/>
      <c r="CB23" s="5" t="s">
        <v>37</v>
      </c>
      <c r="CC23" s="5">
        <f t="shared" si="12"/>
        <v>1</v>
      </c>
      <c r="CD23" s="5"/>
      <c r="CE23" s="5" t="s">
        <v>59</v>
      </c>
      <c r="CF23" s="6" t="s">
        <v>138</v>
      </c>
      <c r="CG23" s="6"/>
      <c r="CH23" s="6"/>
    </row>
    <row r="24" spans="1:86" ht="12.75">
      <c r="A24" s="4">
        <v>45374.58214489583</v>
      </c>
      <c r="B24" s="5" t="s">
        <v>147</v>
      </c>
      <c r="C24" s="5">
        <v>0</v>
      </c>
      <c r="D24" s="5" t="s">
        <v>37</v>
      </c>
      <c r="E24" s="5" t="s">
        <v>148</v>
      </c>
      <c r="F24" s="5" t="s">
        <v>39</v>
      </c>
      <c r="G24" s="5">
        <v>1</v>
      </c>
      <c r="H24" s="5"/>
      <c r="I24" s="5" t="s">
        <v>37</v>
      </c>
      <c r="J24" s="5">
        <f t="shared" si="0"/>
        <v>1</v>
      </c>
      <c r="K24" s="5"/>
      <c r="L24" s="5" t="s">
        <v>149</v>
      </c>
      <c r="M24" s="5">
        <f>IF(L24="Interno",1,2)</f>
        <v>2</v>
      </c>
      <c r="N24" s="5"/>
      <c r="O24" s="5" t="s">
        <v>37</v>
      </c>
      <c r="P24" s="5">
        <f t="shared" si="1"/>
        <v>1</v>
      </c>
      <c r="Q24" s="5"/>
      <c r="R24" s="5" t="s">
        <v>37</v>
      </c>
      <c r="S24" s="5">
        <f>IF(R24="NO",2,1)</f>
        <v>1</v>
      </c>
      <c r="T24" s="5"/>
      <c r="U24" s="5" t="s">
        <v>52</v>
      </c>
      <c r="V24" s="5" t="s">
        <v>63</v>
      </c>
      <c r="W24" s="5"/>
      <c r="X24" s="5"/>
      <c r="Y24" s="5"/>
      <c r="Z24" s="5" t="s">
        <v>64</v>
      </c>
      <c r="AA24" s="5" t="s">
        <v>75</v>
      </c>
      <c r="AB24" s="5" t="s">
        <v>65</v>
      </c>
      <c r="AC24" s="5" t="s">
        <v>66</v>
      </c>
      <c r="AD24" s="5"/>
      <c r="AE24" s="5"/>
      <c r="AF24" s="5" t="s">
        <v>83</v>
      </c>
      <c r="AG24" s="5"/>
      <c r="AH24" s="5"/>
      <c r="AI24" s="5" t="s">
        <v>37</v>
      </c>
      <c r="AJ24" s="5">
        <f t="shared" si="15"/>
        <v>1</v>
      </c>
      <c r="AK24" s="5"/>
      <c r="AL24" s="5" t="s">
        <v>37</v>
      </c>
      <c r="AM24" s="5">
        <f t="shared" si="4"/>
        <v>1</v>
      </c>
      <c r="AN24" s="5"/>
      <c r="AO24" s="5" t="s">
        <v>44</v>
      </c>
      <c r="AP24" s="5" t="s">
        <v>95</v>
      </c>
      <c r="AQ24" s="5" t="s">
        <v>68</v>
      </c>
      <c r="AR24" s="5"/>
      <c r="AS24" s="5" t="s">
        <v>37</v>
      </c>
      <c r="AT24" s="5">
        <f t="shared" si="5"/>
        <v>1</v>
      </c>
      <c r="AU24" s="10" t="s">
        <v>150</v>
      </c>
      <c r="AV24" s="5" t="s">
        <v>72</v>
      </c>
      <c r="AW24" s="5">
        <v>4</v>
      </c>
      <c r="AX24" s="5"/>
      <c r="AY24" s="5" t="s">
        <v>40</v>
      </c>
      <c r="AZ24" s="5">
        <f t="shared" si="6"/>
        <v>2</v>
      </c>
      <c r="BA24" s="5"/>
      <c r="BB24" s="6"/>
      <c r="BC24" s="39"/>
      <c r="BD24" s="39"/>
      <c r="BE24" s="5" t="s">
        <v>37</v>
      </c>
      <c r="BF24" s="5">
        <f t="shared" si="16"/>
        <v>1</v>
      </c>
      <c r="BG24" s="5"/>
      <c r="BH24" s="5" t="s">
        <v>56</v>
      </c>
      <c r="BI24" s="5">
        <v>5</v>
      </c>
      <c r="BJ24" s="5"/>
      <c r="BK24" s="5" t="s">
        <v>37</v>
      </c>
      <c r="BL24" s="5">
        <f t="shared" si="7"/>
        <v>1</v>
      </c>
      <c r="BM24" s="5"/>
      <c r="BN24" s="5" t="s">
        <v>46</v>
      </c>
      <c r="BO24" s="5" t="s">
        <v>86</v>
      </c>
      <c r="BP24" s="5" t="s">
        <v>47</v>
      </c>
      <c r="BQ24" s="5"/>
      <c r="BR24" s="5"/>
      <c r="BS24" s="5" t="s">
        <v>37</v>
      </c>
      <c r="BT24" s="5">
        <f t="shared" si="8"/>
        <v>1</v>
      </c>
      <c r="BU24" s="5"/>
      <c r="BV24" s="5" t="s">
        <v>37</v>
      </c>
      <c r="BW24" s="5">
        <f t="shared" si="9"/>
        <v>1</v>
      </c>
      <c r="BX24" s="5"/>
      <c r="BY24" s="5" t="s">
        <v>77</v>
      </c>
      <c r="BZ24" s="5">
        <v>3</v>
      </c>
      <c r="CA24" s="5"/>
      <c r="CB24" s="5" t="s">
        <v>37</v>
      </c>
      <c r="CC24" s="5">
        <f t="shared" si="12"/>
        <v>1</v>
      </c>
      <c r="CD24" s="5"/>
      <c r="CE24" s="5" t="s">
        <v>59</v>
      </c>
      <c r="CF24" s="6" t="s">
        <v>129</v>
      </c>
      <c r="CG24" s="6"/>
      <c r="CH24" s="6"/>
    </row>
    <row r="25" spans="1:86" ht="12.75">
      <c r="A25" s="4">
        <v>45377.64952107639</v>
      </c>
      <c r="B25" s="5" t="s">
        <v>151</v>
      </c>
      <c r="C25" s="5">
        <v>0</v>
      </c>
      <c r="D25" s="5" t="s">
        <v>37</v>
      </c>
      <c r="E25" s="5" t="s">
        <v>152</v>
      </c>
      <c r="F25" s="5" t="s">
        <v>39</v>
      </c>
      <c r="G25" s="5">
        <v>1</v>
      </c>
      <c r="H25" s="5"/>
      <c r="I25" s="5" t="s">
        <v>40</v>
      </c>
      <c r="J25" s="5">
        <f t="shared" si="0"/>
        <v>2</v>
      </c>
      <c r="K25" s="5"/>
      <c r="L25" s="5" t="s">
        <v>149</v>
      </c>
      <c r="M25" s="5">
        <f>IF(L25="Interno",1,2)</f>
        <v>2</v>
      </c>
      <c r="N25" s="5"/>
      <c r="O25" s="5" t="s">
        <v>37</v>
      </c>
      <c r="P25" s="5">
        <f t="shared" si="1"/>
        <v>1</v>
      </c>
      <c r="Q25" s="5"/>
      <c r="R25" s="5" t="s">
        <v>40</v>
      </c>
      <c r="S25" s="5">
        <f>IF(R25="NO",2,1)</f>
        <v>2</v>
      </c>
      <c r="T25" s="5"/>
      <c r="U25" s="6"/>
      <c r="V25" s="6"/>
      <c r="W25" s="6"/>
      <c r="X25" s="6"/>
      <c r="Y25" s="6"/>
      <c r="Z25" s="5" t="s">
        <v>64</v>
      </c>
      <c r="AA25" s="5" t="s">
        <v>75</v>
      </c>
      <c r="AB25" s="5" t="s">
        <v>66</v>
      </c>
      <c r="AC25" s="5"/>
      <c r="AD25" s="5"/>
      <c r="AE25" s="5"/>
      <c r="AF25" s="5" t="s">
        <v>53</v>
      </c>
      <c r="AG25" s="5" t="s">
        <v>93</v>
      </c>
      <c r="AH25" s="5"/>
      <c r="AI25" s="5" t="s">
        <v>37</v>
      </c>
      <c r="AJ25" s="5">
        <f t="shared" si="15"/>
        <v>1</v>
      </c>
      <c r="AK25" s="5"/>
      <c r="AL25" s="5" t="s">
        <v>37</v>
      </c>
      <c r="AM25" s="5">
        <f t="shared" si="4"/>
        <v>1</v>
      </c>
      <c r="AN25" s="5"/>
      <c r="AO25" s="5" t="s">
        <v>54</v>
      </c>
      <c r="AP25" s="5"/>
      <c r="AQ25" s="5"/>
      <c r="AR25" s="5"/>
      <c r="AS25" s="5" t="s">
        <v>37</v>
      </c>
      <c r="AT25" s="5">
        <f t="shared" si="5"/>
        <v>1</v>
      </c>
      <c r="AU25" s="10" t="s">
        <v>153</v>
      </c>
      <c r="AV25" s="5" t="s">
        <v>45</v>
      </c>
      <c r="AW25" s="5">
        <v>1</v>
      </c>
      <c r="AX25" s="5"/>
      <c r="AY25" s="5" t="s">
        <v>40</v>
      </c>
      <c r="AZ25" s="5">
        <f t="shared" si="6"/>
        <v>2</v>
      </c>
      <c r="BA25" s="5"/>
      <c r="BB25" s="6"/>
      <c r="BC25" s="39"/>
      <c r="BD25" s="39"/>
      <c r="BE25" s="5" t="s">
        <v>37</v>
      </c>
      <c r="BF25" s="5">
        <f t="shared" si="16"/>
        <v>1</v>
      </c>
      <c r="BG25" s="5"/>
      <c r="BH25" s="5" t="s">
        <v>71</v>
      </c>
      <c r="BI25" s="5">
        <v>3</v>
      </c>
      <c r="BJ25" s="5"/>
      <c r="BK25" s="5" t="s">
        <v>37</v>
      </c>
      <c r="BL25" s="5">
        <f t="shared" si="7"/>
        <v>1</v>
      </c>
      <c r="BM25" s="5"/>
      <c r="BN25" s="5" t="s">
        <v>46</v>
      </c>
      <c r="BO25" s="5" t="s">
        <v>58</v>
      </c>
      <c r="BP25" s="5" t="s">
        <v>97</v>
      </c>
      <c r="BQ25" s="5"/>
      <c r="BR25" s="5"/>
      <c r="BS25" s="5" t="s">
        <v>37</v>
      </c>
      <c r="BT25" s="5">
        <f t="shared" si="8"/>
        <v>1</v>
      </c>
      <c r="BU25" s="5"/>
      <c r="BV25" s="5" t="s">
        <v>37</v>
      </c>
      <c r="BW25" s="5">
        <f t="shared" si="9"/>
        <v>1</v>
      </c>
      <c r="BX25" s="5"/>
      <c r="BY25" s="5" t="s">
        <v>40</v>
      </c>
      <c r="BZ25" s="5">
        <f>IF(BY25="NO",2,1)</f>
        <v>2</v>
      </c>
      <c r="CA25" s="5"/>
      <c r="CB25" s="5" t="s">
        <v>40</v>
      </c>
      <c r="CC25" s="5">
        <f t="shared" si="12"/>
        <v>2</v>
      </c>
      <c r="CD25" s="5"/>
      <c r="CE25" s="6"/>
      <c r="CF25" s="6"/>
      <c r="CG25" s="6"/>
      <c r="CH25" s="6"/>
    </row>
    <row r="26" spans="1:86" ht="12.75">
      <c r="A26" s="4">
        <v>45378.408824513885</v>
      </c>
      <c r="B26" s="5" t="s">
        <v>154</v>
      </c>
      <c r="C26" s="5">
        <v>0</v>
      </c>
      <c r="D26" s="5" t="s">
        <v>37</v>
      </c>
      <c r="E26" s="5" t="s">
        <v>155</v>
      </c>
      <c r="F26" s="5" t="s">
        <v>39</v>
      </c>
      <c r="G26" s="5">
        <v>1</v>
      </c>
      <c r="H26" s="5"/>
      <c r="I26" s="5" t="s">
        <v>37</v>
      </c>
      <c r="J26" s="5">
        <f t="shared" si="0"/>
        <v>1</v>
      </c>
      <c r="K26" s="5"/>
      <c r="L26" s="5" t="s">
        <v>51</v>
      </c>
      <c r="M26" s="5">
        <f>IF(L26="Interno",1,2)</f>
        <v>1</v>
      </c>
      <c r="N26" s="5"/>
      <c r="O26" s="5" t="s">
        <v>37</v>
      </c>
      <c r="P26" s="5">
        <f t="shared" si="1"/>
        <v>1</v>
      </c>
      <c r="Q26" s="5"/>
      <c r="R26" s="5" t="s">
        <v>37</v>
      </c>
      <c r="S26" s="5">
        <f>IF(R26="NO",2,1)</f>
        <v>1</v>
      </c>
      <c r="T26" s="5"/>
      <c r="U26" s="5" t="s">
        <v>52</v>
      </c>
      <c r="V26" s="5" t="s">
        <v>63</v>
      </c>
      <c r="W26" s="5" t="s">
        <v>80</v>
      </c>
      <c r="X26" s="5" t="s">
        <v>118</v>
      </c>
      <c r="Y26" s="5"/>
      <c r="Z26" s="5" t="s">
        <v>64</v>
      </c>
      <c r="AA26" s="5" t="s">
        <v>66</v>
      </c>
      <c r="AB26" s="5"/>
      <c r="AC26" s="5"/>
      <c r="AD26" s="5"/>
      <c r="AE26" s="5"/>
      <c r="AF26" s="5" t="s">
        <v>83</v>
      </c>
      <c r="AG26" s="5"/>
      <c r="AH26" s="5"/>
      <c r="AI26" s="5" t="s">
        <v>37</v>
      </c>
      <c r="AJ26" s="5">
        <f t="shared" si="15"/>
        <v>1</v>
      </c>
      <c r="AK26" s="5"/>
      <c r="AL26" s="5" t="s">
        <v>37</v>
      </c>
      <c r="AM26" s="5">
        <f t="shared" si="4"/>
        <v>1</v>
      </c>
      <c r="AN26" s="5"/>
      <c r="AO26" s="5" t="s">
        <v>110</v>
      </c>
      <c r="AP26" s="5"/>
      <c r="AQ26" s="5"/>
      <c r="AR26" s="5"/>
      <c r="AS26" s="5" t="s">
        <v>37</v>
      </c>
      <c r="AT26" s="5">
        <f t="shared" si="5"/>
        <v>1</v>
      </c>
      <c r="AU26" s="6" t="s">
        <v>156</v>
      </c>
      <c r="AV26" s="5" t="s">
        <v>56</v>
      </c>
      <c r="AW26" s="5">
        <v>5</v>
      </c>
      <c r="AX26" s="5"/>
      <c r="AY26" s="5" t="s">
        <v>40</v>
      </c>
      <c r="AZ26" s="5">
        <f t="shared" si="6"/>
        <v>2</v>
      </c>
      <c r="BA26" s="5"/>
      <c r="BB26" s="6"/>
      <c r="BC26" s="39"/>
      <c r="BD26" s="39"/>
      <c r="BE26" s="5" t="s">
        <v>37</v>
      </c>
      <c r="BF26" s="5">
        <f t="shared" si="16"/>
        <v>1</v>
      </c>
      <c r="BG26" s="5"/>
      <c r="BH26" s="5" t="s">
        <v>56</v>
      </c>
      <c r="BI26" s="5">
        <v>5</v>
      </c>
      <c r="BJ26" s="5"/>
      <c r="BK26" s="5" t="s">
        <v>37</v>
      </c>
      <c r="BL26" s="5">
        <f t="shared" si="7"/>
        <v>1</v>
      </c>
      <c r="BM26" s="5"/>
      <c r="BN26" s="5" t="s">
        <v>46</v>
      </c>
      <c r="BO26" s="5" t="s">
        <v>58</v>
      </c>
      <c r="BP26" s="5" t="s">
        <v>85</v>
      </c>
      <c r="BQ26" s="5" t="s">
        <v>86</v>
      </c>
      <c r="BR26" s="5" t="s">
        <v>47</v>
      </c>
      <c r="BS26" s="5" t="s">
        <v>37</v>
      </c>
      <c r="BT26" s="5">
        <f t="shared" si="8"/>
        <v>1</v>
      </c>
      <c r="BU26" s="5"/>
      <c r="BV26" s="5" t="s">
        <v>37</v>
      </c>
      <c r="BW26" s="5">
        <f t="shared" si="9"/>
        <v>1</v>
      </c>
      <c r="BX26" s="5"/>
      <c r="BY26" s="5" t="s">
        <v>40</v>
      </c>
      <c r="BZ26" s="5">
        <f>IF(BY26="NO",2,1)</f>
        <v>2</v>
      </c>
      <c r="CA26" s="5"/>
      <c r="CB26" s="5" t="s">
        <v>40</v>
      </c>
      <c r="CC26" s="5">
        <f t="shared" si="12"/>
        <v>2</v>
      </c>
      <c r="CD26" s="5"/>
      <c r="CE26" s="6"/>
      <c r="CF26" s="6"/>
      <c r="CG26" s="6"/>
      <c r="CH26" s="6"/>
    </row>
    <row r="27" spans="1:86" ht="12.75">
      <c r="A27" s="4">
        <v>45378.422563587963</v>
      </c>
      <c r="B27" s="5" t="s">
        <v>157</v>
      </c>
      <c r="C27" s="5">
        <v>0</v>
      </c>
      <c r="D27" s="5" t="s">
        <v>37</v>
      </c>
      <c r="E27" s="5" t="s">
        <v>158</v>
      </c>
      <c r="F27" s="5" t="s">
        <v>39</v>
      </c>
      <c r="G27" s="5">
        <v>1</v>
      </c>
      <c r="H27" s="5"/>
      <c r="I27" s="5" t="s">
        <v>40</v>
      </c>
      <c r="J27" s="5">
        <f t="shared" si="0"/>
        <v>2</v>
      </c>
      <c r="K27" s="5"/>
      <c r="L27" s="5" t="s">
        <v>41</v>
      </c>
      <c r="M27" s="5">
        <v>3</v>
      </c>
      <c r="N27" s="5"/>
      <c r="O27" s="5" t="s">
        <v>40</v>
      </c>
      <c r="P27" s="5">
        <f t="shared" si="1"/>
        <v>2</v>
      </c>
      <c r="Q27" s="5"/>
      <c r="R27" s="5" t="s">
        <v>89</v>
      </c>
      <c r="S27" s="5">
        <v>3</v>
      </c>
      <c r="T27" s="5"/>
      <c r="U27" s="8"/>
      <c r="V27" s="8"/>
      <c r="W27" s="8"/>
      <c r="X27" s="8"/>
      <c r="Y27" s="8"/>
      <c r="Z27" s="5" t="s">
        <v>42</v>
      </c>
      <c r="AA27" s="5" t="s">
        <v>65</v>
      </c>
      <c r="AB27" s="5" t="s">
        <v>66</v>
      </c>
      <c r="AC27" s="5"/>
      <c r="AD27" s="5"/>
      <c r="AE27" s="5"/>
      <c r="AF27" s="5" t="s">
        <v>43</v>
      </c>
      <c r="AG27" s="5" t="s">
        <v>67</v>
      </c>
      <c r="AH27" s="5"/>
      <c r="AI27" s="5" t="s">
        <v>40</v>
      </c>
      <c r="AJ27" s="5">
        <f t="shared" si="15"/>
        <v>2</v>
      </c>
      <c r="AK27" s="5"/>
      <c r="AL27" s="5" t="s">
        <v>37</v>
      </c>
      <c r="AM27" s="5">
        <f t="shared" si="4"/>
        <v>1</v>
      </c>
      <c r="AN27" s="5"/>
      <c r="AO27" s="5" t="s">
        <v>54</v>
      </c>
      <c r="AP27" s="5" t="s">
        <v>68</v>
      </c>
      <c r="AQ27" s="5"/>
      <c r="AR27" s="5"/>
      <c r="AS27" s="5" t="s">
        <v>37</v>
      </c>
      <c r="AT27" s="5">
        <f t="shared" si="5"/>
        <v>1</v>
      </c>
      <c r="AU27" s="10" t="s">
        <v>159</v>
      </c>
      <c r="AV27" s="5" t="s">
        <v>106</v>
      </c>
      <c r="AW27" s="5">
        <v>2</v>
      </c>
      <c r="AX27" s="5"/>
      <c r="AY27" s="5" t="s">
        <v>37</v>
      </c>
      <c r="AZ27" s="5">
        <f t="shared" si="6"/>
        <v>1</v>
      </c>
      <c r="BA27" s="5"/>
      <c r="BB27" s="5">
        <v>2</v>
      </c>
      <c r="BC27" s="38"/>
      <c r="BD27" s="38"/>
      <c r="BE27" s="5" t="s">
        <v>37</v>
      </c>
      <c r="BF27" s="5">
        <f t="shared" si="16"/>
        <v>1</v>
      </c>
      <c r="BG27" s="5"/>
      <c r="BH27" s="5" t="s">
        <v>72</v>
      </c>
      <c r="BI27" s="5">
        <v>4</v>
      </c>
      <c r="BJ27" s="5"/>
      <c r="BK27" s="5" t="s">
        <v>37</v>
      </c>
      <c r="BL27" s="5">
        <f t="shared" si="7"/>
        <v>1</v>
      </c>
      <c r="BM27" s="5"/>
      <c r="BN27" s="5" t="s">
        <v>46</v>
      </c>
      <c r="BO27" s="5" t="s">
        <v>58</v>
      </c>
      <c r="BP27" s="5" t="s">
        <v>47</v>
      </c>
      <c r="BQ27" s="5"/>
      <c r="BR27" s="5"/>
      <c r="BS27" s="5" t="s">
        <v>40</v>
      </c>
      <c r="BT27" s="5">
        <f t="shared" si="8"/>
        <v>2</v>
      </c>
      <c r="BU27" s="5"/>
      <c r="BV27" s="5" t="s">
        <v>40</v>
      </c>
      <c r="BW27" s="5">
        <f t="shared" si="9"/>
        <v>2</v>
      </c>
      <c r="BX27" s="5"/>
      <c r="BY27" s="5" t="s">
        <v>40</v>
      </c>
      <c r="BZ27" s="5">
        <f>IF(BY27="NO",2,1)</f>
        <v>2</v>
      </c>
      <c r="CA27" s="5"/>
      <c r="CB27" s="5" t="s">
        <v>89</v>
      </c>
      <c r="CC27" s="5">
        <v>3</v>
      </c>
      <c r="CD27" s="5"/>
      <c r="CE27" s="5" t="s">
        <v>103</v>
      </c>
      <c r="CF27" s="6"/>
      <c r="CG27" s="6"/>
      <c r="CH27" s="6"/>
    </row>
    <row r="28" spans="1:86" ht="12.75">
      <c r="A28" s="4">
        <v>45378.483229421297</v>
      </c>
      <c r="B28" s="5" t="s">
        <v>160</v>
      </c>
      <c r="C28" s="5">
        <v>0</v>
      </c>
      <c r="D28" s="5" t="s">
        <v>37</v>
      </c>
      <c r="E28" s="5" t="s">
        <v>161</v>
      </c>
      <c r="F28" s="5" t="s">
        <v>39</v>
      </c>
      <c r="G28" s="5">
        <v>1</v>
      </c>
      <c r="H28" s="5"/>
      <c r="I28" s="5" t="s">
        <v>40</v>
      </c>
      <c r="J28" s="5">
        <f t="shared" si="0"/>
        <v>2</v>
      </c>
      <c r="K28" s="5"/>
      <c r="L28" s="5" t="s">
        <v>41</v>
      </c>
      <c r="M28" s="5">
        <v>3</v>
      </c>
      <c r="N28" s="5"/>
      <c r="O28" s="5" t="s">
        <v>40</v>
      </c>
      <c r="P28" s="5">
        <f t="shared" si="1"/>
        <v>2</v>
      </c>
      <c r="Q28" s="5"/>
      <c r="R28" s="5" t="s">
        <v>89</v>
      </c>
      <c r="S28" s="5">
        <v>3</v>
      </c>
      <c r="T28" s="5"/>
      <c r="U28" s="6"/>
      <c r="V28" s="6"/>
      <c r="W28" s="6"/>
      <c r="X28" s="6"/>
      <c r="Y28" s="6"/>
      <c r="Z28" s="5" t="s">
        <v>64</v>
      </c>
      <c r="AA28" s="5" t="s">
        <v>75</v>
      </c>
      <c r="AB28" s="5" t="s">
        <v>65</v>
      </c>
      <c r="AC28" s="5" t="s">
        <v>66</v>
      </c>
      <c r="AD28" s="5" t="s">
        <v>81</v>
      </c>
      <c r="AE28" s="5"/>
      <c r="AF28" s="5" t="s">
        <v>43</v>
      </c>
      <c r="AG28" s="5" t="s">
        <v>67</v>
      </c>
      <c r="AH28" s="5" t="s">
        <v>94</v>
      </c>
      <c r="AI28" s="5" t="s">
        <v>71</v>
      </c>
      <c r="AJ28" s="5">
        <v>3</v>
      </c>
      <c r="AK28" s="5"/>
      <c r="AL28" s="5" t="s">
        <v>37</v>
      </c>
      <c r="AM28" s="5">
        <f t="shared" si="4"/>
        <v>1</v>
      </c>
      <c r="AN28" s="5"/>
      <c r="AO28" s="5" t="s">
        <v>44</v>
      </c>
      <c r="AP28" s="5" t="s">
        <v>95</v>
      </c>
      <c r="AQ28" s="5" t="s">
        <v>69</v>
      </c>
      <c r="AR28" s="5"/>
      <c r="AS28" s="5" t="s">
        <v>37</v>
      </c>
      <c r="AT28" s="5">
        <f t="shared" si="5"/>
        <v>1</v>
      </c>
      <c r="AU28" s="10" t="s">
        <v>162</v>
      </c>
      <c r="AV28" s="5" t="s">
        <v>71</v>
      </c>
      <c r="AW28" s="5">
        <v>3</v>
      </c>
      <c r="AX28" s="5"/>
      <c r="AY28" s="5" t="s">
        <v>37</v>
      </c>
      <c r="AZ28" s="5">
        <f t="shared" si="6"/>
        <v>1</v>
      </c>
      <c r="BA28" s="5"/>
      <c r="BB28" s="5">
        <v>2</v>
      </c>
      <c r="BC28" s="38"/>
      <c r="BD28" s="38"/>
      <c r="BE28" s="5" t="s">
        <v>37</v>
      </c>
      <c r="BF28" s="5">
        <f t="shared" si="16"/>
        <v>1</v>
      </c>
      <c r="BG28" s="5"/>
      <c r="BH28" s="5" t="s">
        <v>72</v>
      </c>
      <c r="BI28" s="5">
        <v>4</v>
      </c>
      <c r="BJ28" s="5"/>
      <c r="BK28" s="5" t="s">
        <v>37</v>
      </c>
      <c r="BL28" s="5">
        <f t="shared" si="7"/>
        <v>1</v>
      </c>
      <c r="BM28" s="5"/>
      <c r="BN28" s="5" t="s">
        <v>46</v>
      </c>
      <c r="BO28" s="5" t="s">
        <v>58</v>
      </c>
      <c r="BP28" s="5"/>
      <c r="BQ28" s="5"/>
      <c r="BR28" s="5"/>
      <c r="BS28" s="5" t="s">
        <v>40</v>
      </c>
      <c r="BT28" s="5">
        <f t="shared" si="8"/>
        <v>2</v>
      </c>
      <c r="BU28" s="5"/>
      <c r="BV28" s="5" t="s">
        <v>40</v>
      </c>
      <c r="BW28" s="5">
        <f t="shared" si="9"/>
        <v>2</v>
      </c>
      <c r="BX28" s="5"/>
      <c r="BY28" s="5" t="s">
        <v>77</v>
      </c>
      <c r="BZ28" s="5">
        <v>3</v>
      </c>
      <c r="CA28" s="5"/>
      <c r="CB28" s="5" t="s">
        <v>37</v>
      </c>
      <c r="CC28" s="5">
        <f t="shared" ref="CC28:CC37" si="17">IF(CB28="NO",2,1)</f>
        <v>1</v>
      </c>
      <c r="CD28" s="5"/>
      <c r="CE28" s="5" t="s">
        <v>103</v>
      </c>
      <c r="CF28" s="6" t="s">
        <v>138</v>
      </c>
      <c r="CG28" s="6"/>
      <c r="CH28" s="6"/>
    </row>
    <row r="29" spans="1:86" ht="12.75">
      <c r="A29" s="4">
        <v>45378.617461516202</v>
      </c>
      <c r="B29" s="5" t="s">
        <v>163</v>
      </c>
      <c r="C29" s="5">
        <v>0</v>
      </c>
      <c r="D29" s="5" t="s">
        <v>37</v>
      </c>
      <c r="E29" s="5" t="s">
        <v>164</v>
      </c>
      <c r="F29" s="5" t="s">
        <v>39</v>
      </c>
      <c r="G29" s="5">
        <v>1</v>
      </c>
      <c r="H29" s="5"/>
      <c r="I29" s="5" t="s">
        <v>37</v>
      </c>
      <c r="J29" s="5">
        <f t="shared" si="0"/>
        <v>1</v>
      </c>
      <c r="K29" s="5"/>
      <c r="L29" s="5" t="s">
        <v>51</v>
      </c>
      <c r="M29" s="5">
        <f>IF(L29="Interno",1,2)</f>
        <v>1</v>
      </c>
      <c r="N29" s="5"/>
      <c r="O29" s="5" t="s">
        <v>37</v>
      </c>
      <c r="P29" s="5">
        <f t="shared" si="1"/>
        <v>1</v>
      </c>
      <c r="Q29" s="5"/>
      <c r="R29" s="5" t="s">
        <v>40</v>
      </c>
      <c r="S29" s="5">
        <f t="shared" ref="S29:S38" si="18">IF(R29="NO",2,1)</f>
        <v>2</v>
      </c>
      <c r="T29" s="5"/>
      <c r="U29" s="6"/>
      <c r="V29" s="6"/>
      <c r="W29" s="6"/>
      <c r="X29" s="6"/>
      <c r="Y29" s="6"/>
      <c r="Z29" s="5" t="s">
        <v>64</v>
      </c>
      <c r="AA29" s="5" t="s">
        <v>75</v>
      </c>
      <c r="AB29" s="5" t="s">
        <v>66</v>
      </c>
      <c r="AC29" s="5"/>
      <c r="AD29" s="5"/>
      <c r="AE29" s="5"/>
      <c r="AF29" s="5" t="s">
        <v>43</v>
      </c>
      <c r="AG29" s="5" t="s">
        <v>93</v>
      </c>
      <c r="AH29" s="5"/>
      <c r="AI29" s="5" t="s">
        <v>40</v>
      </c>
      <c r="AJ29" s="5">
        <f>IF(AI29="NO",2,1)</f>
        <v>2</v>
      </c>
      <c r="AK29" s="5"/>
      <c r="AL29" s="5" t="s">
        <v>37</v>
      </c>
      <c r="AM29" s="5">
        <f t="shared" si="4"/>
        <v>1</v>
      </c>
      <c r="AN29" s="5"/>
      <c r="AO29" s="5" t="s">
        <v>44</v>
      </c>
      <c r="AP29" s="5" t="s">
        <v>95</v>
      </c>
      <c r="AQ29" s="5" t="s">
        <v>69</v>
      </c>
      <c r="AR29" s="5"/>
      <c r="AS29" s="5" t="s">
        <v>37</v>
      </c>
      <c r="AT29" s="5">
        <f t="shared" si="5"/>
        <v>1</v>
      </c>
      <c r="AU29" s="10" t="s">
        <v>165</v>
      </c>
      <c r="AV29" s="5" t="s">
        <v>72</v>
      </c>
      <c r="AW29" s="5">
        <v>4</v>
      </c>
      <c r="AX29" s="5"/>
      <c r="AY29" s="5" t="s">
        <v>40</v>
      </c>
      <c r="AZ29" s="5">
        <f t="shared" si="6"/>
        <v>2</v>
      </c>
      <c r="BA29" s="5"/>
      <c r="BB29" s="6"/>
      <c r="BC29" s="39"/>
      <c r="BD29" s="39"/>
      <c r="BE29" s="5" t="s">
        <v>37</v>
      </c>
      <c r="BF29" s="5">
        <f t="shared" si="16"/>
        <v>1</v>
      </c>
      <c r="BG29" s="5"/>
      <c r="BH29" s="5" t="s">
        <v>72</v>
      </c>
      <c r="BI29" s="5">
        <v>4</v>
      </c>
      <c r="BJ29" s="5"/>
      <c r="BK29" s="5" t="s">
        <v>37</v>
      </c>
      <c r="BL29" s="5">
        <f t="shared" si="7"/>
        <v>1</v>
      </c>
      <c r="BM29" s="5"/>
      <c r="BN29" s="5" t="s">
        <v>46</v>
      </c>
      <c r="BO29" s="5" t="s">
        <v>58</v>
      </c>
      <c r="BP29" s="5" t="s">
        <v>47</v>
      </c>
      <c r="BQ29" s="5"/>
      <c r="BR29" s="5"/>
      <c r="BS29" s="5" t="s">
        <v>40</v>
      </c>
      <c r="BT29" s="5">
        <f t="shared" si="8"/>
        <v>2</v>
      </c>
      <c r="BU29" s="5"/>
      <c r="BV29" s="5" t="s">
        <v>40</v>
      </c>
      <c r="BW29" s="5">
        <f t="shared" si="9"/>
        <v>2</v>
      </c>
      <c r="BX29" s="5"/>
      <c r="BY29" s="5" t="s">
        <v>77</v>
      </c>
      <c r="BZ29" s="5">
        <v>3</v>
      </c>
      <c r="CA29" s="5"/>
      <c r="CB29" s="5" t="s">
        <v>37</v>
      </c>
      <c r="CC29" s="5">
        <f t="shared" si="17"/>
        <v>1</v>
      </c>
      <c r="CD29" s="5"/>
      <c r="CE29" s="5" t="s">
        <v>103</v>
      </c>
      <c r="CF29" s="6" t="s">
        <v>166</v>
      </c>
      <c r="CG29" s="6" t="s">
        <v>138</v>
      </c>
      <c r="CH29" s="6"/>
    </row>
    <row r="30" spans="1:86" ht="12.75">
      <c r="A30" s="4">
        <v>45378.625341643521</v>
      </c>
      <c r="B30" s="5" t="s">
        <v>167</v>
      </c>
      <c r="C30" s="5">
        <v>0</v>
      </c>
      <c r="D30" s="5" t="s">
        <v>37</v>
      </c>
      <c r="E30" s="5" t="s">
        <v>168</v>
      </c>
      <c r="F30" s="5" t="s">
        <v>39</v>
      </c>
      <c r="G30" s="5">
        <v>1</v>
      </c>
      <c r="H30" s="5"/>
      <c r="I30" s="5" t="s">
        <v>40</v>
      </c>
      <c r="J30" s="5">
        <f t="shared" si="0"/>
        <v>2</v>
      </c>
      <c r="K30" s="5"/>
      <c r="L30" s="5" t="s">
        <v>41</v>
      </c>
      <c r="M30" s="5">
        <v>3</v>
      </c>
      <c r="N30" s="5"/>
      <c r="O30" s="5" t="s">
        <v>40</v>
      </c>
      <c r="P30" s="5">
        <f t="shared" si="1"/>
        <v>2</v>
      </c>
      <c r="Q30" s="5"/>
      <c r="R30" s="5" t="s">
        <v>37</v>
      </c>
      <c r="S30" s="5">
        <f t="shared" si="18"/>
        <v>1</v>
      </c>
      <c r="T30" s="5"/>
      <c r="U30" s="5" t="s">
        <v>169</v>
      </c>
      <c r="V30" s="5" t="s">
        <v>52</v>
      </c>
      <c r="W30" s="5"/>
      <c r="X30" s="5"/>
      <c r="Y30" s="5"/>
      <c r="Z30" s="5" t="s">
        <v>64</v>
      </c>
      <c r="AA30" s="5" t="s">
        <v>75</v>
      </c>
      <c r="AB30" s="5" t="s">
        <v>65</v>
      </c>
      <c r="AC30" s="5" t="s">
        <v>66</v>
      </c>
      <c r="AD30" s="5" t="s">
        <v>81</v>
      </c>
      <c r="AE30" s="5"/>
      <c r="AF30" s="5" t="s">
        <v>43</v>
      </c>
      <c r="AG30" s="5" t="s">
        <v>93</v>
      </c>
      <c r="AH30" s="5"/>
      <c r="AI30" s="5" t="s">
        <v>71</v>
      </c>
      <c r="AJ30" s="5">
        <v>3</v>
      </c>
      <c r="AK30" s="5"/>
      <c r="AL30" s="47" t="s">
        <v>40</v>
      </c>
      <c r="AM30" s="5">
        <f t="shared" si="4"/>
        <v>2</v>
      </c>
      <c r="AN30" s="5"/>
      <c r="AO30" s="8" t="s">
        <v>44</v>
      </c>
      <c r="AP30" s="8" t="s">
        <v>95</v>
      </c>
      <c r="AQ30" s="8" t="s">
        <v>69</v>
      </c>
      <c r="AR30" s="5"/>
      <c r="AS30" s="5" t="s">
        <v>37</v>
      </c>
      <c r="AT30" s="5">
        <f t="shared" si="5"/>
        <v>1</v>
      </c>
      <c r="AU30" s="10" t="s">
        <v>170</v>
      </c>
      <c r="AV30" s="5" t="s">
        <v>71</v>
      </c>
      <c r="AW30" s="5">
        <v>3</v>
      </c>
      <c r="AX30" s="5"/>
      <c r="AY30" s="5" t="s">
        <v>40</v>
      </c>
      <c r="AZ30" s="5">
        <f t="shared" si="6"/>
        <v>2</v>
      </c>
      <c r="BA30" s="5"/>
      <c r="BB30" s="6"/>
      <c r="BC30" s="39"/>
      <c r="BD30" s="39"/>
      <c r="BE30" s="5" t="s">
        <v>37</v>
      </c>
      <c r="BF30" s="5">
        <f t="shared" si="16"/>
        <v>1</v>
      </c>
      <c r="BG30" s="5"/>
      <c r="BH30" s="5" t="s">
        <v>72</v>
      </c>
      <c r="BI30" s="5">
        <v>4</v>
      </c>
      <c r="BJ30" s="5"/>
      <c r="BK30" s="5" t="s">
        <v>37</v>
      </c>
      <c r="BL30" s="5">
        <f t="shared" si="7"/>
        <v>1</v>
      </c>
      <c r="BM30" s="5"/>
      <c r="BN30" s="5" t="s">
        <v>46</v>
      </c>
      <c r="BO30" s="5" t="s">
        <v>58</v>
      </c>
      <c r="BP30" s="5" t="s">
        <v>47</v>
      </c>
      <c r="BQ30" s="5" t="s">
        <v>171</v>
      </c>
      <c r="BR30" s="5"/>
      <c r="BS30" s="5" t="s">
        <v>40</v>
      </c>
      <c r="BT30" s="5">
        <f t="shared" si="8"/>
        <v>2</v>
      </c>
      <c r="BU30" s="5"/>
      <c r="BV30" s="5" t="s">
        <v>40</v>
      </c>
      <c r="BW30" s="5">
        <f t="shared" si="9"/>
        <v>2</v>
      </c>
      <c r="BX30" s="5"/>
      <c r="BY30" s="5" t="s">
        <v>40</v>
      </c>
      <c r="BZ30" s="5">
        <f t="shared" ref="BZ30:BZ35" si="19">IF(BY30="NO",2,1)</f>
        <v>2</v>
      </c>
      <c r="CA30" s="5"/>
      <c r="CB30" s="5" t="s">
        <v>37</v>
      </c>
      <c r="CC30" s="5">
        <f t="shared" si="17"/>
        <v>1</v>
      </c>
      <c r="CD30" s="5"/>
      <c r="CE30" s="5" t="s">
        <v>103</v>
      </c>
      <c r="CF30" s="6" t="s">
        <v>166</v>
      </c>
      <c r="CG30" s="6"/>
      <c r="CH30" s="6"/>
    </row>
    <row r="31" spans="1:86" ht="12.75">
      <c r="A31" s="4">
        <v>45378.63195200231</v>
      </c>
      <c r="B31" s="5" t="s">
        <v>163</v>
      </c>
      <c r="C31" s="5">
        <v>0</v>
      </c>
      <c r="D31" s="5" t="s">
        <v>37</v>
      </c>
      <c r="E31" s="5" t="s">
        <v>172</v>
      </c>
      <c r="F31" s="5" t="s">
        <v>39</v>
      </c>
      <c r="G31" s="5">
        <v>1</v>
      </c>
      <c r="H31" s="5"/>
      <c r="I31" s="5" t="s">
        <v>37</v>
      </c>
      <c r="J31" s="5">
        <f t="shared" si="0"/>
        <v>1</v>
      </c>
      <c r="K31" s="5"/>
      <c r="L31" s="5" t="s">
        <v>51</v>
      </c>
      <c r="M31" s="5">
        <f>IF(L31="Interno",1,2)</f>
        <v>1</v>
      </c>
      <c r="N31" s="5"/>
      <c r="O31" s="5" t="s">
        <v>40</v>
      </c>
      <c r="P31" s="5">
        <f t="shared" si="1"/>
        <v>2</v>
      </c>
      <c r="Q31" s="5"/>
      <c r="R31" s="5" t="s">
        <v>37</v>
      </c>
      <c r="S31" s="5">
        <f t="shared" si="18"/>
        <v>1</v>
      </c>
      <c r="T31" s="5"/>
      <c r="U31" s="5" t="s">
        <v>52</v>
      </c>
      <c r="V31" s="5" t="s">
        <v>80</v>
      </c>
      <c r="W31" s="5" t="s">
        <v>118</v>
      </c>
      <c r="X31" s="5"/>
      <c r="Y31" s="5"/>
      <c r="Z31" s="5" t="s">
        <v>64</v>
      </c>
      <c r="AA31" s="5" t="s">
        <v>75</v>
      </c>
      <c r="AB31" s="5" t="s">
        <v>65</v>
      </c>
      <c r="AC31" s="5" t="s">
        <v>66</v>
      </c>
      <c r="AD31" s="5"/>
      <c r="AE31" s="5"/>
      <c r="AF31" s="5" t="s">
        <v>43</v>
      </c>
      <c r="AG31" s="5" t="s">
        <v>93</v>
      </c>
      <c r="AH31" s="5"/>
      <c r="AI31" s="5" t="s">
        <v>71</v>
      </c>
      <c r="AJ31" s="5">
        <v>3</v>
      </c>
      <c r="AK31" s="5"/>
      <c r="AL31" s="5" t="s">
        <v>37</v>
      </c>
      <c r="AM31" s="5">
        <f t="shared" si="4"/>
        <v>1</v>
      </c>
      <c r="AN31" s="5"/>
      <c r="AO31" s="5" t="s">
        <v>44</v>
      </c>
      <c r="AP31" s="5" t="s">
        <v>95</v>
      </c>
      <c r="AQ31" s="5" t="s">
        <v>69</v>
      </c>
      <c r="AR31" s="5"/>
      <c r="AS31" s="5" t="s">
        <v>37</v>
      </c>
      <c r="AT31" s="5">
        <f t="shared" si="5"/>
        <v>1</v>
      </c>
      <c r="AU31" s="10" t="s">
        <v>173</v>
      </c>
      <c r="AV31" s="5" t="s">
        <v>72</v>
      </c>
      <c r="AW31" s="5">
        <v>4</v>
      </c>
      <c r="AX31" s="5"/>
      <c r="AY31" s="5" t="s">
        <v>37</v>
      </c>
      <c r="AZ31" s="5">
        <f t="shared" si="6"/>
        <v>1</v>
      </c>
      <c r="BA31" s="5"/>
      <c r="BB31" s="5">
        <v>2</v>
      </c>
      <c r="BC31" s="38"/>
      <c r="BD31" s="38"/>
      <c r="BE31" s="5" t="s">
        <v>37</v>
      </c>
      <c r="BF31" s="5">
        <f t="shared" si="16"/>
        <v>1</v>
      </c>
      <c r="BG31" s="5"/>
      <c r="BH31" s="57"/>
      <c r="BI31" s="57"/>
      <c r="BJ31" s="57"/>
      <c r="BK31" s="5" t="s">
        <v>37</v>
      </c>
      <c r="BL31" s="5">
        <f t="shared" si="7"/>
        <v>1</v>
      </c>
      <c r="BM31" s="5"/>
      <c r="BN31" s="5" t="s">
        <v>46</v>
      </c>
      <c r="BO31" s="5" t="s">
        <v>58</v>
      </c>
      <c r="BP31" s="5" t="s">
        <v>86</v>
      </c>
      <c r="BQ31" s="5" t="s">
        <v>47</v>
      </c>
      <c r="BR31" s="5"/>
      <c r="BS31" s="5" t="s">
        <v>37</v>
      </c>
      <c r="BT31" s="5">
        <f t="shared" si="8"/>
        <v>1</v>
      </c>
      <c r="BU31" s="5"/>
      <c r="BV31" s="5" t="s">
        <v>37</v>
      </c>
      <c r="BW31" s="5">
        <f t="shared" si="9"/>
        <v>1</v>
      </c>
      <c r="BX31" s="5"/>
      <c r="BY31" s="5" t="s">
        <v>37</v>
      </c>
      <c r="BZ31" s="5">
        <f t="shared" si="19"/>
        <v>1</v>
      </c>
      <c r="CA31" s="5"/>
      <c r="CB31" s="5" t="s">
        <v>37</v>
      </c>
      <c r="CC31" s="5">
        <f t="shared" si="17"/>
        <v>1</v>
      </c>
      <c r="CD31" s="5"/>
      <c r="CE31" s="5" t="s">
        <v>59</v>
      </c>
      <c r="CF31" s="6" t="s">
        <v>174</v>
      </c>
      <c r="CG31" s="6" t="s">
        <v>98</v>
      </c>
      <c r="CH31" s="6"/>
    </row>
    <row r="32" spans="1:86" ht="12.75">
      <c r="A32" s="4">
        <v>45378.64484418981</v>
      </c>
      <c r="B32" s="5" t="s">
        <v>175</v>
      </c>
      <c r="C32" s="5">
        <v>0</v>
      </c>
      <c r="D32" s="5" t="s">
        <v>37</v>
      </c>
      <c r="E32" s="5" t="s">
        <v>176</v>
      </c>
      <c r="F32" s="5" t="s">
        <v>39</v>
      </c>
      <c r="G32" s="5">
        <v>1</v>
      </c>
      <c r="H32" s="5"/>
      <c r="I32" s="5" t="s">
        <v>37</v>
      </c>
      <c r="J32" s="5">
        <f t="shared" si="0"/>
        <v>1</v>
      </c>
      <c r="K32" s="5"/>
      <c r="L32" s="5" t="s">
        <v>51</v>
      </c>
      <c r="M32" s="5">
        <f>IF(L32="Interno",1,2)</f>
        <v>1</v>
      </c>
      <c r="N32" s="5"/>
      <c r="O32" s="5" t="s">
        <v>37</v>
      </c>
      <c r="P32" s="5">
        <f t="shared" si="1"/>
        <v>1</v>
      </c>
      <c r="Q32" s="5"/>
      <c r="R32" s="5" t="s">
        <v>37</v>
      </c>
      <c r="S32" s="5">
        <f t="shared" si="18"/>
        <v>1</v>
      </c>
      <c r="T32" s="5"/>
      <c r="U32" s="5" t="s">
        <v>52</v>
      </c>
      <c r="V32" s="5" t="s">
        <v>80</v>
      </c>
      <c r="W32" s="5" t="s">
        <v>118</v>
      </c>
      <c r="X32" s="5"/>
      <c r="Y32" s="5"/>
      <c r="Z32" s="5" t="s">
        <v>42</v>
      </c>
      <c r="AA32" s="5" t="s">
        <v>65</v>
      </c>
      <c r="AB32" s="5" t="s">
        <v>66</v>
      </c>
      <c r="AC32" s="5" t="s">
        <v>81</v>
      </c>
      <c r="AD32" s="5"/>
      <c r="AE32" s="5"/>
      <c r="AF32" s="5" t="s">
        <v>43</v>
      </c>
      <c r="AG32" s="5" t="s">
        <v>93</v>
      </c>
      <c r="AH32" s="5"/>
      <c r="AI32" s="5" t="s">
        <v>37</v>
      </c>
      <c r="AJ32" s="5">
        <f t="shared" ref="AJ32:AJ40" si="20">IF(AI32="NO",2,1)</f>
        <v>1</v>
      </c>
      <c r="AK32" s="5"/>
      <c r="AL32" s="5" t="s">
        <v>37</v>
      </c>
      <c r="AM32" s="5">
        <f t="shared" si="4"/>
        <v>1</v>
      </c>
      <c r="AN32" s="5"/>
      <c r="AO32" s="5" t="s">
        <v>44</v>
      </c>
      <c r="AP32" s="5" t="s">
        <v>95</v>
      </c>
      <c r="AQ32" s="5" t="s">
        <v>68</v>
      </c>
      <c r="AR32" s="5" t="s">
        <v>69</v>
      </c>
      <c r="AS32" s="5" t="s">
        <v>37</v>
      </c>
      <c r="AT32" s="5">
        <f t="shared" si="5"/>
        <v>1</v>
      </c>
      <c r="AU32" s="10" t="s">
        <v>177</v>
      </c>
      <c r="AV32" s="5" t="s">
        <v>71</v>
      </c>
      <c r="AW32" s="5">
        <v>3</v>
      </c>
      <c r="AX32" s="5"/>
      <c r="AY32" s="5" t="s">
        <v>40</v>
      </c>
      <c r="AZ32" s="5">
        <f t="shared" si="6"/>
        <v>2</v>
      </c>
      <c r="BA32" s="5"/>
      <c r="BB32" s="6"/>
      <c r="BC32" s="39"/>
      <c r="BD32" s="39"/>
      <c r="BE32" s="5" t="s">
        <v>37</v>
      </c>
      <c r="BF32" s="5">
        <f t="shared" si="16"/>
        <v>1</v>
      </c>
      <c r="BG32" s="5"/>
      <c r="BH32" s="5" t="s">
        <v>71</v>
      </c>
      <c r="BI32" s="5">
        <v>3</v>
      </c>
      <c r="BJ32" s="5"/>
      <c r="BK32" s="5" t="s">
        <v>37</v>
      </c>
      <c r="BL32" s="5">
        <f t="shared" si="7"/>
        <v>1</v>
      </c>
      <c r="BM32" s="5"/>
      <c r="BN32" s="5" t="s">
        <v>46</v>
      </c>
      <c r="BO32" s="5" t="s">
        <v>58</v>
      </c>
      <c r="BP32" s="5" t="s">
        <v>86</v>
      </c>
      <c r="BQ32" s="5" t="s">
        <v>97</v>
      </c>
      <c r="BR32" s="5" t="s">
        <v>47</v>
      </c>
      <c r="BS32" s="5" t="s">
        <v>37</v>
      </c>
      <c r="BT32" s="5">
        <f t="shared" si="8"/>
        <v>1</v>
      </c>
      <c r="BU32" s="5"/>
      <c r="BV32" s="5" t="s">
        <v>37</v>
      </c>
      <c r="BW32" s="5">
        <f t="shared" si="9"/>
        <v>1</v>
      </c>
      <c r="BX32" s="5"/>
      <c r="BY32" s="5" t="s">
        <v>40</v>
      </c>
      <c r="BZ32" s="5">
        <f t="shared" si="19"/>
        <v>2</v>
      </c>
      <c r="CA32" s="5"/>
      <c r="CB32" s="5" t="s">
        <v>37</v>
      </c>
      <c r="CC32" s="5">
        <f t="shared" si="17"/>
        <v>1</v>
      </c>
      <c r="CD32" s="5"/>
      <c r="CE32" s="5" t="s">
        <v>103</v>
      </c>
      <c r="CF32" s="6" t="s">
        <v>166</v>
      </c>
      <c r="CG32" s="6"/>
      <c r="CH32" s="6"/>
    </row>
    <row r="33" spans="1:86" ht="12.75">
      <c r="A33" s="4">
        <v>45382.891091076388</v>
      </c>
      <c r="B33" s="5" t="s">
        <v>178</v>
      </c>
      <c r="C33" s="5">
        <v>0</v>
      </c>
      <c r="D33" s="5" t="s">
        <v>37</v>
      </c>
      <c r="E33" s="5" t="s">
        <v>179</v>
      </c>
      <c r="F33" s="5" t="s">
        <v>180</v>
      </c>
      <c r="G33" s="5">
        <v>2</v>
      </c>
      <c r="H33" s="5"/>
      <c r="I33" s="5" t="s">
        <v>37</v>
      </c>
      <c r="J33" s="5">
        <f t="shared" si="0"/>
        <v>1</v>
      </c>
      <c r="K33" s="5"/>
      <c r="L33" s="5" t="s">
        <v>51</v>
      </c>
      <c r="M33" s="5">
        <f>IF(L33="Interno",1,2)</f>
        <v>1</v>
      </c>
      <c r="N33" s="5"/>
      <c r="O33" s="5" t="s">
        <v>37</v>
      </c>
      <c r="P33" s="5">
        <f t="shared" si="1"/>
        <v>1</v>
      </c>
      <c r="Q33" s="5"/>
      <c r="R33" s="5" t="s">
        <v>37</v>
      </c>
      <c r="S33" s="5">
        <f t="shared" si="18"/>
        <v>1</v>
      </c>
      <c r="T33" s="5"/>
      <c r="U33" s="5" t="s">
        <v>52</v>
      </c>
      <c r="V33" s="5" t="s">
        <v>118</v>
      </c>
      <c r="W33" s="5" t="s">
        <v>101</v>
      </c>
      <c r="X33" s="5"/>
      <c r="Y33" s="5"/>
      <c r="Z33" s="5" t="s">
        <v>64</v>
      </c>
      <c r="AA33" s="5" t="s">
        <v>75</v>
      </c>
      <c r="AB33" s="5" t="s">
        <v>65</v>
      </c>
      <c r="AC33" s="5" t="s">
        <v>81</v>
      </c>
      <c r="AD33" s="5"/>
      <c r="AE33" s="5"/>
      <c r="AF33" s="5" t="s">
        <v>181</v>
      </c>
      <c r="AG33" s="5"/>
      <c r="AH33" s="5"/>
      <c r="AI33" s="5" t="s">
        <v>37</v>
      </c>
      <c r="AJ33" s="5">
        <f t="shared" si="20"/>
        <v>1</v>
      </c>
      <c r="AK33" s="5"/>
      <c r="AL33" s="47" t="s">
        <v>40</v>
      </c>
      <c r="AM33" s="5">
        <f t="shared" si="4"/>
        <v>2</v>
      </c>
      <c r="AN33" s="5"/>
      <c r="AO33" s="8" t="s">
        <v>44</v>
      </c>
      <c r="AP33" s="8" t="s">
        <v>95</v>
      </c>
      <c r="AQ33" s="8" t="s">
        <v>68</v>
      </c>
      <c r="AR33" s="8" t="s">
        <v>69</v>
      </c>
      <c r="AS33" s="5" t="s">
        <v>40</v>
      </c>
      <c r="AT33" s="5">
        <f t="shared" si="5"/>
        <v>2</v>
      </c>
      <c r="AU33" s="6"/>
      <c r="AV33" s="5" t="s">
        <v>56</v>
      </c>
      <c r="AW33" s="5">
        <v>5</v>
      </c>
      <c r="AX33" s="5"/>
      <c r="AY33" s="5" t="s">
        <v>37</v>
      </c>
      <c r="AZ33" s="5">
        <f t="shared" si="6"/>
        <v>1</v>
      </c>
      <c r="BA33" s="5"/>
      <c r="BB33" s="6"/>
      <c r="BC33" s="39"/>
      <c r="BD33" s="39"/>
      <c r="BE33" s="5" t="s">
        <v>40</v>
      </c>
      <c r="BF33" s="5">
        <f t="shared" si="16"/>
        <v>2</v>
      </c>
      <c r="BG33" s="5"/>
      <c r="BH33" s="6"/>
      <c r="BI33" s="6"/>
      <c r="BJ33" s="6"/>
      <c r="BK33" s="5" t="s">
        <v>37</v>
      </c>
      <c r="BL33" s="5">
        <f t="shared" si="7"/>
        <v>1</v>
      </c>
      <c r="BM33" s="5"/>
      <c r="BN33" s="5" t="s">
        <v>46</v>
      </c>
      <c r="BO33" s="5" t="s">
        <v>58</v>
      </c>
      <c r="BP33" s="5" t="s">
        <v>86</v>
      </c>
      <c r="BQ33" s="5" t="s">
        <v>97</v>
      </c>
      <c r="BR33" s="5" t="s">
        <v>47</v>
      </c>
      <c r="BS33" s="5" t="s">
        <v>40</v>
      </c>
      <c r="BT33" s="5">
        <f t="shared" si="8"/>
        <v>2</v>
      </c>
      <c r="BU33" s="5"/>
      <c r="BV33" s="5" t="s">
        <v>37</v>
      </c>
      <c r="BW33" s="5">
        <f t="shared" si="9"/>
        <v>1</v>
      </c>
      <c r="BX33" s="5"/>
      <c r="BY33" s="5" t="s">
        <v>40</v>
      </c>
      <c r="BZ33" s="5">
        <f t="shared" si="19"/>
        <v>2</v>
      </c>
      <c r="CA33" s="5"/>
      <c r="CB33" s="5" t="s">
        <v>37</v>
      </c>
      <c r="CC33" s="5">
        <f t="shared" si="17"/>
        <v>1</v>
      </c>
      <c r="CD33" s="5"/>
      <c r="CE33" s="5" t="s">
        <v>59</v>
      </c>
      <c r="CF33" s="6" t="s">
        <v>174</v>
      </c>
      <c r="CG33" s="6" t="s">
        <v>129</v>
      </c>
      <c r="CH33" s="6"/>
    </row>
    <row r="34" spans="1:86" ht="12.75">
      <c r="A34" s="4">
        <v>45383.370053645835</v>
      </c>
      <c r="B34" s="5" t="s">
        <v>182</v>
      </c>
      <c r="C34" s="5">
        <v>0</v>
      </c>
      <c r="D34" s="5" t="s">
        <v>37</v>
      </c>
      <c r="E34" s="5" t="s">
        <v>183</v>
      </c>
      <c r="F34" s="5" t="s">
        <v>39</v>
      </c>
      <c r="G34" s="5">
        <v>1</v>
      </c>
      <c r="H34" s="5"/>
      <c r="I34" s="5" t="s">
        <v>40</v>
      </c>
      <c r="J34" s="5">
        <f t="shared" ref="J34:J52" si="21">IF(I34="NO",2,1)</f>
        <v>2</v>
      </c>
      <c r="K34" s="5"/>
      <c r="L34" s="5" t="s">
        <v>41</v>
      </c>
      <c r="M34" s="5">
        <v>3</v>
      </c>
      <c r="N34" s="5"/>
      <c r="O34" s="5" t="s">
        <v>40</v>
      </c>
      <c r="P34" s="5">
        <f t="shared" ref="P34:P52" si="22">IF(O34="NO",2,1)</f>
        <v>2</v>
      </c>
      <c r="Q34" s="5"/>
      <c r="R34" s="5" t="s">
        <v>40</v>
      </c>
      <c r="S34" s="5">
        <f t="shared" si="18"/>
        <v>2</v>
      </c>
      <c r="T34" s="5"/>
      <c r="U34" s="6"/>
      <c r="V34" s="6"/>
      <c r="W34" s="6"/>
      <c r="X34" s="6"/>
      <c r="Y34" s="6"/>
      <c r="Z34" s="5" t="s">
        <v>42</v>
      </c>
      <c r="AA34" s="5" t="s">
        <v>66</v>
      </c>
      <c r="AB34" s="5" t="s">
        <v>81</v>
      </c>
      <c r="AC34" s="5"/>
      <c r="AD34" s="5"/>
      <c r="AE34" s="5"/>
      <c r="AF34" s="5" t="s">
        <v>43</v>
      </c>
      <c r="AG34" s="5" t="s">
        <v>94</v>
      </c>
      <c r="AH34" s="5"/>
      <c r="AI34" s="5" t="s">
        <v>40</v>
      </c>
      <c r="AJ34" s="5">
        <f t="shared" si="20"/>
        <v>2</v>
      </c>
      <c r="AK34" s="5"/>
      <c r="AL34" s="47" t="s">
        <v>40</v>
      </c>
      <c r="AM34" s="5">
        <f t="shared" ref="AM34:AM52" si="23">IF(AL34="NO",2,1)</f>
        <v>2</v>
      </c>
      <c r="AN34" s="5"/>
      <c r="AO34" s="6"/>
      <c r="AP34" s="6"/>
      <c r="AQ34" s="6"/>
      <c r="AR34" s="6"/>
      <c r="AS34" s="5" t="s">
        <v>37</v>
      </c>
      <c r="AT34" s="5">
        <f t="shared" ref="AT34:AT52" si="24">IF(AS34="NO",2,1)</f>
        <v>1</v>
      </c>
      <c r="AU34" s="10" t="s">
        <v>184</v>
      </c>
      <c r="AV34" s="5" t="s">
        <v>45</v>
      </c>
      <c r="AW34" s="5">
        <v>1</v>
      </c>
      <c r="AX34" s="5"/>
      <c r="AY34" s="5" t="s">
        <v>40</v>
      </c>
      <c r="AZ34" s="5">
        <f t="shared" ref="AZ34:AZ52" si="25">IF(AY34="NO",2,1)</f>
        <v>2</v>
      </c>
      <c r="BA34" s="5"/>
      <c r="BB34" s="6"/>
      <c r="BC34" s="39"/>
      <c r="BD34" s="39"/>
      <c r="BE34" s="5" t="s">
        <v>40</v>
      </c>
      <c r="BF34" s="5">
        <f t="shared" si="16"/>
        <v>2</v>
      </c>
      <c r="BG34" s="5"/>
      <c r="BH34" s="6"/>
      <c r="BI34" s="6"/>
      <c r="BJ34" s="6"/>
      <c r="BK34" s="5" t="s">
        <v>37</v>
      </c>
      <c r="BL34" s="5">
        <f t="shared" ref="BL34:BL52" si="26">IF(BK34="NO",2,1)</f>
        <v>1</v>
      </c>
      <c r="BM34" s="5"/>
      <c r="BN34" s="5" t="s">
        <v>46</v>
      </c>
      <c r="BO34" s="5" t="s">
        <v>58</v>
      </c>
      <c r="BP34" s="5"/>
      <c r="BQ34" s="5"/>
      <c r="BR34" s="5"/>
      <c r="BS34" s="5" t="s">
        <v>40</v>
      </c>
      <c r="BT34" s="5">
        <f t="shared" ref="BT34:BT52" si="27">IF(BS34="NO",2,1)</f>
        <v>2</v>
      </c>
      <c r="BU34" s="5"/>
      <c r="BV34" s="5" t="s">
        <v>40</v>
      </c>
      <c r="BW34" s="5">
        <f t="shared" ref="BW34:BW52" si="28">IF(BV34="NO",2,1)</f>
        <v>2</v>
      </c>
      <c r="BX34" s="5"/>
      <c r="BY34" s="5" t="s">
        <v>40</v>
      </c>
      <c r="BZ34" s="5">
        <f t="shared" si="19"/>
        <v>2</v>
      </c>
      <c r="CA34" s="5"/>
      <c r="CB34" s="5" t="s">
        <v>37</v>
      </c>
      <c r="CC34" s="5">
        <f t="shared" si="17"/>
        <v>1</v>
      </c>
      <c r="CD34" s="5"/>
      <c r="CE34" s="5" t="s">
        <v>103</v>
      </c>
      <c r="CF34" s="6"/>
      <c r="CG34" s="6"/>
      <c r="CH34" s="6"/>
    </row>
    <row r="35" spans="1:86" ht="12.75">
      <c r="A35" s="4">
        <v>45383.400726979162</v>
      </c>
      <c r="B35" s="5" t="s">
        <v>185</v>
      </c>
      <c r="C35" s="5">
        <v>0</v>
      </c>
      <c r="D35" s="5" t="s">
        <v>37</v>
      </c>
      <c r="E35" s="5" t="s">
        <v>186</v>
      </c>
      <c r="F35" s="5" t="s">
        <v>39</v>
      </c>
      <c r="G35" s="5">
        <v>1</v>
      </c>
      <c r="H35" s="5"/>
      <c r="I35" s="5" t="s">
        <v>37</v>
      </c>
      <c r="J35" s="5">
        <f t="shared" si="21"/>
        <v>1</v>
      </c>
      <c r="K35" s="5"/>
      <c r="L35" s="5" t="s">
        <v>51</v>
      </c>
      <c r="M35" s="5">
        <f t="shared" ref="M35:M51" si="29">IF(L35="Interno",1,2)</f>
        <v>1</v>
      </c>
      <c r="N35" s="5"/>
      <c r="O35" s="5" t="s">
        <v>37</v>
      </c>
      <c r="P35" s="5">
        <f t="shared" si="22"/>
        <v>1</v>
      </c>
      <c r="Q35" s="5"/>
      <c r="R35" s="5" t="s">
        <v>37</v>
      </c>
      <c r="S35" s="5">
        <f t="shared" si="18"/>
        <v>1</v>
      </c>
      <c r="T35" s="5"/>
      <c r="U35" s="5" t="s">
        <v>169</v>
      </c>
      <c r="V35" s="5"/>
      <c r="W35" s="5"/>
      <c r="X35" s="5"/>
      <c r="Y35" s="5"/>
      <c r="Z35" s="5" t="s">
        <v>64</v>
      </c>
      <c r="AA35" s="5" t="s">
        <v>75</v>
      </c>
      <c r="AB35" s="5" t="s">
        <v>65</v>
      </c>
      <c r="AC35" s="5" t="s">
        <v>81</v>
      </c>
      <c r="AD35" s="5"/>
      <c r="AE35" s="5"/>
      <c r="AF35" s="5" t="s">
        <v>43</v>
      </c>
      <c r="AG35" s="5" t="s">
        <v>93</v>
      </c>
      <c r="AH35" s="5" t="s">
        <v>94</v>
      </c>
      <c r="AI35" s="5" t="s">
        <v>37</v>
      </c>
      <c r="AJ35" s="5">
        <f t="shared" si="20"/>
        <v>1</v>
      </c>
      <c r="AK35" s="5"/>
      <c r="AL35" s="5" t="s">
        <v>37</v>
      </c>
      <c r="AM35" s="5">
        <f t="shared" si="23"/>
        <v>1</v>
      </c>
      <c r="AN35" s="5"/>
      <c r="AO35" s="5" t="s">
        <v>54</v>
      </c>
      <c r="AP35" s="5" t="s">
        <v>69</v>
      </c>
      <c r="AQ35" s="5"/>
      <c r="AR35" s="5"/>
      <c r="AS35" s="5" t="s">
        <v>37</v>
      </c>
      <c r="AT35" s="5">
        <f t="shared" si="24"/>
        <v>1</v>
      </c>
      <c r="AU35" s="10" t="s">
        <v>187</v>
      </c>
      <c r="AV35" s="5" t="s">
        <v>72</v>
      </c>
      <c r="AW35" s="5">
        <v>4</v>
      </c>
      <c r="AX35" s="5"/>
      <c r="AY35" s="5" t="s">
        <v>40</v>
      </c>
      <c r="AZ35" s="5">
        <f t="shared" si="25"/>
        <v>2</v>
      </c>
      <c r="BA35" s="5"/>
      <c r="BB35" s="6"/>
      <c r="BC35" s="39"/>
      <c r="BD35" s="39"/>
      <c r="BE35" s="5" t="s">
        <v>37</v>
      </c>
      <c r="BF35" s="5">
        <f t="shared" si="16"/>
        <v>1</v>
      </c>
      <c r="BG35" s="5"/>
      <c r="BH35" s="5" t="s">
        <v>72</v>
      </c>
      <c r="BI35" s="5">
        <v>4</v>
      </c>
      <c r="BJ35" s="5"/>
      <c r="BK35" s="5" t="s">
        <v>37</v>
      </c>
      <c r="BL35" s="5">
        <f t="shared" si="26"/>
        <v>1</v>
      </c>
      <c r="BM35" s="5"/>
      <c r="BN35" s="5" t="s">
        <v>46</v>
      </c>
      <c r="BO35" s="5" t="s">
        <v>85</v>
      </c>
      <c r="BP35" s="5" t="s">
        <v>97</v>
      </c>
      <c r="BQ35" s="5" t="s">
        <v>47</v>
      </c>
      <c r="BR35" s="5"/>
      <c r="BS35" s="5" t="s">
        <v>37</v>
      </c>
      <c r="BT35" s="5">
        <f t="shared" si="27"/>
        <v>1</v>
      </c>
      <c r="BU35" s="5"/>
      <c r="BV35" s="5" t="s">
        <v>37</v>
      </c>
      <c r="BW35" s="5">
        <f t="shared" si="28"/>
        <v>1</v>
      </c>
      <c r="BX35" s="5"/>
      <c r="BY35" s="5" t="s">
        <v>37</v>
      </c>
      <c r="BZ35" s="5">
        <f t="shared" si="19"/>
        <v>1</v>
      </c>
      <c r="CA35" s="5"/>
      <c r="CB35" s="5" t="s">
        <v>37</v>
      </c>
      <c r="CC35" s="5">
        <f t="shared" si="17"/>
        <v>1</v>
      </c>
      <c r="CD35" s="5"/>
      <c r="CE35" s="5" t="s">
        <v>103</v>
      </c>
      <c r="CF35" s="6" t="s">
        <v>166</v>
      </c>
      <c r="CG35" s="6"/>
      <c r="CH35" s="6"/>
    </row>
    <row r="36" spans="1:86" ht="12.75">
      <c r="A36" s="4">
        <v>45383.824859328699</v>
      </c>
      <c r="B36" s="5" t="s">
        <v>188</v>
      </c>
      <c r="C36" s="5">
        <v>0</v>
      </c>
      <c r="D36" s="5" t="s">
        <v>37</v>
      </c>
      <c r="E36" s="5" t="s">
        <v>189</v>
      </c>
      <c r="F36" s="5" t="s">
        <v>39</v>
      </c>
      <c r="G36" s="5">
        <v>1</v>
      </c>
      <c r="H36" s="5"/>
      <c r="I36" s="5" t="s">
        <v>37</v>
      </c>
      <c r="J36" s="5">
        <f t="shared" si="21"/>
        <v>1</v>
      </c>
      <c r="K36" s="5"/>
      <c r="L36" s="5" t="s">
        <v>149</v>
      </c>
      <c r="M36" s="5">
        <f t="shared" si="29"/>
        <v>2</v>
      </c>
      <c r="N36" s="5"/>
      <c r="O36" s="5" t="s">
        <v>37</v>
      </c>
      <c r="P36" s="5">
        <f t="shared" si="22"/>
        <v>1</v>
      </c>
      <c r="Q36" s="5"/>
      <c r="R36" s="5" t="s">
        <v>37</v>
      </c>
      <c r="S36" s="5">
        <f t="shared" si="18"/>
        <v>1</v>
      </c>
      <c r="T36" s="5"/>
      <c r="U36" s="5" t="s">
        <v>52</v>
      </c>
      <c r="V36" s="5"/>
      <c r="W36" s="5"/>
      <c r="X36" s="5"/>
      <c r="Y36" s="5"/>
      <c r="Z36" s="5" t="s">
        <v>64</v>
      </c>
      <c r="AA36" s="5" t="s">
        <v>75</v>
      </c>
      <c r="AB36" s="5" t="s">
        <v>65</v>
      </c>
      <c r="AC36" s="5" t="s">
        <v>66</v>
      </c>
      <c r="AD36" s="5" t="s">
        <v>81</v>
      </c>
      <c r="AE36" s="5"/>
      <c r="AF36" s="5" t="s">
        <v>83</v>
      </c>
      <c r="AG36" s="5"/>
      <c r="AH36" s="5"/>
      <c r="AI36" s="5" t="s">
        <v>37</v>
      </c>
      <c r="AJ36" s="5">
        <f t="shared" si="20"/>
        <v>1</v>
      </c>
      <c r="AK36" s="5"/>
      <c r="AL36" s="5" t="s">
        <v>37</v>
      </c>
      <c r="AM36" s="5">
        <f t="shared" si="23"/>
        <v>1</v>
      </c>
      <c r="AN36" s="5"/>
      <c r="AO36" s="5" t="s">
        <v>44</v>
      </c>
      <c r="AP36" s="5" t="s">
        <v>95</v>
      </c>
      <c r="AQ36" s="5" t="s">
        <v>68</v>
      </c>
      <c r="AR36" s="5"/>
      <c r="AS36" s="5" t="s">
        <v>37</v>
      </c>
      <c r="AT36" s="5">
        <f t="shared" si="24"/>
        <v>1</v>
      </c>
      <c r="AU36" s="10" t="s">
        <v>190</v>
      </c>
      <c r="AV36" s="5" t="s">
        <v>45</v>
      </c>
      <c r="AW36" s="5">
        <v>1</v>
      </c>
      <c r="AX36" s="5"/>
      <c r="AY36" s="5" t="s">
        <v>40</v>
      </c>
      <c r="AZ36" s="5">
        <f t="shared" si="25"/>
        <v>2</v>
      </c>
      <c r="BA36" s="5"/>
      <c r="BB36" s="6"/>
      <c r="BC36" s="39"/>
      <c r="BD36" s="39"/>
      <c r="BE36" s="5" t="s">
        <v>37</v>
      </c>
      <c r="BF36" s="5">
        <f t="shared" si="16"/>
        <v>1</v>
      </c>
      <c r="BG36" s="5"/>
      <c r="BH36" s="5" t="s">
        <v>71</v>
      </c>
      <c r="BI36" s="5">
        <v>3</v>
      </c>
      <c r="BJ36" s="5"/>
      <c r="BK36" s="5" t="s">
        <v>37</v>
      </c>
      <c r="BL36" s="5">
        <f t="shared" si="26"/>
        <v>1</v>
      </c>
      <c r="BM36" s="5"/>
      <c r="BN36" s="5" t="s">
        <v>46</v>
      </c>
      <c r="BO36" s="5" t="s">
        <v>47</v>
      </c>
      <c r="BP36" s="5"/>
      <c r="BQ36" s="5"/>
      <c r="BR36" s="5"/>
      <c r="BS36" s="5" t="s">
        <v>37</v>
      </c>
      <c r="BT36" s="5">
        <f t="shared" si="27"/>
        <v>1</v>
      </c>
      <c r="BU36" s="5"/>
      <c r="BV36" s="5" t="s">
        <v>37</v>
      </c>
      <c r="BW36" s="5">
        <f t="shared" si="28"/>
        <v>1</v>
      </c>
      <c r="BX36" s="5"/>
      <c r="BY36" s="5" t="s">
        <v>77</v>
      </c>
      <c r="BZ36" s="5">
        <v>3</v>
      </c>
      <c r="CA36" s="5"/>
      <c r="CB36" s="5" t="s">
        <v>37</v>
      </c>
      <c r="CC36" s="5">
        <f t="shared" si="17"/>
        <v>1</v>
      </c>
      <c r="CD36" s="5"/>
      <c r="CE36" s="5" t="s">
        <v>59</v>
      </c>
      <c r="CF36" s="6" t="s">
        <v>166</v>
      </c>
      <c r="CG36" s="6"/>
      <c r="CH36" s="6"/>
    </row>
    <row r="37" spans="1:86" ht="12.75">
      <c r="A37" s="4">
        <v>45383.847000266207</v>
      </c>
      <c r="B37" s="5" t="s">
        <v>191</v>
      </c>
      <c r="C37" s="5">
        <v>0</v>
      </c>
      <c r="D37" s="5" t="s">
        <v>37</v>
      </c>
      <c r="E37" s="5" t="s">
        <v>192</v>
      </c>
      <c r="F37" s="5" t="s">
        <v>39</v>
      </c>
      <c r="G37" s="5">
        <v>1</v>
      </c>
      <c r="H37" s="5"/>
      <c r="I37" s="5" t="s">
        <v>37</v>
      </c>
      <c r="J37" s="5">
        <f t="shared" si="21"/>
        <v>1</v>
      </c>
      <c r="K37" s="5"/>
      <c r="L37" s="5" t="s">
        <v>51</v>
      </c>
      <c r="M37" s="5">
        <f t="shared" si="29"/>
        <v>1</v>
      </c>
      <c r="N37" s="5"/>
      <c r="O37" s="5" t="s">
        <v>37</v>
      </c>
      <c r="P37" s="5">
        <f t="shared" si="22"/>
        <v>1</v>
      </c>
      <c r="Q37" s="5"/>
      <c r="R37" s="5" t="s">
        <v>37</v>
      </c>
      <c r="S37" s="5">
        <f t="shared" si="18"/>
        <v>1</v>
      </c>
      <c r="T37" s="5"/>
      <c r="U37" s="5" t="s">
        <v>52</v>
      </c>
      <c r="V37" s="5"/>
      <c r="W37" s="5"/>
      <c r="X37" s="5"/>
      <c r="Y37" s="5"/>
      <c r="Z37" s="5" t="s">
        <v>42</v>
      </c>
      <c r="AA37" s="5" t="s">
        <v>65</v>
      </c>
      <c r="AB37" s="5" t="s">
        <v>66</v>
      </c>
      <c r="AC37" s="5"/>
      <c r="AD37" s="5"/>
      <c r="AE37" s="5"/>
      <c r="AF37" s="5" t="s">
        <v>83</v>
      </c>
      <c r="AG37" s="5"/>
      <c r="AH37" s="5"/>
      <c r="AI37" s="5" t="s">
        <v>37</v>
      </c>
      <c r="AJ37" s="5">
        <f t="shared" si="20"/>
        <v>1</v>
      </c>
      <c r="AK37" s="5"/>
      <c r="AL37" s="5" t="s">
        <v>37</v>
      </c>
      <c r="AM37" s="5">
        <f t="shared" si="23"/>
        <v>1</v>
      </c>
      <c r="AN37" s="5"/>
      <c r="AO37" s="5" t="s">
        <v>110</v>
      </c>
      <c r="AP37" s="5"/>
      <c r="AQ37" s="5"/>
      <c r="AR37" s="5"/>
      <c r="AS37" s="5" t="s">
        <v>37</v>
      </c>
      <c r="AT37" s="5">
        <f t="shared" si="24"/>
        <v>1</v>
      </c>
      <c r="AU37" s="10" t="s">
        <v>193</v>
      </c>
      <c r="AV37" s="5" t="s">
        <v>72</v>
      </c>
      <c r="AW37" s="5">
        <v>4</v>
      </c>
      <c r="AX37" s="5"/>
      <c r="AY37" s="5" t="s">
        <v>37</v>
      </c>
      <c r="AZ37" s="5">
        <f t="shared" si="25"/>
        <v>1</v>
      </c>
      <c r="BA37" s="5"/>
      <c r="BB37" s="5">
        <v>5</v>
      </c>
      <c r="BC37" s="38"/>
      <c r="BD37" s="38"/>
      <c r="BE37" s="5" t="s">
        <v>37</v>
      </c>
      <c r="BF37" s="5">
        <f t="shared" si="16"/>
        <v>1</v>
      </c>
      <c r="BG37" s="5"/>
      <c r="BH37" s="5" t="s">
        <v>56</v>
      </c>
      <c r="BI37" s="5">
        <v>5</v>
      </c>
      <c r="BJ37" s="5"/>
      <c r="BK37" s="5" t="s">
        <v>37</v>
      </c>
      <c r="BL37" s="5">
        <f t="shared" si="26"/>
        <v>1</v>
      </c>
      <c r="BM37" s="5"/>
      <c r="BN37" s="5" t="s">
        <v>46</v>
      </c>
      <c r="BO37" s="5" t="s">
        <v>58</v>
      </c>
      <c r="BP37" s="5" t="s">
        <v>86</v>
      </c>
      <c r="BQ37" s="5" t="s">
        <v>97</v>
      </c>
      <c r="BR37" s="5" t="s">
        <v>47</v>
      </c>
      <c r="BS37" s="5" t="s">
        <v>37</v>
      </c>
      <c r="BT37" s="5">
        <f t="shared" si="27"/>
        <v>1</v>
      </c>
      <c r="BU37" s="5"/>
      <c r="BV37" s="5" t="s">
        <v>37</v>
      </c>
      <c r="BW37" s="5">
        <f t="shared" si="28"/>
        <v>1</v>
      </c>
      <c r="BX37" s="5"/>
      <c r="BY37" s="5" t="s">
        <v>37</v>
      </c>
      <c r="BZ37" s="5">
        <f>IF(BY37="NO",2,1)</f>
        <v>1</v>
      </c>
      <c r="CA37" s="5"/>
      <c r="CB37" s="5" t="s">
        <v>37</v>
      </c>
      <c r="CC37" s="5">
        <f t="shared" si="17"/>
        <v>1</v>
      </c>
      <c r="CD37" s="5"/>
      <c r="CE37" s="5" t="s">
        <v>59</v>
      </c>
      <c r="CF37" s="6"/>
      <c r="CG37" s="6"/>
      <c r="CH37" s="6"/>
    </row>
    <row r="38" spans="1:86" ht="12.75">
      <c r="A38" s="4">
        <v>45384.245214386574</v>
      </c>
      <c r="B38" s="5" t="s">
        <v>194</v>
      </c>
      <c r="C38" s="5">
        <v>0</v>
      </c>
      <c r="D38" s="5" t="s">
        <v>37</v>
      </c>
      <c r="E38" s="5" t="s">
        <v>195</v>
      </c>
      <c r="F38" s="5" t="s">
        <v>39</v>
      </c>
      <c r="G38" s="5">
        <v>1</v>
      </c>
      <c r="H38" s="5"/>
      <c r="I38" s="5" t="s">
        <v>37</v>
      </c>
      <c r="J38" s="5">
        <f t="shared" si="21"/>
        <v>1</v>
      </c>
      <c r="K38" s="5"/>
      <c r="L38" s="5" t="s">
        <v>149</v>
      </c>
      <c r="M38" s="5">
        <f t="shared" si="29"/>
        <v>2</v>
      </c>
      <c r="N38" s="5"/>
      <c r="O38" s="5" t="s">
        <v>37</v>
      </c>
      <c r="P38" s="5">
        <f t="shared" si="22"/>
        <v>1</v>
      </c>
      <c r="Q38" s="5"/>
      <c r="R38" s="5" t="s">
        <v>37</v>
      </c>
      <c r="S38" s="5">
        <f t="shared" si="18"/>
        <v>1</v>
      </c>
      <c r="T38" s="5"/>
      <c r="U38" s="5" t="s">
        <v>52</v>
      </c>
      <c r="V38" s="5" t="s">
        <v>80</v>
      </c>
      <c r="W38" s="5"/>
      <c r="X38" s="5"/>
      <c r="Y38" s="5"/>
      <c r="Z38" s="5" t="s">
        <v>42</v>
      </c>
      <c r="AA38" s="5" t="s">
        <v>66</v>
      </c>
      <c r="AB38" s="5" t="s">
        <v>81</v>
      </c>
      <c r="AC38" s="5"/>
      <c r="AD38" s="5"/>
      <c r="AE38" s="5"/>
      <c r="AF38" s="5" t="s">
        <v>43</v>
      </c>
      <c r="AG38" s="5" t="s">
        <v>93</v>
      </c>
      <c r="AH38" s="5"/>
      <c r="AI38" s="5" t="s">
        <v>37</v>
      </c>
      <c r="AJ38" s="5">
        <f t="shared" si="20"/>
        <v>1</v>
      </c>
      <c r="AK38" s="5"/>
      <c r="AL38" s="47" t="s">
        <v>40</v>
      </c>
      <c r="AM38" s="5">
        <f t="shared" si="23"/>
        <v>2</v>
      </c>
      <c r="AN38" s="5"/>
      <c r="AO38" s="6"/>
      <c r="AP38" s="6"/>
      <c r="AQ38" s="6"/>
      <c r="AR38" s="6"/>
      <c r="AS38" s="5" t="s">
        <v>40</v>
      </c>
      <c r="AT38" s="5">
        <f t="shared" si="24"/>
        <v>2</v>
      </c>
      <c r="AU38" s="6"/>
      <c r="AV38" s="5" t="s">
        <v>72</v>
      </c>
      <c r="AW38" s="5">
        <v>4</v>
      </c>
      <c r="AX38" s="5"/>
      <c r="AY38" s="5" t="s">
        <v>40</v>
      </c>
      <c r="AZ38" s="5">
        <f t="shared" si="25"/>
        <v>2</v>
      </c>
      <c r="BA38" s="5"/>
      <c r="BB38" s="6"/>
      <c r="BC38" s="39"/>
      <c r="BD38" s="39"/>
      <c r="BE38" s="5" t="s">
        <v>37</v>
      </c>
      <c r="BF38" s="5">
        <f t="shared" si="16"/>
        <v>1</v>
      </c>
      <c r="BG38" s="5"/>
      <c r="BH38" s="5" t="s">
        <v>72</v>
      </c>
      <c r="BI38" s="5">
        <v>4</v>
      </c>
      <c r="BJ38" s="5"/>
      <c r="BK38" s="5" t="s">
        <v>37</v>
      </c>
      <c r="BL38" s="5">
        <f t="shared" si="26"/>
        <v>1</v>
      </c>
      <c r="BM38" s="5"/>
      <c r="BN38" s="5" t="s">
        <v>46</v>
      </c>
      <c r="BO38" s="5" t="s">
        <v>58</v>
      </c>
      <c r="BP38" s="5" t="s">
        <v>85</v>
      </c>
      <c r="BQ38" s="5" t="s">
        <v>86</v>
      </c>
      <c r="BR38" s="5" t="s">
        <v>47</v>
      </c>
      <c r="BS38" s="5" t="s">
        <v>37</v>
      </c>
      <c r="BT38" s="5">
        <f t="shared" si="27"/>
        <v>1</v>
      </c>
      <c r="BU38" s="5"/>
      <c r="BV38" s="5" t="s">
        <v>37</v>
      </c>
      <c r="BW38" s="5">
        <f t="shared" si="28"/>
        <v>1</v>
      </c>
      <c r="BX38" s="5"/>
      <c r="BY38" s="5" t="s">
        <v>37</v>
      </c>
      <c r="BZ38" s="5">
        <f>IF(BY38="NO",2,1)</f>
        <v>1</v>
      </c>
      <c r="CA38" s="5"/>
      <c r="CB38" s="5" t="s">
        <v>89</v>
      </c>
      <c r="CC38" s="5">
        <v>3</v>
      </c>
      <c r="CD38" s="5"/>
      <c r="CE38" s="6"/>
      <c r="CF38" s="6"/>
      <c r="CG38" s="6"/>
      <c r="CH38" s="6"/>
    </row>
    <row r="39" spans="1:86" ht="12.75">
      <c r="A39" s="4">
        <v>45384.39461422454</v>
      </c>
      <c r="B39" s="5" t="s">
        <v>196</v>
      </c>
      <c r="C39" s="5">
        <v>0</v>
      </c>
      <c r="D39" s="5" t="s">
        <v>37</v>
      </c>
      <c r="E39" s="5" t="s">
        <v>197</v>
      </c>
      <c r="F39" s="5" t="s">
        <v>198</v>
      </c>
      <c r="G39" s="5">
        <v>3</v>
      </c>
      <c r="H39" s="5"/>
      <c r="I39" s="5" t="s">
        <v>37</v>
      </c>
      <c r="J39" s="5">
        <f t="shared" si="21"/>
        <v>1</v>
      </c>
      <c r="K39" s="5"/>
      <c r="L39" s="5" t="s">
        <v>149</v>
      </c>
      <c r="M39" s="5">
        <f t="shared" si="29"/>
        <v>2</v>
      </c>
      <c r="N39" s="5"/>
      <c r="O39" s="5" t="s">
        <v>37</v>
      </c>
      <c r="P39" s="5">
        <f t="shared" si="22"/>
        <v>1</v>
      </c>
      <c r="Q39" s="5"/>
      <c r="R39" s="5" t="s">
        <v>89</v>
      </c>
      <c r="S39" s="5">
        <v>3</v>
      </c>
      <c r="T39" s="5"/>
      <c r="U39" s="6"/>
      <c r="V39" s="6"/>
      <c r="W39" s="6"/>
      <c r="X39" s="6"/>
      <c r="Y39" s="6"/>
      <c r="Z39" s="5" t="s">
        <v>119</v>
      </c>
      <c r="AA39" s="5"/>
      <c r="AB39" s="5"/>
      <c r="AC39" s="5"/>
      <c r="AD39" s="5"/>
      <c r="AE39" s="5"/>
      <c r="AF39" s="5" t="s">
        <v>83</v>
      </c>
      <c r="AG39" s="5"/>
      <c r="AH39" s="5"/>
      <c r="AI39" s="5" t="s">
        <v>37</v>
      </c>
      <c r="AJ39" s="5">
        <f t="shared" si="20"/>
        <v>1</v>
      </c>
      <c r="AK39" s="5"/>
      <c r="AL39" s="5" t="s">
        <v>37</v>
      </c>
      <c r="AM39" s="5">
        <f t="shared" si="23"/>
        <v>1</v>
      </c>
      <c r="AN39" s="5"/>
      <c r="AO39" s="5" t="s">
        <v>54</v>
      </c>
      <c r="AP39" s="5"/>
      <c r="AQ39" s="5"/>
      <c r="AR39" s="5"/>
      <c r="AS39" s="5" t="s">
        <v>37</v>
      </c>
      <c r="AT39" s="5">
        <f t="shared" si="24"/>
        <v>1</v>
      </c>
      <c r="AU39" s="10" t="s">
        <v>199</v>
      </c>
      <c r="AV39" s="5" t="s">
        <v>71</v>
      </c>
      <c r="AW39" s="5">
        <v>3</v>
      </c>
      <c r="AX39" s="5"/>
      <c r="AY39" s="5" t="s">
        <v>40</v>
      </c>
      <c r="AZ39" s="5">
        <f t="shared" si="25"/>
        <v>2</v>
      </c>
      <c r="BA39" s="5"/>
      <c r="BB39" s="6"/>
      <c r="BC39" s="39"/>
      <c r="BD39" s="39"/>
      <c r="BE39" s="5" t="s">
        <v>40</v>
      </c>
      <c r="BF39" s="5">
        <f t="shared" si="16"/>
        <v>2</v>
      </c>
      <c r="BG39" s="5"/>
      <c r="BH39" s="6"/>
      <c r="BI39" s="6"/>
      <c r="BJ39" s="6"/>
      <c r="BK39" s="5" t="s">
        <v>37</v>
      </c>
      <c r="BL39" s="5">
        <f t="shared" si="26"/>
        <v>1</v>
      </c>
      <c r="BM39" s="5"/>
      <c r="BN39" s="5" t="s">
        <v>46</v>
      </c>
      <c r="BO39" s="5" t="s">
        <v>58</v>
      </c>
      <c r="BP39" s="5"/>
      <c r="BQ39" s="5"/>
      <c r="BR39" s="5"/>
      <c r="BS39" s="5" t="s">
        <v>37</v>
      </c>
      <c r="BT39" s="5">
        <f t="shared" si="27"/>
        <v>1</v>
      </c>
      <c r="BU39" s="5"/>
      <c r="BV39" s="5" t="s">
        <v>37</v>
      </c>
      <c r="BW39" s="5">
        <f t="shared" si="28"/>
        <v>1</v>
      </c>
      <c r="BX39" s="5"/>
      <c r="BY39" s="5" t="s">
        <v>77</v>
      </c>
      <c r="BZ39" s="5">
        <v>3</v>
      </c>
      <c r="CA39" s="5"/>
      <c r="CB39" s="5" t="s">
        <v>89</v>
      </c>
      <c r="CC39" s="5">
        <v>3</v>
      </c>
      <c r="CD39" s="5"/>
      <c r="CE39" s="6"/>
      <c r="CF39" s="6"/>
      <c r="CG39" s="6"/>
      <c r="CH39" s="6"/>
    </row>
    <row r="40" spans="1:86" ht="12.75">
      <c r="A40" s="4">
        <v>45384.414667187499</v>
      </c>
      <c r="B40" s="5" t="s">
        <v>200</v>
      </c>
      <c r="C40" s="5">
        <v>0</v>
      </c>
      <c r="D40" s="5" t="s">
        <v>37</v>
      </c>
      <c r="E40" s="5" t="s">
        <v>201</v>
      </c>
      <c r="F40" s="5" t="s">
        <v>39</v>
      </c>
      <c r="G40" s="5">
        <v>1</v>
      </c>
      <c r="H40" s="5"/>
      <c r="I40" s="5" t="s">
        <v>37</v>
      </c>
      <c r="J40" s="5">
        <f t="shared" si="21"/>
        <v>1</v>
      </c>
      <c r="K40" s="5"/>
      <c r="L40" s="5" t="s">
        <v>51</v>
      </c>
      <c r="M40" s="5">
        <f t="shared" si="29"/>
        <v>1</v>
      </c>
      <c r="N40" s="5"/>
      <c r="O40" s="5" t="s">
        <v>37</v>
      </c>
      <c r="P40" s="5">
        <f t="shared" si="22"/>
        <v>1</v>
      </c>
      <c r="Q40" s="5"/>
      <c r="R40" s="5" t="s">
        <v>89</v>
      </c>
      <c r="S40" s="5">
        <v>3</v>
      </c>
      <c r="T40" s="5"/>
      <c r="U40" s="6"/>
      <c r="V40" s="6"/>
      <c r="W40" s="6"/>
      <c r="X40" s="6"/>
      <c r="Y40" s="6"/>
      <c r="Z40" s="5" t="s">
        <v>64</v>
      </c>
      <c r="AA40" s="5" t="s">
        <v>75</v>
      </c>
      <c r="AB40" s="5" t="s">
        <v>65</v>
      </c>
      <c r="AC40" s="5" t="s">
        <v>66</v>
      </c>
      <c r="AD40" s="5" t="s">
        <v>81</v>
      </c>
      <c r="AE40" s="5"/>
      <c r="AF40" s="5" t="s">
        <v>43</v>
      </c>
      <c r="AG40" s="5"/>
      <c r="AH40" s="5"/>
      <c r="AI40" s="5" t="s">
        <v>40</v>
      </c>
      <c r="AJ40" s="5">
        <f t="shared" si="20"/>
        <v>2</v>
      </c>
      <c r="AK40" s="5"/>
      <c r="AL40" s="5" t="s">
        <v>37</v>
      </c>
      <c r="AM40" s="5">
        <f t="shared" si="23"/>
        <v>1</v>
      </c>
      <c r="AN40" s="5"/>
      <c r="AO40" s="5" t="s">
        <v>44</v>
      </c>
      <c r="AP40" s="5" t="s">
        <v>95</v>
      </c>
      <c r="AQ40" s="5" t="s">
        <v>69</v>
      </c>
      <c r="AR40" s="5"/>
      <c r="AS40" s="5" t="s">
        <v>37</v>
      </c>
      <c r="AT40" s="5">
        <f t="shared" si="24"/>
        <v>1</v>
      </c>
      <c r="AU40" s="10" t="s">
        <v>202</v>
      </c>
      <c r="AV40" s="5" t="s">
        <v>71</v>
      </c>
      <c r="AW40" s="5">
        <v>3</v>
      </c>
      <c r="AX40" s="5"/>
      <c r="AY40" s="5" t="s">
        <v>40</v>
      </c>
      <c r="AZ40" s="5">
        <f t="shared" si="25"/>
        <v>2</v>
      </c>
      <c r="BA40" s="5"/>
      <c r="BB40" s="6"/>
      <c r="BC40" s="39"/>
      <c r="BD40" s="39"/>
      <c r="BE40" s="5" t="s">
        <v>37</v>
      </c>
      <c r="BF40" s="5">
        <f t="shared" si="16"/>
        <v>1</v>
      </c>
      <c r="BG40" s="5"/>
      <c r="BH40" s="5" t="s">
        <v>56</v>
      </c>
      <c r="BI40" s="5">
        <v>5</v>
      </c>
      <c r="BJ40" s="5"/>
      <c r="BK40" s="5" t="s">
        <v>37</v>
      </c>
      <c r="BL40" s="5">
        <f t="shared" si="26"/>
        <v>1</v>
      </c>
      <c r="BM40" s="5"/>
      <c r="BN40" s="5" t="s">
        <v>46</v>
      </c>
      <c r="BO40" s="5" t="s">
        <v>47</v>
      </c>
      <c r="BP40" s="5"/>
      <c r="BQ40" s="5"/>
      <c r="BR40" s="5"/>
      <c r="BS40" s="5" t="s">
        <v>40</v>
      </c>
      <c r="BT40" s="5">
        <f t="shared" si="27"/>
        <v>2</v>
      </c>
      <c r="BU40" s="5"/>
      <c r="BV40" s="5" t="s">
        <v>37</v>
      </c>
      <c r="BW40" s="5">
        <f t="shared" si="28"/>
        <v>1</v>
      </c>
      <c r="BX40" s="5"/>
      <c r="BY40" s="5" t="s">
        <v>77</v>
      </c>
      <c r="BZ40" s="5">
        <v>3</v>
      </c>
      <c r="CA40" s="5"/>
      <c r="CB40" s="5" t="s">
        <v>40</v>
      </c>
      <c r="CC40" s="5">
        <f>IF(CB40="NO",2,1)</f>
        <v>2</v>
      </c>
      <c r="CD40" s="5"/>
      <c r="CE40" s="6"/>
      <c r="CF40" s="6"/>
      <c r="CG40" s="6"/>
      <c r="CH40" s="6"/>
    </row>
    <row r="41" spans="1:86" ht="12.75">
      <c r="A41" s="4">
        <v>45384.421476238422</v>
      </c>
      <c r="B41" s="5" t="s">
        <v>203</v>
      </c>
      <c r="C41" s="5">
        <v>0</v>
      </c>
      <c r="D41" s="46" t="s">
        <v>40</v>
      </c>
      <c r="E41" s="5" t="s">
        <v>204</v>
      </c>
      <c r="F41" s="5" t="s">
        <v>39</v>
      </c>
      <c r="G41" s="5">
        <v>1</v>
      </c>
      <c r="H41" s="5"/>
      <c r="I41" s="5" t="s">
        <v>40</v>
      </c>
      <c r="J41" s="5">
        <f t="shared" si="21"/>
        <v>2</v>
      </c>
      <c r="K41" s="5"/>
      <c r="L41" s="5" t="s">
        <v>51</v>
      </c>
      <c r="M41" s="5">
        <f t="shared" si="29"/>
        <v>1</v>
      </c>
      <c r="N41" s="5"/>
      <c r="O41" s="5" t="s">
        <v>40</v>
      </c>
      <c r="P41" s="5">
        <f t="shared" si="22"/>
        <v>2</v>
      </c>
      <c r="Q41" s="5"/>
      <c r="R41" s="5" t="s">
        <v>89</v>
      </c>
      <c r="S41" s="5">
        <v>3</v>
      </c>
      <c r="T41" s="5"/>
      <c r="U41" s="8"/>
      <c r="V41" s="8"/>
      <c r="W41" s="8"/>
      <c r="X41" s="8"/>
      <c r="Y41" s="8"/>
      <c r="Z41" s="5" t="s">
        <v>42</v>
      </c>
      <c r="AA41" s="5" t="s">
        <v>65</v>
      </c>
      <c r="AB41" s="5"/>
      <c r="AC41" s="5"/>
      <c r="AD41" s="5"/>
      <c r="AE41" s="5"/>
      <c r="AF41" s="5" t="s">
        <v>83</v>
      </c>
      <c r="AG41" s="5"/>
      <c r="AH41" s="5"/>
      <c r="AI41" s="5" t="s">
        <v>71</v>
      </c>
      <c r="AJ41" s="5">
        <v>3</v>
      </c>
      <c r="AK41" s="5"/>
      <c r="AL41" s="5" t="s">
        <v>37</v>
      </c>
      <c r="AM41" s="5">
        <f t="shared" si="23"/>
        <v>1</v>
      </c>
      <c r="AN41" s="5"/>
      <c r="AO41" s="5" t="s">
        <v>44</v>
      </c>
      <c r="AP41" s="5" t="s">
        <v>95</v>
      </c>
      <c r="AQ41" s="5" t="s">
        <v>68</v>
      </c>
      <c r="AR41" s="5"/>
      <c r="AS41" s="5" t="s">
        <v>40</v>
      </c>
      <c r="AT41" s="5">
        <f t="shared" si="24"/>
        <v>2</v>
      </c>
      <c r="AU41" s="6"/>
      <c r="AV41" s="5" t="s">
        <v>72</v>
      </c>
      <c r="AW41" s="5">
        <v>4</v>
      </c>
      <c r="AX41" s="5"/>
      <c r="AY41" s="5" t="s">
        <v>40</v>
      </c>
      <c r="AZ41" s="5">
        <f t="shared" si="25"/>
        <v>2</v>
      </c>
      <c r="BA41" s="5"/>
      <c r="BB41" s="6"/>
      <c r="BC41" s="39"/>
      <c r="BD41" s="39"/>
      <c r="BE41" s="5" t="s">
        <v>37</v>
      </c>
      <c r="BF41" s="5">
        <f t="shared" si="16"/>
        <v>1</v>
      </c>
      <c r="BG41" s="5"/>
      <c r="BH41" s="57"/>
      <c r="BI41" s="57"/>
      <c r="BJ41" s="57"/>
      <c r="BK41" s="5" t="s">
        <v>37</v>
      </c>
      <c r="BL41" s="5">
        <f t="shared" si="26"/>
        <v>1</v>
      </c>
      <c r="BM41" s="5"/>
      <c r="BN41" s="5" t="s">
        <v>46</v>
      </c>
      <c r="BO41" s="5" t="s">
        <v>58</v>
      </c>
      <c r="BP41" s="5"/>
      <c r="BQ41" s="5"/>
      <c r="BR41" s="5"/>
      <c r="BS41" s="5" t="s">
        <v>37</v>
      </c>
      <c r="BT41" s="5">
        <f t="shared" si="27"/>
        <v>1</v>
      </c>
      <c r="BU41" s="5"/>
      <c r="BV41" s="5" t="s">
        <v>37</v>
      </c>
      <c r="BW41" s="5">
        <f t="shared" si="28"/>
        <v>1</v>
      </c>
      <c r="BX41" s="5"/>
      <c r="BY41" s="5" t="s">
        <v>77</v>
      </c>
      <c r="BZ41" s="5">
        <v>3</v>
      </c>
      <c r="CA41" s="5"/>
      <c r="CB41" s="5" t="s">
        <v>37</v>
      </c>
      <c r="CC41" s="5">
        <f>IF(CB41="NO",2,1)</f>
        <v>1</v>
      </c>
      <c r="CD41" s="5"/>
      <c r="CE41" s="5" t="s">
        <v>103</v>
      </c>
      <c r="CF41" s="6"/>
      <c r="CG41" s="6"/>
      <c r="CH41" s="6"/>
    </row>
    <row r="42" spans="1:86" ht="12.75">
      <c r="A42" s="4">
        <v>45384.432334641198</v>
      </c>
      <c r="B42" s="5" t="s">
        <v>205</v>
      </c>
      <c r="C42" s="5">
        <v>0</v>
      </c>
      <c r="D42" s="5" t="s">
        <v>37</v>
      </c>
      <c r="E42" s="5" t="s">
        <v>206</v>
      </c>
      <c r="F42" s="5" t="s">
        <v>39</v>
      </c>
      <c r="G42" s="5">
        <v>1</v>
      </c>
      <c r="H42" s="5"/>
      <c r="I42" s="5" t="s">
        <v>40</v>
      </c>
      <c r="J42" s="5">
        <f t="shared" si="21"/>
        <v>2</v>
      </c>
      <c r="K42" s="5"/>
      <c r="L42" s="5" t="s">
        <v>51</v>
      </c>
      <c r="M42" s="5">
        <f t="shared" si="29"/>
        <v>1</v>
      </c>
      <c r="N42" s="5"/>
      <c r="O42" s="46" t="s">
        <v>62</v>
      </c>
      <c r="P42" s="46">
        <f t="shared" si="22"/>
        <v>1</v>
      </c>
      <c r="Q42" s="5"/>
      <c r="R42" s="5" t="s">
        <v>40</v>
      </c>
      <c r="S42" s="5">
        <f>IF(R42="NO",2,1)</f>
        <v>2</v>
      </c>
      <c r="T42" s="5"/>
      <c r="U42" s="8"/>
      <c r="V42" s="8"/>
      <c r="W42" s="8"/>
      <c r="X42" s="8"/>
      <c r="Y42" s="8"/>
      <c r="Z42" s="5" t="s">
        <v>64</v>
      </c>
      <c r="AA42" s="5" t="s">
        <v>75</v>
      </c>
      <c r="AB42" s="5" t="s">
        <v>65</v>
      </c>
      <c r="AC42" s="5" t="s">
        <v>66</v>
      </c>
      <c r="AD42" s="5" t="s">
        <v>81</v>
      </c>
      <c r="AE42" s="5"/>
      <c r="AF42" s="5" t="s">
        <v>181</v>
      </c>
      <c r="AG42" s="5"/>
      <c r="AH42" s="5"/>
      <c r="AI42" s="5" t="s">
        <v>40</v>
      </c>
      <c r="AJ42" s="5">
        <f t="shared" ref="AJ42:AJ47" si="30">IF(AI42="NO",2,1)</f>
        <v>2</v>
      </c>
      <c r="AK42" s="5"/>
      <c r="AL42" s="5" t="s">
        <v>37</v>
      </c>
      <c r="AM42" s="5">
        <f t="shared" si="23"/>
        <v>1</v>
      </c>
      <c r="AN42" s="5"/>
      <c r="AO42" s="5" t="s">
        <v>54</v>
      </c>
      <c r="AP42" s="5"/>
      <c r="AQ42" s="5"/>
      <c r="AR42" s="5"/>
      <c r="AS42" s="5" t="s">
        <v>37</v>
      </c>
      <c r="AT42" s="5">
        <f t="shared" si="24"/>
        <v>1</v>
      </c>
      <c r="AU42" s="5" t="s">
        <v>207</v>
      </c>
      <c r="AV42" s="5" t="s">
        <v>72</v>
      </c>
      <c r="AW42" s="5">
        <v>4</v>
      </c>
      <c r="AX42" s="5"/>
      <c r="AY42" s="5" t="s">
        <v>40</v>
      </c>
      <c r="AZ42" s="5">
        <f t="shared" si="25"/>
        <v>2</v>
      </c>
      <c r="BA42" s="5"/>
      <c r="BB42" s="46">
        <v>4</v>
      </c>
      <c r="BC42" s="38"/>
      <c r="BD42" s="38"/>
      <c r="BE42" s="5" t="s">
        <v>37</v>
      </c>
      <c r="BF42" s="5">
        <f t="shared" si="16"/>
        <v>1</v>
      </c>
      <c r="BG42" s="5"/>
      <c r="BH42" s="5" t="s">
        <v>208</v>
      </c>
      <c r="BI42" s="5">
        <v>4</v>
      </c>
      <c r="BJ42" s="5"/>
      <c r="BK42" s="5" t="s">
        <v>37</v>
      </c>
      <c r="BL42" s="5">
        <f t="shared" si="26"/>
        <v>1</v>
      </c>
      <c r="BM42" s="5"/>
      <c r="BN42" s="5" t="s">
        <v>46</v>
      </c>
      <c r="BO42" s="5" t="s">
        <v>58</v>
      </c>
      <c r="BP42" s="5" t="s">
        <v>47</v>
      </c>
      <c r="BQ42" s="5"/>
      <c r="BR42" s="5"/>
      <c r="BS42" s="5" t="s">
        <v>40</v>
      </c>
      <c r="BT42" s="5">
        <f t="shared" si="27"/>
        <v>2</v>
      </c>
      <c r="BU42" s="5"/>
      <c r="BV42" s="5" t="s">
        <v>37</v>
      </c>
      <c r="BW42" s="5">
        <f t="shared" si="28"/>
        <v>1</v>
      </c>
      <c r="BX42" s="5"/>
      <c r="BY42" s="5" t="s">
        <v>77</v>
      </c>
      <c r="BZ42" s="5">
        <v>3</v>
      </c>
      <c r="CA42" s="5"/>
      <c r="CB42" s="5" t="s">
        <v>40</v>
      </c>
      <c r="CC42" s="5">
        <f>IF(CB42="NO",2,1)</f>
        <v>2</v>
      </c>
      <c r="CD42" s="5"/>
      <c r="CE42" s="5" t="s">
        <v>103</v>
      </c>
      <c r="CF42" s="6"/>
      <c r="CG42" s="6"/>
      <c r="CH42" s="6"/>
    </row>
    <row r="43" spans="1:86" ht="12.75">
      <c r="A43" s="4">
        <v>45384.467897916664</v>
      </c>
      <c r="B43" s="5" t="s">
        <v>209</v>
      </c>
      <c r="C43" s="5">
        <v>0</v>
      </c>
      <c r="D43" s="5" t="s">
        <v>37</v>
      </c>
      <c r="E43" s="5" t="s">
        <v>210</v>
      </c>
      <c r="F43" s="5" t="s">
        <v>39</v>
      </c>
      <c r="G43" s="5">
        <v>1</v>
      </c>
      <c r="H43" s="5"/>
      <c r="I43" s="5" t="s">
        <v>37</v>
      </c>
      <c r="J43" s="5">
        <f t="shared" si="21"/>
        <v>1</v>
      </c>
      <c r="K43" s="5"/>
      <c r="L43" s="5" t="s">
        <v>149</v>
      </c>
      <c r="M43" s="5">
        <f t="shared" si="29"/>
        <v>2</v>
      </c>
      <c r="N43" s="5"/>
      <c r="O43" s="5" t="s">
        <v>40</v>
      </c>
      <c r="P43" s="5">
        <f t="shared" si="22"/>
        <v>2</v>
      </c>
      <c r="Q43" s="5"/>
      <c r="R43" s="5" t="s">
        <v>37</v>
      </c>
      <c r="S43" s="5">
        <f>IF(R43="NO",2,1)</f>
        <v>1</v>
      </c>
      <c r="T43" s="5"/>
      <c r="U43" s="5" t="s">
        <v>52</v>
      </c>
      <c r="V43" s="5"/>
      <c r="W43" s="5"/>
      <c r="X43" s="5"/>
      <c r="Y43" s="5"/>
      <c r="Z43" s="5" t="s">
        <v>42</v>
      </c>
      <c r="AA43" s="5" t="s">
        <v>65</v>
      </c>
      <c r="AB43" s="5"/>
      <c r="AC43" s="5"/>
      <c r="AD43" s="5"/>
      <c r="AE43" s="5"/>
      <c r="AF43" s="5" t="s">
        <v>83</v>
      </c>
      <c r="AG43" s="5"/>
      <c r="AH43" s="5"/>
      <c r="AI43" s="5" t="s">
        <v>37</v>
      </c>
      <c r="AJ43" s="5">
        <f t="shared" si="30"/>
        <v>1</v>
      </c>
      <c r="AK43" s="5"/>
      <c r="AL43" s="5" t="s">
        <v>37</v>
      </c>
      <c r="AM43" s="5">
        <f t="shared" si="23"/>
        <v>1</v>
      </c>
      <c r="AN43" s="5"/>
      <c r="AO43" s="5" t="s">
        <v>54</v>
      </c>
      <c r="AP43" s="5" t="s">
        <v>68</v>
      </c>
      <c r="AQ43" s="5"/>
      <c r="AR43" s="5"/>
      <c r="AS43" s="5" t="s">
        <v>37</v>
      </c>
      <c r="AT43" s="5">
        <f t="shared" si="24"/>
        <v>1</v>
      </c>
      <c r="AU43" s="10" t="s">
        <v>211</v>
      </c>
      <c r="AV43" s="5" t="s">
        <v>56</v>
      </c>
      <c r="AW43" s="5">
        <v>5</v>
      </c>
      <c r="AX43" s="5"/>
      <c r="AY43" s="5" t="s">
        <v>37</v>
      </c>
      <c r="AZ43" s="5">
        <f t="shared" si="25"/>
        <v>1</v>
      </c>
      <c r="BA43" s="5"/>
      <c r="BB43" s="5">
        <v>2</v>
      </c>
      <c r="BC43" s="38"/>
      <c r="BD43" s="38"/>
      <c r="BE43" s="5" t="s">
        <v>37</v>
      </c>
      <c r="BF43" s="5">
        <f t="shared" si="16"/>
        <v>1</v>
      </c>
      <c r="BG43" s="5"/>
      <c r="BH43" s="5" t="s">
        <v>56</v>
      </c>
      <c r="BI43" s="5">
        <v>5</v>
      </c>
      <c r="BJ43" s="5"/>
      <c r="BK43" s="5" t="s">
        <v>37</v>
      </c>
      <c r="BL43" s="5">
        <f t="shared" si="26"/>
        <v>1</v>
      </c>
      <c r="BM43" s="5"/>
      <c r="BN43" s="5" t="s">
        <v>46</v>
      </c>
      <c r="BO43" s="5" t="s">
        <v>58</v>
      </c>
      <c r="BP43" s="5" t="s">
        <v>47</v>
      </c>
      <c r="BQ43" s="5"/>
      <c r="BR43" s="5"/>
      <c r="BS43" s="5" t="s">
        <v>37</v>
      </c>
      <c r="BT43" s="5">
        <f t="shared" si="27"/>
        <v>1</v>
      </c>
      <c r="BU43" s="5"/>
      <c r="BV43" s="5" t="s">
        <v>37</v>
      </c>
      <c r="BW43" s="5">
        <f t="shared" si="28"/>
        <v>1</v>
      </c>
      <c r="BX43" s="5"/>
      <c r="BY43" s="5" t="s">
        <v>77</v>
      </c>
      <c r="BZ43" s="5">
        <v>3</v>
      </c>
      <c r="CA43" s="5"/>
      <c r="CB43" s="5" t="s">
        <v>89</v>
      </c>
      <c r="CC43" s="5">
        <v>3</v>
      </c>
      <c r="CD43" s="5"/>
      <c r="CE43" s="6"/>
      <c r="CF43" s="6"/>
      <c r="CG43" s="6"/>
      <c r="CH43" s="6"/>
    </row>
    <row r="44" spans="1:86" ht="12.75">
      <c r="A44" s="4">
        <v>45384.570590532407</v>
      </c>
      <c r="B44" s="5" t="s">
        <v>212</v>
      </c>
      <c r="C44" s="5">
        <v>0</v>
      </c>
      <c r="D44" s="5" t="s">
        <v>37</v>
      </c>
      <c r="E44" s="5" t="s">
        <v>213</v>
      </c>
      <c r="F44" s="5" t="s">
        <v>39</v>
      </c>
      <c r="G44" s="5">
        <v>1</v>
      </c>
      <c r="H44" s="5"/>
      <c r="I44" s="5" t="s">
        <v>37</v>
      </c>
      <c r="J44" s="5">
        <f t="shared" si="21"/>
        <v>1</v>
      </c>
      <c r="K44" s="5"/>
      <c r="L44" s="5" t="s">
        <v>51</v>
      </c>
      <c r="M44" s="5">
        <f t="shared" si="29"/>
        <v>1</v>
      </c>
      <c r="N44" s="5"/>
      <c r="O44" s="5" t="s">
        <v>37</v>
      </c>
      <c r="P44" s="5">
        <f t="shared" si="22"/>
        <v>1</v>
      </c>
      <c r="Q44" s="5"/>
      <c r="R44" s="5" t="s">
        <v>37</v>
      </c>
      <c r="S44" s="5">
        <f>IF(R44="NO",2,1)</f>
        <v>1</v>
      </c>
      <c r="T44" s="5"/>
      <c r="U44" s="5" t="s">
        <v>52</v>
      </c>
      <c r="V44" s="5"/>
      <c r="W44" s="5"/>
      <c r="X44" s="5"/>
      <c r="Y44" s="5"/>
      <c r="Z44" s="5" t="s">
        <v>42</v>
      </c>
      <c r="AA44" s="5" t="s">
        <v>65</v>
      </c>
      <c r="AB44" s="5" t="s">
        <v>66</v>
      </c>
      <c r="AC44" s="5"/>
      <c r="AD44" s="5"/>
      <c r="AE44" s="5"/>
      <c r="AF44" s="5" t="s">
        <v>53</v>
      </c>
      <c r="AG44" s="5"/>
      <c r="AH44" s="5"/>
      <c r="AI44" s="5" t="s">
        <v>37</v>
      </c>
      <c r="AJ44" s="5">
        <f t="shared" si="30"/>
        <v>1</v>
      </c>
      <c r="AK44" s="5"/>
      <c r="AL44" s="5" t="s">
        <v>37</v>
      </c>
      <c r="AM44" s="5">
        <f t="shared" si="23"/>
        <v>1</v>
      </c>
      <c r="AN44" s="5"/>
      <c r="AO44" s="48"/>
      <c r="AP44" s="48"/>
      <c r="AQ44" s="48"/>
      <c r="AR44" s="6"/>
      <c r="AS44" s="5" t="s">
        <v>37</v>
      </c>
      <c r="AT44" s="5">
        <f t="shared" si="24"/>
        <v>1</v>
      </c>
      <c r="AU44" s="10" t="s">
        <v>214</v>
      </c>
      <c r="AV44" s="5" t="s">
        <v>72</v>
      </c>
      <c r="AW44" s="5">
        <v>4</v>
      </c>
      <c r="AX44" s="5"/>
      <c r="AY44" s="5" t="s">
        <v>40</v>
      </c>
      <c r="AZ44" s="5">
        <f t="shared" si="25"/>
        <v>2</v>
      </c>
      <c r="BA44" s="5"/>
      <c r="BB44" s="6"/>
      <c r="BC44" s="39"/>
      <c r="BD44" s="39"/>
      <c r="BE44" s="5" t="s">
        <v>37</v>
      </c>
      <c r="BF44" s="5">
        <f t="shared" si="16"/>
        <v>1</v>
      </c>
      <c r="BG44" s="5"/>
      <c r="BH44" s="5" t="s">
        <v>56</v>
      </c>
      <c r="BI44" s="5">
        <v>5</v>
      </c>
      <c r="BJ44" s="5"/>
      <c r="BK44" s="5" t="s">
        <v>37</v>
      </c>
      <c r="BL44" s="5">
        <f t="shared" si="26"/>
        <v>1</v>
      </c>
      <c r="BM44" s="5"/>
      <c r="BN44" s="5" t="s">
        <v>46</v>
      </c>
      <c r="BO44" s="5" t="s">
        <v>58</v>
      </c>
      <c r="BP44" s="5" t="s">
        <v>86</v>
      </c>
      <c r="BQ44" s="5" t="s">
        <v>47</v>
      </c>
      <c r="BR44" s="5"/>
      <c r="BS44" s="5" t="s">
        <v>37</v>
      </c>
      <c r="BT44" s="5">
        <f t="shared" si="27"/>
        <v>1</v>
      </c>
      <c r="BU44" s="5"/>
      <c r="BV44" s="5" t="s">
        <v>37</v>
      </c>
      <c r="BW44" s="5">
        <f t="shared" si="28"/>
        <v>1</v>
      </c>
      <c r="BX44" s="5"/>
      <c r="BY44" s="5" t="s">
        <v>40</v>
      </c>
      <c r="BZ44" s="5">
        <f>IF(BY44="NO",2,1)</f>
        <v>2</v>
      </c>
      <c r="CA44" s="5"/>
      <c r="CB44" s="5" t="s">
        <v>37</v>
      </c>
      <c r="CC44" s="5">
        <f>IF(CB44="NO",2,1)</f>
        <v>1</v>
      </c>
      <c r="CD44" s="5"/>
      <c r="CE44" s="5" t="s">
        <v>59</v>
      </c>
      <c r="CF44" s="6" t="s">
        <v>129</v>
      </c>
      <c r="CG44" s="6"/>
      <c r="CH44" s="6"/>
    </row>
    <row r="45" spans="1:86" ht="12.75">
      <c r="A45" s="4">
        <v>45385.387102407403</v>
      </c>
      <c r="B45" s="5" t="s">
        <v>215</v>
      </c>
      <c r="C45" s="5">
        <v>0</v>
      </c>
      <c r="D45" s="5" t="s">
        <v>37</v>
      </c>
      <c r="E45" s="5" t="s">
        <v>216</v>
      </c>
      <c r="F45" s="5" t="s">
        <v>39</v>
      </c>
      <c r="G45" s="5">
        <v>1</v>
      </c>
      <c r="H45" s="5"/>
      <c r="I45" s="5" t="s">
        <v>37</v>
      </c>
      <c r="J45" s="5">
        <f t="shared" si="21"/>
        <v>1</v>
      </c>
      <c r="K45" s="5"/>
      <c r="L45" s="5" t="s">
        <v>51</v>
      </c>
      <c r="M45" s="5">
        <f t="shared" si="29"/>
        <v>1</v>
      </c>
      <c r="N45" s="5"/>
      <c r="O45" s="5" t="s">
        <v>37</v>
      </c>
      <c r="P45" s="5">
        <f t="shared" si="22"/>
        <v>1</v>
      </c>
      <c r="Q45" s="5"/>
      <c r="R45" s="5" t="s">
        <v>37</v>
      </c>
      <c r="S45" s="5">
        <f>IF(R45="NO",2,1)</f>
        <v>1</v>
      </c>
      <c r="T45" s="5"/>
      <c r="U45" s="5" t="s">
        <v>52</v>
      </c>
      <c r="V45" s="5" t="s">
        <v>80</v>
      </c>
      <c r="W45" s="5" t="s">
        <v>118</v>
      </c>
      <c r="X45" s="5"/>
      <c r="Y45" s="5"/>
      <c r="Z45" s="5" t="s">
        <v>64</v>
      </c>
      <c r="AA45" s="5" t="s">
        <v>75</v>
      </c>
      <c r="AB45" s="5" t="s">
        <v>65</v>
      </c>
      <c r="AC45" s="5" t="s">
        <v>81</v>
      </c>
      <c r="AD45" s="5"/>
      <c r="AE45" s="5"/>
      <c r="AF45" s="5" t="s">
        <v>43</v>
      </c>
      <c r="AG45" s="5" t="s">
        <v>93</v>
      </c>
      <c r="AH45" s="5"/>
      <c r="AI45" s="5" t="s">
        <v>37</v>
      </c>
      <c r="AJ45" s="5">
        <f t="shared" si="30"/>
        <v>1</v>
      </c>
      <c r="AK45" s="5"/>
      <c r="AL45" s="5" t="s">
        <v>37</v>
      </c>
      <c r="AM45" s="5">
        <f t="shared" si="23"/>
        <v>1</v>
      </c>
      <c r="AN45" s="5"/>
      <c r="AO45" s="5" t="s">
        <v>44</v>
      </c>
      <c r="AP45" s="5" t="s">
        <v>69</v>
      </c>
      <c r="AQ45" s="5"/>
      <c r="AR45" s="5"/>
      <c r="AS45" s="5" t="s">
        <v>37</v>
      </c>
      <c r="AT45" s="5">
        <f t="shared" si="24"/>
        <v>1</v>
      </c>
      <c r="AU45" s="10" t="s">
        <v>217</v>
      </c>
      <c r="AV45" s="5" t="s">
        <v>72</v>
      </c>
      <c r="AW45" s="5">
        <v>4</v>
      </c>
      <c r="AX45" s="5"/>
      <c r="AY45" s="5" t="s">
        <v>40</v>
      </c>
      <c r="AZ45" s="5">
        <f t="shared" si="25"/>
        <v>2</v>
      </c>
      <c r="BA45" s="5"/>
      <c r="BB45" s="6"/>
      <c r="BC45" s="39"/>
      <c r="BD45" s="39"/>
      <c r="BE45" s="5" t="s">
        <v>37</v>
      </c>
      <c r="BF45" s="5">
        <f t="shared" si="16"/>
        <v>1</v>
      </c>
      <c r="BG45" s="5"/>
      <c r="BH45" s="57"/>
      <c r="BI45" s="57"/>
      <c r="BJ45" s="57"/>
      <c r="BK45" s="5" t="s">
        <v>37</v>
      </c>
      <c r="BL45" s="5">
        <f t="shared" si="26"/>
        <v>1</v>
      </c>
      <c r="BM45" s="5"/>
      <c r="BN45" s="5" t="s">
        <v>46</v>
      </c>
      <c r="BO45" s="5" t="s">
        <v>58</v>
      </c>
      <c r="BP45" s="5" t="s">
        <v>85</v>
      </c>
      <c r="BQ45" s="5" t="s">
        <v>86</v>
      </c>
      <c r="BR45" s="5" t="s">
        <v>47</v>
      </c>
      <c r="BS45" s="5" t="s">
        <v>37</v>
      </c>
      <c r="BT45" s="5">
        <f t="shared" si="27"/>
        <v>1</v>
      </c>
      <c r="BU45" s="5"/>
      <c r="BV45" s="5" t="s">
        <v>37</v>
      </c>
      <c r="BW45" s="5">
        <f t="shared" si="28"/>
        <v>1</v>
      </c>
      <c r="BX45" s="5"/>
      <c r="BY45" s="5" t="s">
        <v>37</v>
      </c>
      <c r="BZ45" s="5">
        <f>IF(BY45="NO",2,1)</f>
        <v>1</v>
      </c>
      <c r="CA45" s="5"/>
      <c r="CB45" s="5" t="s">
        <v>37</v>
      </c>
      <c r="CC45" s="5">
        <f>IF(CB45="NO",2,1)</f>
        <v>1</v>
      </c>
      <c r="CD45" s="5"/>
      <c r="CE45" s="5" t="s">
        <v>59</v>
      </c>
      <c r="CF45" s="6" t="s">
        <v>174</v>
      </c>
      <c r="CG45" s="6" t="s">
        <v>166</v>
      </c>
      <c r="CH45" s="6"/>
    </row>
    <row r="46" spans="1:86" ht="12.75">
      <c r="A46" s="4">
        <v>45385.609022268516</v>
      </c>
      <c r="B46" s="5" t="s">
        <v>218</v>
      </c>
      <c r="C46" s="5">
        <v>0</v>
      </c>
      <c r="D46" s="5" t="s">
        <v>37</v>
      </c>
      <c r="E46" s="5" t="s">
        <v>219</v>
      </c>
      <c r="F46" s="5" t="s">
        <v>39</v>
      </c>
      <c r="G46" s="5">
        <v>1</v>
      </c>
      <c r="H46" s="5"/>
      <c r="I46" s="5" t="s">
        <v>40</v>
      </c>
      <c r="J46" s="5">
        <f t="shared" si="21"/>
        <v>2</v>
      </c>
      <c r="K46" s="5"/>
      <c r="L46" s="5" t="s">
        <v>51</v>
      </c>
      <c r="M46" s="5">
        <f t="shared" si="29"/>
        <v>1</v>
      </c>
      <c r="N46" s="5"/>
      <c r="O46" s="5" t="s">
        <v>40</v>
      </c>
      <c r="P46" s="5">
        <f t="shared" si="22"/>
        <v>2</v>
      </c>
      <c r="Q46" s="5"/>
      <c r="R46" s="5" t="s">
        <v>89</v>
      </c>
      <c r="S46" s="5">
        <v>3</v>
      </c>
      <c r="T46" s="5"/>
      <c r="U46" s="6"/>
      <c r="V46" s="6"/>
      <c r="W46" s="6"/>
      <c r="X46" s="6"/>
      <c r="Y46" s="6"/>
      <c r="Z46" s="5" t="s">
        <v>64</v>
      </c>
      <c r="AA46" s="5" t="s">
        <v>75</v>
      </c>
      <c r="AB46" s="5" t="s">
        <v>66</v>
      </c>
      <c r="AC46" s="5"/>
      <c r="AD46" s="5"/>
      <c r="AE46" s="5"/>
      <c r="AF46" s="5" t="s">
        <v>43</v>
      </c>
      <c r="AG46" s="5" t="s">
        <v>93</v>
      </c>
      <c r="AH46" s="5"/>
      <c r="AI46" s="5" t="s">
        <v>37</v>
      </c>
      <c r="AJ46" s="5">
        <f t="shared" si="30"/>
        <v>1</v>
      </c>
      <c r="AK46" s="5"/>
      <c r="AL46" s="5" t="s">
        <v>37</v>
      </c>
      <c r="AM46" s="5">
        <f t="shared" si="23"/>
        <v>1</v>
      </c>
      <c r="AN46" s="5"/>
      <c r="AO46" s="5" t="s">
        <v>44</v>
      </c>
      <c r="AP46" s="5" t="s">
        <v>95</v>
      </c>
      <c r="AQ46" s="5" t="s">
        <v>68</v>
      </c>
      <c r="AR46" s="5" t="s">
        <v>69</v>
      </c>
      <c r="AS46" s="5" t="s">
        <v>37</v>
      </c>
      <c r="AT46" s="5">
        <f t="shared" si="24"/>
        <v>1</v>
      </c>
      <c r="AU46" s="5" t="s">
        <v>220</v>
      </c>
      <c r="AV46" s="5" t="s">
        <v>56</v>
      </c>
      <c r="AW46" s="5">
        <v>5</v>
      </c>
      <c r="AX46" s="5"/>
      <c r="AY46" s="5" t="s">
        <v>40</v>
      </c>
      <c r="AZ46" s="5">
        <f t="shared" si="25"/>
        <v>2</v>
      </c>
      <c r="BA46" s="5"/>
      <c r="BB46" s="6"/>
      <c r="BC46" s="39"/>
      <c r="BD46" s="39"/>
      <c r="BE46" s="5" t="s">
        <v>37</v>
      </c>
      <c r="BF46" s="5">
        <f t="shared" si="16"/>
        <v>1</v>
      </c>
      <c r="BG46" s="5"/>
      <c r="BH46" s="5" t="s">
        <v>56</v>
      </c>
      <c r="BI46" s="5">
        <v>5</v>
      </c>
      <c r="BJ46" s="5"/>
      <c r="BK46" s="5" t="s">
        <v>37</v>
      </c>
      <c r="BL46" s="5">
        <f t="shared" si="26"/>
        <v>1</v>
      </c>
      <c r="BM46" s="5"/>
      <c r="BN46" s="5" t="s">
        <v>46</v>
      </c>
      <c r="BO46" s="5" t="s">
        <v>58</v>
      </c>
      <c r="BP46" s="5" t="s">
        <v>85</v>
      </c>
      <c r="BQ46" s="5" t="s">
        <v>47</v>
      </c>
      <c r="BR46" s="5"/>
      <c r="BS46" s="5" t="s">
        <v>37</v>
      </c>
      <c r="BT46" s="5">
        <f t="shared" si="27"/>
        <v>1</v>
      </c>
      <c r="BU46" s="5"/>
      <c r="BV46" s="5" t="s">
        <v>37</v>
      </c>
      <c r="BW46" s="5">
        <f t="shared" si="28"/>
        <v>1</v>
      </c>
      <c r="BX46" s="5"/>
      <c r="BY46" s="5" t="s">
        <v>77</v>
      </c>
      <c r="BZ46" s="5">
        <v>3</v>
      </c>
      <c r="CA46" s="5"/>
      <c r="CB46" s="5" t="s">
        <v>89</v>
      </c>
      <c r="CC46" s="5">
        <v>3</v>
      </c>
      <c r="CD46" s="5"/>
      <c r="CE46" s="6"/>
      <c r="CF46" s="6"/>
      <c r="CG46" s="6"/>
      <c r="CH46" s="6"/>
    </row>
    <row r="47" spans="1:86" ht="12.75">
      <c r="A47" s="4">
        <v>45386.514296909721</v>
      </c>
      <c r="B47" s="5" t="s">
        <v>221</v>
      </c>
      <c r="C47" s="5">
        <v>0</v>
      </c>
      <c r="D47" s="5" t="s">
        <v>37</v>
      </c>
      <c r="E47" s="5" t="s">
        <v>222</v>
      </c>
      <c r="F47" s="5" t="s">
        <v>39</v>
      </c>
      <c r="G47" s="5">
        <v>1</v>
      </c>
      <c r="H47" s="5"/>
      <c r="I47" s="5" t="s">
        <v>40</v>
      </c>
      <c r="J47" s="5">
        <f t="shared" si="21"/>
        <v>2</v>
      </c>
      <c r="K47" s="5"/>
      <c r="L47" s="5" t="s">
        <v>51</v>
      </c>
      <c r="M47" s="5">
        <f t="shared" si="29"/>
        <v>1</v>
      </c>
      <c r="N47" s="5"/>
      <c r="O47" s="5" t="s">
        <v>40</v>
      </c>
      <c r="P47" s="5">
        <f t="shared" si="22"/>
        <v>2</v>
      </c>
      <c r="Q47" s="5"/>
      <c r="R47" s="5" t="s">
        <v>40</v>
      </c>
      <c r="S47" s="5">
        <f>IF(R47="NO",2,1)</f>
        <v>2</v>
      </c>
      <c r="T47" s="5"/>
      <c r="U47" s="6"/>
      <c r="V47" s="6"/>
      <c r="W47" s="6"/>
      <c r="X47" s="6"/>
      <c r="Y47" s="6"/>
      <c r="Z47" s="5" t="s">
        <v>42</v>
      </c>
      <c r="AA47" s="5" t="s">
        <v>65</v>
      </c>
      <c r="AB47" s="5" t="s">
        <v>81</v>
      </c>
      <c r="AC47" s="5"/>
      <c r="AD47" s="5"/>
      <c r="AE47" s="5"/>
      <c r="AF47" s="5" t="s">
        <v>83</v>
      </c>
      <c r="AG47" s="5" t="s">
        <v>94</v>
      </c>
      <c r="AH47" s="5"/>
      <c r="AI47" s="5" t="s">
        <v>40</v>
      </c>
      <c r="AJ47" s="5">
        <f t="shared" si="30"/>
        <v>2</v>
      </c>
      <c r="AK47" s="5"/>
      <c r="AL47" s="5" t="s">
        <v>37</v>
      </c>
      <c r="AM47" s="5">
        <f t="shared" si="23"/>
        <v>1</v>
      </c>
      <c r="AN47" s="5"/>
      <c r="AO47" s="5" t="s">
        <v>44</v>
      </c>
      <c r="AP47" s="5" t="s">
        <v>95</v>
      </c>
      <c r="AQ47" s="5"/>
      <c r="AR47" s="5"/>
      <c r="AS47" s="5" t="s">
        <v>37</v>
      </c>
      <c r="AT47" s="5">
        <f t="shared" si="24"/>
        <v>1</v>
      </c>
      <c r="AU47" s="10" t="s">
        <v>223</v>
      </c>
      <c r="AV47" s="5" t="s">
        <v>71</v>
      </c>
      <c r="AW47" s="5">
        <v>3</v>
      </c>
      <c r="AX47" s="5"/>
      <c r="AY47" s="5" t="s">
        <v>37</v>
      </c>
      <c r="AZ47" s="5">
        <f t="shared" si="25"/>
        <v>1</v>
      </c>
      <c r="BA47" s="5"/>
      <c r="BB47" s="50" t="s">
        <v>224</v>
      </c>
      <c r="BC47" s="38"/>
      <c r="BD47" s="38"/>
      <c r="BE47" s="5" t="s">
        <v>37</v>
      </c>
      <c r="BF47" s="5">
        <f t="shared" si="16"/>
        <v>1</v>
      </c>
      <c r="BG47" s="5"/>
      <c r="BH47" s="5" t="s">
        <v>56</v>
      </c>
      <c r="BI47" s="5">
        <v>5</v>
      </c>
      <c r="BJ47" s="5"/>
      <c r="BK47" s="5" t="s">
        <v>37</v>
      </c>
      <c r="BL47" s="5">
        <f t="shared" si="26"/>
        <v>1</v>
      </c>
      <c r="BM47" s="5"/>
      <c r="BN47" s="5" t="s">
        <v>46</v>
      </c>
      <c r="BO47" s="5" t="s">
        <v>58</v>
      </c>
      <c r="BP47" s="5" t="s">
        <v>47</v>
      </c>
      <c r="BQ47" s="5"/>
      <c r="BR47" s="5"/>
      <c r="BS47" s="5" t="s">
        <v>40</v>
      </c>
      <c r="BT47" s="5">
        <f t="shared" si="27"/>
        <v>2</v>
      </c>
      <c r="BU47" s="5"/>
      <c r="BV47" s="5" t="s">
        <v>40</v>
      </c>
      <c r="BW47" s="5">
        <f t="shared" si="28"/>
        <v>2</v>
      </c>
      <c r="BX47" s="5"/>
      <c r="BY47" s="5" t="s">
        <v>77</v>
      </c>
      <c r="BZ47" s="5">
        <v>3</v>
      </c>
      <c r="CA47" s="5"/>
      <c r="CB47" s="5" t="s">
        <v>40</v>
      </c>
      <c r="CC47" s="5">
        <f>IF(CB47="NO",2,1)</f>
        <v>2</v>
      </c>
      <c r="CD47" s="5"/>
      <c r="CE47" s="6"/>
      <c r="CF47" s="6"/>
      <c r="CG47" s="6"/>
      <c r="CH47" s="6"/>
    </row>
    <row r="48" spans="1:86" ht="12.75">
      <c r="A48" s="4">
        <v>45386.611140636574</v>
      </c>
      <c r="B48" s="5" t="s">
        <v>225</v>
      </c>
      <c r="C48" s="5">
        <v>0</v>
      </c>
      <c r="D48" s="5" t="s">
        <v>37</v>
      </c>
      <c r="E48" s="5" t="s">
        <v>226</v>
      </c>
      <c r="F48" s="5" t="s">
        <v>39</v>
      </c>
      <c r="G48" s="5">
        <v>1</v>
      </c>
      <c r="H48" s="5"/>
      <c r="I48" s="5" t="s">
        <v>37</v>
      </c>
      <c r="J48" s="5">
        <f t="shared" si="21"/>
        <v>1</v>
      </c>
      <c r="K48" s="5"/>
      <c r="L48" s="5" t="s">
        <v>149</v>
      </c>
      <c r="M48" s="5">
        <f t="shared" si="29"/>
        <v>2</v>
      </c>
      <c r="N48" s="5"/>
      <c r="O48" s="5" t="s">
        <v>37</v>
      </c>
      <c r="P48" s="5">
        <f t="shared" si="22"/>
        <v>1</v>
      </c>
      <c r="Q48" s="5"/>
      <c r="R48" s="5" t="s">
        <v>37</v>
      </c>
      <c r="S48" s="5">
        <f>IF(R48="NO",2,1)</f>
        <v>1</v>
      </c>
      <c r="T48" s="5"/>
      <c r="U48" s="5" t="s">
        <v>52</v>
      </c>
      <c r="V48" s="5" t="s">
        <v>118</v>
      </c>
      <c r="W48" s="5" t="s">
        <v>101</v>
      </c>
      <c r="X48" s="5"/>
      <c r="Y48" s="5"/>
      <c r="Z48" s="5" t="s">
        <v>64</v>
      </c>
      <c r="AA48" s="5" t="s">
        <v>75</v>
      </c>
      <c r="AB48" s="5" t="s">
        <v>65</v>
      </c>
      <c r="AC48" s="5" t="s">
        <v>66</v>
      </c>
      <c r="AD48" s="5" t="s">
        <v>81</v>
      </c>
      <c r="AE48" s="5"/>
      <c r="AF48" s="5" t="s">
        <v>83</v>
      </c>
      <c r="AG48" s="5"/>
      <c r="AH48" s="5"/>
      <c r="AI48" s="5" t="s">
        <v>71</v>
      </c>
      <c r="AJ48" s="5">
        <v>3</v>
      </c>
      <c r="AK48" s="5"/>
      <c r="AL48" s="5" t="s">
        <v>37</v>
      </c>
      <c r="AM48" s="5">
        <f t="shared" si="23"/>
        <v>1</v>
      </c>
      <c r="AN48" s="5"/>
      <c r="AO48" s="5" t="s">
        <v>54</v>
      </c>
      <c r="AP48" s="5" t="s">
        <v>69</v>
      </c>
      <c r="AQ48" s="5"/>
      <c r="AR48" s="5"/>
      <c r="AS48" s="5" t="s">
        <v>37</v>
      </c>
      <c r="AT48" s="5">
        <f t="shared" si="24"/>
        <v>1</v>
      </c>
      <c r="AU48" s="10" t="s">
        <v>227</v>
      </c>
      <c r="AV48" s="5" t="s">
        <v>56</v>
      </c>
      <c r="AW48" s="5">
        <v>5</v>
      </c>
      <c r="AX48" s="5"/>
      <c r="AY48" s="5" t="s">
        <v>40</v>
      </c>
      <c r="AZ48" s="5">
        <f t="shared" si="25"/>
        <v>2</v>
      </c>
      <c r="BA48" s="5"/>
      <c r="BB48" s="6"/>
      <c r="BC48" s="39"/>
      <c r="BD48" s="39"/>
      <c r="BE48" s="5" t="s">
        <v>37</v>
      </c>
      <c r="BF48" s="5">
        <f t="shared" si="16"/>
        <v>1</v>
      </c>
      <c r="BG48" s="5"/>
      <c r="BH48" s="5" t="s">
        <v>56</v>
      </c>
      <c r="BI48" s="5">
        <v>5</v>
      </c>
      <c r="BJ48" s="5"/>
      <c r="BK48" s="5" t="s">
        <v>37</v>
      </c>
      <c r="BL48" s="5">
        <f t="shared" si="26"/>
        <v>1</v>
      </c>
      <c r="BM48" s="5"/>
      <c r="BN48" s="5" t="s">
        <v>46</v>
      </c>
      <c r="BO48" s="5" t="s">
        <v>58</v>
      </c>
      <c r="BP48" s="5" t="s">
        <v>47</v>
      </c>
      <c r="BQ48" s="5"/>
      <c r="BR48" s="5"/>
      <c r="BS48" s="5" t="s">
        <v>40</v>
      </c>
      <c r="BT48" s="5">
        <f t="shared" si="27"/>
        <v>2</v>
      </c>
      <c r="BU48" s="5"/>
      <c r="BV48" s="5" t="s">
        <v>37</v>
      </c>
      <c r="BW48" s="5">
        <f t="shared" si="28"/>
        <v>1</v>
      </c>
      <c r="BX48" s="5"/>
      <c r="BY48" s="5" t="s">
        <v>77</v>
      </c>
      <c r="BZ48" s="5">
        <v>3</v>
      </c>
      <c r="CA48" s="5"/>
      <c r="CB48" s="5" t="s">
        <v>37</v>
      </c>
      <c r="CC48" s="5">
        <f>IF(CB48="NO",2,1)</f>
        <v>1</v>
      </c>
      <c r="CD48" s="5"/>
      <c r="CE48" s="5" t="s">
        <v>59</v>
      </c>
      <c r="CF48" s="6" t="s">
        <v>174</v>
      </c>
      <c r="CG48" s="6"/>
      <c r="CH48" s="6"/>
    </row>
    <row r="49" spans="1:86" ht="12.75">
      <c r="A49" s="4">
        <v>45386.641121550929</v>
      </c>
      <c r="B49" s="5" t="s">
        <v>228</v>
      </c>
      <c r="C49" s="5">
        <v>0</v>
      </c>
      <c r="D49" s="5" t="s">
        <v>37</v>
      </c>
      <c r="E49" s="5" t="s">
        <v>229</v>
      </c>
      <c r="F49" s="5" t="s">
        <v>39</v>
      </c>
      <c r="G49" s="5">
        <v>1</v>
      </c>
      <c r="H49" s="5"/>
      <c r="I49" s="5" t="s">
        <v>40</v>
      </c>
      <c r="J49" s="5">
        <f t="shared" si="21"/>
        <v>2</v>
      </c>
      <c r="K49" s="5"/>
      <c r="L49" s="5" t="s">
        <v>149</v>
      </c>
      <c r="M49" s="5">
        <f t="shared" si="29"/>
        <v>2</v>
      </c>
      <c r="N49" s="5"/>
      <c r="O49" s="5" t="s">
        <v>40</v>
      </c>
      <c r="P49" s="5">
        <f t="shared" si="22"/>
        <v>2</v>
      </c>
      <c r="Q49" s="5"/>
      <c r="R49" s="5" t="s">
        <v>40</v>
      </c>
      <c r="S49" s="5">
        <f>IF(R49="NO",2,1)</f>
        <v>2</v>
      </c>
      <c r="T49" s="5"/>
      <c r="U49" s="8"/>
      <c r="V49" s="8"/>
      <c r="W49" s="8"/>
      <c r="X49" s="8"/>
      <c r="Y49" s="8"/>
      <c r="Z49" s="5" t="s">
        <v>64</v>
      </c>
      <c r="AA49" s="5" t="s">
        <v>75</v>
      </c>
      <c r="AB49" s="5" t="s">
        <v>65</v>
      </c>
      <c r="AC49" s="5" t="s">
        <v>66</v>
      </c>
      <c r="AD49" s="5"/>
      <c r="AE49" s="5"/>
      <c r="AF49" s="5" t="s">
        <v>43</v>
      </c>
      <c r="AG49" s="5"/>
      <c r="AH49" s="5"/>
      <c r="AI49" s="5" t="s">
        <v>37</v>
      </c>
      <c r="AJ49" s="5">
        <f>IF(AI49="NO",2,1)</f>
        <v>1</v>
      </c>
      <c r="AK49" s="5"/>
      <c r="AL49" s="5" t="s">
        <v>37</v>
      </c>
      <c r="AM49" s="5">
        <f t="shared" si="23"/>
        <v>1</v>
      </c>
      <c r="AN49" s="5"/>
      <c r="AO49" s="5" t="s">
        <v>44</v>
      </c>
      <c r="AP49" s="5"/>
      <c r="AQ49" s="5"/>
      <c r="AR49" s="5"/>
      <c r="AS49" s="5" t="s">
        <v>37</v>
      </c>
      <c r="AT49" s="5">
        <f t="shared" si="24"/>
        <v>1</v>
      </c>
      <c r="AU49" s="10" t="s">
        <v>230</v>
      </c>
      <c r="AV49" s="5" t="s">
        <v>71</v>
      </c>
      <c r="AW49" s="5">
        <v>3</v>
      </c>
      <c r="AX49" s="5"/>
      <c r="AY49" s="5" t="s">
        <v>40</v>
      </c>
      <c r="AZ49" s="5">
        <f t="shared" si="25"/>
        <v>2</v>
      </c>
      <c r="BA49" s="5"/>
      <c r="BB49" s="5">
        <v>2</v>
      </c>
      <c r="BC49" s="38"/>
      <c r="BD49" s="38"/>
      <c r="BE49" s="5" t="s">
        <v>37</v>
      </c>
      <c r="BF49" s="5">
        <f t="shared" si="16"/>
        <v>1</v>
      </c>
      <c r="BG49" s="5"/>
      <c r="BH49" s="5" t="s">
        <v>56</v>
      </c>
      <c r="BI49" s="5">
        <v>5</v>
      </c>
      <c r="BJ49" s="5"/>
      <c r="BK49" s="5" t="s">
        <v>37</v>
      </c>
      <c r="BL49" s="5">
        <f t="shared" si="26"/>
        <v>1</v>
      </c>
      <c r="BM49" s="5"/>
      <c r="BN49" s="5" t="s">
        <v>46</v>
      </c>
      <c r="BO49" s="5" t="s">
        <v>58</v>
      </c>
      <c r="BP49" s="5" t="s">
        <v>47</v>
      </c>
      <c r="BQ49" s="5"/>
      <c r="BR49" s="5"/>
      <c r="BS49" s="5" t="s">
        <v>40</v>
      </c>
      <c r="BT49" s="5">
        <f t="shared" si="27"/>
        <v>2</v>
      </c>
      <c r="BU49" s="5"/>
      <c r="BV49" s="5" t="s">
        <v>37</v>
      </c>
      <c r="BW49" s="5">
        <f t="shared" si="28"/>
        <v>1</v>
      </c>
      <c r="BX49" s="5"/>
      <c r="BY49" s="5" t="s">
        <v>77</v>
      </c>
      <c r="BZ49" s="5">
        <v>3</v>
      </c>
      <c r="CA49" s="5"/>
      <c r="CB49" s="5" t="s">
        <v>231</v>
      </c>
      <c r="CC49" s="5">
        <f>IF(CB49="NO",2,1)</f>
        <v>1</v>
      </c>
      <c r="CD49" s="5"/>
      <c r="CE49" s="5" t="s">
        <v>59</v>
      </c>
      <c r="CF49" s="6"/>
      <c r="CG49" s="6"/>
      <c r="CH49" s="6"/>
    </row>
    <row r="50" spans="1:86" ht="12.75">
      <c r="A50" s="4">
        <v>45386.67335646991</v>
      </c>
      <c r="B50" s="5" t="s">
        <v>232</v>
      </c>
      <c r="C50" s="5">
        <v>0</v>
      </c>
      <c r="D50" s="5" t="s">
        <v>37</v>
      </c>
      <c r="E50" s="5" t="s">
        <v>233</v>
      </c>
      <c r="F50" s="5" t="s">
        <v>198</v>
      </c>
      <c r="G50" s="5">
        <v>3</v>
      </c>
      <c r="H50" s="5"/>
      <c r="I50" s="5" t="s">
        <v>37</v>
      </c>
      <c r="J50" s="5">
        <f t="shared" si="21"/>
        <v>1</v>
      </c>
      <c r="K50" s="5"/>
      <c r="L50" s="5" t="s">
        <v>149</v>
      </c>
      <c r="M50" s="5">
        <f t="shared" si="29"/>
        <v>2</v>
      </c>
      <c r="N50" s="5"/>
      <c r="O50" s="5" t="s">
        <v>37</v>
      </c>
      <c r="P50" s="5">
        <f t="shared" si="22"/>
        <v>1</v>
      </c>
      <c r="Q50" s="5"/>
      <c r="R50" s="5" t="s">
        <v>89</v>
      </c>
      <c r="S50" s="5">
        <v>3</v>
      </c>
      <c r="T50" s="5"/>
      <c r="U50" s="5"/>
      <c r="V50" s="6"/>
      <c r="W50" s="6"/>
      <c r="X50" s="6"/>
      <c r="Y50" s="6"/>
      <c r="Z50" s="5" t="s">
        <v>119</v>
      </c>
      <c r="AA50" s="5"/>
      <c r="AB50" s="5"/>
      <c r="AC50" s="5"/>
      <c r="AD50" s="5"/>
      <c r="AE50" s="5"/>
      <c r="AF50" s="5" t="s">
        <v>83</v>
      </c>
      <c r="AG50" s="5"/>
      <c r="AH50" s="5"/>
      <c r="AI50" s="5" t="s">
        <v>37</v>
      </c>
      <c r="AJ50" s="5">
        <f>IF(AI50="NO",2,1)</f>
        <v>1</v>
      </c>
      <c r="AK50" s="5"/>
      <c r="AL50" s="5" t="s">
        <v>37</v>
      </c>
      <c r="AM50" s="5">
        <f t="shared" si="23"/>
        <v>1</v>
      </c>
      <c r="AN50" s="5"/>
      <c r="AO50" s="5" t="s">
        <v>54</v>
      </c>
      <c r="AP50" s="5"/>
      <c r="AQ50" s="5"/>
      <c r="AR50" s="5"/>
      <c r="AS50" s="5" t="s">
        <v>37</v>
      </c>
      <c r="AT50" s="5">
        <f t="shared" si="24"/>
        <v>1</v>
      </c>
      <c r="AU50" s="10" t="s">
        <v>199</v>
      </c>
      <c r="AV50" s="5" t="s">
        <v>71</v>
      </c>
      <c r="AW50" s="5">
        <v>3</v>
      </c>
      <c r="AX50" s="5"/>
      <c r="AY50" s="5" t="s">
        <v>40</v>
      </c>
      <c r="AZ50" s="5">
        <f t="shared" si="25"/>
        <v>2</v>
      </c>
      <c r="BA50" s="5"/>
      <c r="BB50" s="6"/>
      <c r="BC50" s="39"/>
      <c r="BD50" s="39"/>
      <c r="BE50" s="5" t="s">
        <v>40</v>
      </c>
      <c r="BF50" s="5">
        <f t="shared" si="16"/>
        <v>2</v>
      </c>
      <c r="BG50" s="5"/>
      <c r="BH50" s="6"/>
      <c r="BI50" s="6"/>
      <c r="BJ50" s="6"/>
      <c r="BK50" s="5" t="s">
        <v>37</v>
      </c>
      <c r="BL50" s="5">
        <f t="shared" si="26"/>
        <v>1</v>
      </c>
      <c r="BM50" s="5"/>
      <c r="BN50" s="5" t="s">
        <v>46</v>
      </c>
      <c r="BO50" s="5" t="s">
        <v>58</v>
      </c>
      <c r="BP50" s="5"/>
      <c r="BQ50" s="5"/>
      <c r="BR50" s="5"/>
      <c r="BS50" s="5" t="s">
        <v>37</v>
      </c>
      <c r="BT50" s="5">
        <f t="shared" si="27"/>
        <v>1</v>
      </c>
      <c r="BU50" s="5"/>
      <c r="BV50" s="5" t="s">
        <v>37</v>
      </c>
      <c r="BW50" s="5">
        <f t="shared" si="28"/>
        <v>1</v>
      </c>
      <c r="BX50" s="5"/>
      <c r="BY50" s="5" t="s">
        <v>77</v>
      </c>
      <c r="BZ50" s="5">
        <v>3</v>
      </c>
      <c r="CA50" s="5"/>
      <c r="CB50" s="5" t="s">
        <v>89</v>
      </c>
      <c r="CC50" s="5">
        <v>3</v>
      </c>
      <c r="CD50" s="5"/>
      <c r="CE50" s="6"/>
      <c r="CF50" s="6"/>
      <c r="CG50" s="6"/>
      <c r="CH50" s="6"/>
    </row>
    <row r="51" spans="1:86" ht="12.75">
      <c r="A51" s="4">
        <v>45386.7288109375</v>
      </c>
      <c r="B51" s="5" t="s">
        <v>234</v>
      </c>
      <c r="C51" s="5">
        <v>0</v>
      </c>
      <c r="D51" s="5" t="s">
        <v>37</v>
      </c>
      <c r="E51" s="5" t="s">
        <v>235</v>
      </c>
      <c r="F51" s="5" t="s">
        <v>39</v>
      </c>
      <c r="G51" s="5">
        <v>1</v>
      </c>
      <c r="H51" s="5"/>
      <c r="I51" s="5" t="s">
        <v>37</v>
      </c>
      <c r="J51" s="5">
        <f t="shared" si="21"/>
        <v>1</v>
      </c>
      <c r="K51" s="5"/>
      <c r="L51" s="5" t="s">
        <v>149</v>
      </c>
      <c r="M51" s="5">
        <f t="shared" si="29"/>
        <v>2</v>
      </c>
      <c r="N51" s="5"/>
      <c r="O51" s="5" t="s">
        <v>37</v>
      </c>
      <c r="P51" s="5">
        <f t="shared" si="22"/>
        <v>1</v>
      </c>
      <c r="Q51" s="5"/>
      <c r="R51" s="5" t="s">
        <v>89</v>
      </c>
      <c r="S51" s="5">
        <v>3</v>
      </c>
      <c r="T51" s="5"/>
      <c r="V51" s="5"/>
      <c r="W51" s="5"/>
      <c r="X51" s="5"/>
      <c r="Y51" s="5"/>
      <c r="Z51" s="5" t="s">
        <v>64</v>
      </c>
      <c r="AA51" s="5" t="s">
        <v>75</v>
      </c>
      <c r="AB51" s="5" t="s">
        <v>65</v>
      </c>
      <c r="AC51" s="5" t="s">
        <v>66</v>
      </c>
      <c r="AD51" s="5" t="s">
        <v>81</v>
      </c>
      <c r="AE51" s="5"/>
      <c r="AF51" s="5" t="s">
        <v>53</v>
      </c>
      <c r="AG51" s="5"/>
      <c r="AH51" s="5"/>
      <c r="AI51" s="5" t="s">
        <v>71</v>
      </c>
      <c r="AJ51" s="5">
        <v>3</v>
      </c>
      <c r="AK51" s="5"/>
      <c r="AL51" s="5" t="s">
        <v>37</v>
      </c>
      <c r="AM51" s="5">
        <f t="shared" si="23"/>
        <v>1</v>
      </c>
      <c r="AN51" s="5"/>
      <c r="AO51" s="5" t="s">
        <v>44</v>
      </c>
      <c r="AP51" s="5" t="s">
        <v>95</v>
      </c>
      <c r="AQ51" s="5" t="s">
        <v>69</v>
      </c>
      <c r="AR51" s="5"/>
      <c r="AS51" s="5" t="s">
        <v>37</v>
      </c>
      <c r="AT51" s="5">
        <f t="shared" si="24"/>
        <v>1</v>
      </c>
      <c r="AU51" s="10" t="s">
        <v>236</v>
      </c>
      <c r="AV51" s="5" t="s">
        <v>71</v>
      </c>
      <c r="AW51" s="5">
        <v>3</v>
      </c>
      <c r="AX51" s="5"/>
      <c r="AY51" s="5" t="s">
        <v>40</v>
      </c>
      <c r="AZ51" s="5">
        <f t="shared" si="25"/>
        <v>2</v>
      </c>
      <c r="BA51" s="5"/>
      <c r="BB51" s="49">
        <v>3</v>
      </c>
      <c r="BC51" s="38"/>
      <c r="BD51" s="38"/>
      <c r="BE51" s="5" t="s">
        <v>37</v>
      </c>
      <c r="BF51" s="5">
        <f t="shared" si="16"/>
        <v>1</v>
      </c>
      <c r="BG51" s="5"/>
      <c r="BH51" s="5" t="s">
        <v>72</v>
      </c>
      <c r="BI51" s="5">
        <v>4</v>
      </c>
      <c r="BJ51" s="5"/>
      <c r="BK51" s="5" t="s">
        <v>37</v>
      </c>
      <c r="BL51" s="5">
        <f t="shared" si="26"/>
        <v>1</v>
      </c>
      <c r="BM51" s="5"/>
      <c r="BN51" s="5" t="s">
        <v>46</v>
      </c>
      <c r="BO51" s="5" t="s">
        <v>58</v>
      </c>
      <c r="BP51" s="5" t="s">
        <v>47</v>
      </c>
      <c r="BQ51" s="5"/>
      <c r="BR51" s="5"/>
      <c r="BS51" s="5" t="s">
        <v>37</v>
      </c>
      <c r="BT51" s="5">
        <f t="shared" si="27"/>
        <v>1</v>
      </c>
      <c r="BU51" s="5"/>
      <c r="BV51" s="5" t="s">
        <v>37</v>
      </c>
      <c r="BW51" s="5">
        <f t="shared" si="28"/>
        <v>1</v>
      </c>
      <c r="BX51" s="5"/>
      <c r="BY51" s="5" t="s">
        <v>77</v>
      </c>
      <c r="BZ51" s="5">
        <v>3</v>
      </c>
      <c r="CA51" s="5"/>
      <c r="CB51" s="5" t="s">
        <v>40</v>
      </c>
      <c r="CC51" s="5">
        <f t="shared" ref="CC51:CC52" si="31">IF(CB51="NO",2,1)</f>
        <v>2</v>
      </c>
      <c r="CD51" s="5"/>
      <c r="CE51" s="6"/>
      <c r="CF51" s="6"/>
      <c r="CG51" s="6"/>
      <c r="CH51" s="6"/>
    </row>
    <row r="52" spans="1:86" ht="12.75">
      <c r="A52" s="4">
        <v>45387.335132673616</v>
      </c>
      <c r="B52" s="5" t="s">
        <v>237</v>
      </c>
      <c r="C52" s="5">
        <v>0</v>
      </c>
      <c r="D52" s="5" t="s">
        <v>37</v>
      </c>
      <c r="E52" s="5" t="s">
        <v>238</v>
      </c>
      <c r="F52" s="5" t="s">
        <v>39</v>
      </c>
      <c r="G52" s="5">
        <v>1</v>
      </c>
      <c r="H52" s="5"/>
      <c r="I52" s="5" t="s">
        <v>40</v>
      </c>
      <c r="J52" s="5">
        <f t="shared" si="21"/>
        <v>2</v>
      </c>
      <c r="K52" s="5"/>
      <c r="L52" s="5" t="s">
        <v>41</v>
      </c>
      <c r="M52" s="5">
        <v>3</v>
      </c>
      <c r="N52" s="5"/>
      <c r="O52" s="5" t="s">
        <v>40</v>
      </c>
      <c r="P52" s="5">
        <f t="shared" si="22"/>
        <v>2</v>
      </c>
      <c r="Q52" s="5"/>
      <c r="R52" s="5" t="s">
        <v>40</v>
      </c>
      <c r="S52" s="5">
        <f>IF(R52="NO",2,1)</f>
        <v>2</v>
      </c>
      <c r="T52" s="5"/>
      <c r="U52" s="8"/>
      <c r="V52" s="8"/>
      <c r="W52" s="8"/>
      <c r="X52" s="8"/>
      <c r="Y52" s="8"/>
      <c r="Z52" s="5" t="s">
        <v>42</v>
      </c>
      <c r="AA52" s="5" t="s">
        <v>66</v>
      </c>
      <c r="AB52" s="5"/>
      <c r="AC52" s="5"/>
      <c r="AD52" s="5"/>
      <c r="AE52" s="5"/>
      <c r="AF52" s="5" t="s">
        <v>43</v>
      </c>
      <c r="AG52" s="5" t="s">
        <v>94</v>
      </c>
      <c r="AH52" s="5"/>
      <c r="AI52" s="5" t="s">
        <v>40</v>
      </c>
      <c r="AJ52" s="5">
        <f t="shared" ref="AJ52" si="32">IF(AI52="NO",2,1)</f>
        <v>2</v>
      </c>
      <c r="AK52" s="5"/>
      <c r="AL52" s="5" t="s">
        <v>37</v>
      </c>
      <c r="AM52" s="5">
        <f t="shared" si="23"/>
        <v>1</v>
      </c>
      <c r="AN52" s="5"/>
      <c r="AO52" s="5" t="s">
        <v>54</v>
      </c>
      <c r="AP52" s="5"/>
      <c r="AQ52" s="5"/>
      <c r="AR52" s="5"/>
      <c r="AS52" s="5" t="s">
        <v>37</v>
      </c>
      <c r="AT52" s="5">
        <f t="shared" si="24"/>
        <v>1</v>
      </c>
      <c r="AU52" s="10" t="s">
        <v>239</v>
      </c>
      <c r="AV52" s="5" t="s">
        <v>45</v>
      </c>
      <c r="AW52" s="5">
        <v>1</v>
      </c>
      <c r="AX52" s="5"/>
      <c r="AY52" s="5" t="s">
        <v>37</v>
      </c>
      <c r="AZ52" s="5">
        <f t="shared" si="25"/>
        <v>1</v>
      </c>
      <c r="BA52" s="5"/>
      <c r="BB52" s="5">
        <v>3</v>
      </c>
      <c r="BC52" s="38"/>
      <c r="BD52" s="38"/>
      <c r="BE52" s="5" t="s">
        <v>37</v>
      </c>
      <c r="BF52" s="5">
        <f t="shared" si="16"/>
        <v>1</v>
      </c>
      <c r="BG52" s="5"/>
      <c r="BH52" s="5" t="s">
        <v>72</v>
      </c>
      <c r="BI52" s="5">
        <v>4</v>
      </c>
      <c r="BJ52" s="5"/>
      <c r="BK52" s="5" t="s">
        <v>37</v>
      </c>
      <c r="BL52" s="5">
        <f t="shared" si="26"/>
        <v>1</v>
      </c>
      <c r="BM52" s="5"/>
      <c r="BN52" s="5" t="s">
        <v>46</v>
      </c>
      <c r="BO52" s="5" t="s">
        <v>47</v>
      </c>
      <c r="BP52" s="5"/>
      <c r="BQ52" s="5"/>
      <c r="BR52" s="5"/>
      <c r="BS52" s="5" t="s">
        <v>40</v>
      </c>
      <c r="BT52" s="5">
        <f t="shared" si="27"/>
        <v>2</v>
      </c>
      <c r="BU52" s="5"/>
      <c r="BV52" s="5" t="s">
        <v>37</v>
      </c>
      <c r="BW52" s="5">
        <f t="shared" si="28"/>
        <v>1</v>
      </c>
      <c r="BX52" s="5"/>
      <c r="BY52" s="5" t="s">
        <v>77</v>
      </c>
      <c r="BZ52" s="5">
        <v>3</v>
      </c>
      <c r="CA52" s="5"/>
      <c r="CB52" s="5" t="s">
        <v>40</v>
      </c>
      <c r="CC52" s="5">
        <f t="shared" si="31"/>
        <v>2</v>
      </c>
      <c r="CD52" s="5"/>
      <c r="CE52" s="6"/>
      <c r="CF52" s="6"/>
      <c r="CG52" s="6"/>
      <c r="CH52" s="6"/>
    </row>
    <row r="53" spans="1:86" ht="15.75" customHeight="1" thickBot="1"/>
    <row r="54" spans="1:86" ht="15.75" customHeight="1">
      <c r="F54" s="17" t="s">
        <v>39</v>
      </c>
      <c r="G54" s="18">
        <f>COUNTIF(G2:G52,1)</f>
        <v>47</v>
      </c>
      <c r="H54" s="19">
        <f>G54/$G$57</f>
        <v>0.92156862745098034</v>
      </c>
      <c r="I54" s="25" t="s">
        <v>37</v>
      </c>
      <c r="J54" s="26">
        <f>COUNTIF(J$2:J$52,1)</f>
        <v>31</v>
      </c>
      <c r="K54" s="27">
        <f>J54/$J$56</f>
        <v>0.60784313725490191</v>
      </c>
      <c r="L54" s="25" t="s">
        <v>51</v>
      </c>
      <c r="M54" s="26">
        <f>COUNTIF(M$2:M$52,1)</f>
        <v>26</v>
      </c>
      <c r="N54" s="27">
        <f>M54/$M$57</f>
        <v>0.50980392156862742</v>
      </c>
      <c r="O54" s="25" t="s">
        <v>37</v>
      </c>
      <c r="P54" s="26">
        <f>COUNTIF(P$2:P$52,1)</f>
        <v>34</v>
      </c>
      <c r="Q54" s="27">
        <f>P54/$J$56</f>
        <v>0.66666666666666663</v>
      </c>
      <c r="R54" s="25" t="s">
        <v>37</v>
      </c>
      <c r="S54" s="26">
        <f>COUNTIF(S$2:S$52,1)</f>
        <v>28</v>
      </c>
      <c r="T54" s="35">
        <f>S54/$M$57</f>
        <v>0.5490196078431373</v>
      </c>
      <c r="U54" s="25" t="s">
        <v>52</v>
      </c>
      <c r="V54" s="26">
        <f>COUNTIF($U$2:$Y$52,U54)</f>
        <v>27</v>
      </c>
      <c r="W54" s="27">
        <f>V54/$V$59</f>
        <v>0.48214285714285715</v>
      </c>
      <c r="X54" s="14"/>
      <c r="Y54" s="14"/>
      <c r="Z54" s="25" t="s">
        <v>42</v>
      </c>
      <c r="AA54" s="26">
        <f>COUNTIF($Z$2:$AE$52,Z54)</f>
        <v>14</v>
      </c>
      <c r="AB54" s="27">
        <f>AA54/$AA$59</f>
        <v>0.10294117647058823</v>
      </c>
      <c r="AF54" s="25" t="s">
        <v>43</v>
      </c>
      <c r="AG54" s="26">
        <f>COUNTIF($AF$2:$AH$52,AF54)</f>
        <v>26</v>
      </c>
      <c r="AH54" s="27">
        <f>AG54/$AG$57</f>
        <v>0.53061224489795922</v>
      </c>
      <c r="AI54" s="25" t="s">
        <v>37</v>
      </c>
      <c r="AJ54" s="26">
        <f>COUNTIF(AJ$2:AJ$52,1)</f>
        <v>31</v>
      </c>
      <c r="AK54" s="27">
        <f>AJ54/$M$57</f>
        <v>0.60784313725490191</v>
      </c>
      <c r="AL54" s="25" t="s">
        <v>37</v>
      </c>
      <c r="AM54" s="26">
        <f>COUNTIF(AM$2:AM$52,1)</f>
        <v>44</v>
      </c>
      <c r="AN54" s="35">
        <f>AM54/$AM$57</f>
        <v>0.86274509803921573</v>
      </c>
      <c r="AO54" s="25" t="s">
        <v>54</v>
      </c>
      <c r="AP54" s="26">
        <f>COUNTIF($AO$2:$AR$52,AO54)</f>
        <v>17</v>
      </c>
      <c r="AQ54" s="27">
        <f>AP54/$AP$58</f>
        <v>0.21518987341772153</v>
      </c>
      <c r="AS54" s="25" t="s">
        <v>37</v>
      </c>
      <c r="AT54" s="26">
        <f>COUNTIF(AT$2:AT$52,1)</f>
        <v>43</v>
      </c>
      <c r="AU54" s="35">
        <f>AT54/$AT$57</f>
        <v>0.84313725490196079</v>
      </c>
      <c r="AV54" s="25" t="s">
        <v>56</v>
      </c>
      <c r="AW54" s="26">
        <f>COUNTIF(AW$2:AW$52,5)</f>
        <v>15</v>
      </c>
      <c r="AX54" s="27">
        <f>AW54/$AT$57</f>
        <v>0.29411764705882354</v>
      </c>
      <c r="AY54" s="25" t="s">
        <v>37</v>
      </c>
      <c r="AZ54" s="26">
        <f>COUNTIF(AZ$2:AZ$52,1)</f>
        <v>13</v>
      </c>
      <c r="BA54" s="35">
        <f>AZ54/$AZ$57</f>
        <v>0.25490196078431371</v>
      </c>
      <c r="BB54" s="41">
        <v>5</v>
      </c>
      <c r="BC54" s="52">
        <f>COUNTIF(BB$2:BB$52,5)</f>
        <v>1</v>
      </c>
      <c r="BD54" s="53">
        <f>BC54/$BC$59</f>
        <v>6.6666666666666666E-2</v>
      </c>
      <c r="BE54" s="25" t="s">
        <v>37</v>
      </c>
      <c r="BF54" s="26">
        <f>COUNTIF(BF$2:BF$52,1)</f>
        <v>33</v>
      </c>
      <c r="BG54" s="35">
        <f>BF54/$BF$57</f>
        <v>0.6470588235294118</v>
      </c>
      <c r="BH54" s="25" t="s">
        <v>56</v>
      </c>
      <c r="BI54" s="26">
        <f>COUNTIF(BI$2:BI$52,5)</f>
        <v>15</v>
      </c>
      <c r="BJ54" s="27">
        <f>BI54/$BI$59</f>
        <v>0.46875</v>
      </c>
      <c r="BK54" s="25" t="s">
        <v>37</v>
      </c>
      <c r="BL54" s="26">
        <f>COUNTIF(BL$2:BL$52,1)</f>
        <v>49</v>
      </c>
      <c r="BM54" s="35">
        <f>BL54/$BF$57</f>
        <v>0.96078431372549022</v>
      </c>
      <c r="BN54" s="25" t="s">
        <v>46</v>
      </c>
      <c r="BO54" s="26">
        <f>COUNTIF($BN$2:$BR$52,BN54)</f>
        <v>50</v>
      </c>
      <c r="BP54" s="27">
        <f>BO54/$BO$59</f>
        <v>0.32894736842105265</v>
      </c>
      <c r="BS54" s="25" t="s">
        <v>37</v>
      </c>
      <c r="BT54" s="26">
        <f>COUNTIF(BT$2:BT$52,1)</f>
        <v>33</v>
      </c>
      <c r="BU54" s="27">
        <f>BT54/$BT$56</f>
        <v>0.6470588235294118</v>
      </c>
      <c r="BV54" s="25" t="s">
        <v>37</v>
      </c>
      <c r="BW54" s="26">
        <f>COUNTIF(BW$2:BW$52,1)</f>
        <v>39</v>
      </c>
      <c r="BX54" s="35">
        <f>BW54/$BF$57</f>
        <v>0.76470588235294112</v>
      </c>
      <c r="BY54" s="25" t="s">
        <v>37</v>
      </c>
      <c r="BZ54" s="26">
        <f>COUNTIF(BZ$2:BZ$52,1)</f>
        <v>16</v>
      </c>
      <c r="CA54" s="27">
        <f>BZ54/$BZ$57</f>
        <v>0.31372549019607843</v>
      </c>
      <c r="CB54" s="25" t="s">
        <v>37</v>
      </c>
      <c r="CC54" s="26">
        <f>COUNTIF(CC$2:CC$52,1)</f>
        <v>28</v>
      </c>
      <c r="CD54" s="35">
        <f>CC54/$CC$57</f>
        <v>0.5490196078431373</v>
      </c>
      <c r="CE54" s="25" t="s">
        <v>59</v>
      </c>
      <c r="CF54" s="26">
        <f>COUNTIF($CE$2:$CH$52,CE54)</f>
        <v>23</v>
      </c>
      <c r="CG54" s="27">
        <f>CF54/$CF$59</f>
        <v>0.56097560975609762</v>
      </c>
    </row>
    <row r="55" spans="1:86" ht="15.75" customHeight="1">
      <c r="F55" s="20" t="s">
        <v>180</v>
      </c>
      <c r="G55" s="13">
        <f>COUNTIF(G2:G52,2)</f>
        <v>1</v>
      </c>
      <c r="H55" s="21">
        <f t="shared" ref="H55:H56" si="33">G55/$G$57</f>
        <v>1.9607843137254902E-2</v>
      </c>
      <c r="I55" s="28" t="s">
        <v>40</v>
      </c>
      <c r="J55" s="12">
        <f>COUNTIF(J$2:J$52,2)</f>
        <v>20</v>
      </c>
      <c r="K55" s="29">
        <f>J55/$J$56</f>
        <v>0.39215686274509803</v>
      </c>
      <c r="L55" s="28" t="s">
        <v>149</v>
      </c>
      <c r="M55" s="12">
        <f>COUNTIF(M$2:M$52,2)</f>
        <v>11</v>
      </c>
      <c r="N55" s="29">
        <f t="shared" ref="N55:N56" si="34">M55/$M$57</f>
        <v>0.21568627450980393</v>
      </c>
      <c r="O55" s="28" t="s">
        <v>40</v>
      </c>
      <c r="P55" s="12">
        <f>COUNTIF(P$2:P$52,2)</f>
        <v>17</v>
      </c>
      <c r="Q55" s="29">
        <f>P55/$J$56</f>
        <v>0.33333333333333331</v>
      </c>
      <c r="R55" s="28" t="s">
        <v>40</v>
      </c>
      <c r="S55" s="12">
        <f>COUNTIF(S$2:S$52,2)</f>
        <v>12</v>
      </c>
      <c r="T55" s="15">
        <f t="shared" ref="T55:T56" si="35">S55/$M$57</f>
        <v>0.23529411764705882</v>
      </c>
      <c r="U55" s="28" t="s">
        <v>169</v>
      </c>
      <c r="V55" s="12">
        <f>COUNTIF($U$2:$Y$52,U55)</f>
        <v>2</v>
      </c>
      <c r="W55" s="29">
        <f t="shared" ref="W55:W58" si="36">V55/$V$59</f>
        <v>3.5714285714285712E-2</v>
      </c>
      <c r="X55" s="14"/>
      <c r="Y55" s="14"/>
      <c r="Z55" s="28" t="s">
        <v>66</v>
      </c>
      <c r="AA55" s="12">
        <f>COUNTIF($Z$2:$AE$52,Z55)</f>
        <v>33</v>
      </c>
      <c r="AB55" s="29">
        <f t="shared" ref="AB55:AB58" si="37">AA55/$AA$59</f>
        <v>0.24264705882352941</v>
      </c>
      <c r="AF55" s="28" t="s">
        <v>53</v>
      </c>
      <c r="AG55" s="12">
        <f>COUNTIF($AF$2:$AH$52,AF55)</f>
        <v>8</v>
      </c>
      <c r="AH55" s="29">
        <f t="shared" ref="AH55:AH56" si="38">AG55/$AG$57</f>
        <v>0.16326530612244897</v>
      </c>
      <c r="AI55" s="28" t="s">
        <v>40</v>
      </c>
      <c r="AJ55" s="12">
        <f>COUNTIF(AJ$2:AJ$52,2)</f>
        <v>13</v>
      </c>
      <c r="AK55" s="29">
        <f t="shared" ref="AK55:AK56" si="39">AJ55/$M$57</f>
        <v>0.25490196078431371</v>
      </c>
      <c r="AL55" s="28" t="s">
        <v>40</v>
      </c>
      <c r="AM55" s="12">
        <f>COUNTIF(AM$2:AM$52,2)</f>
        <v>7</v>
      </c>
      <c r="AN55" s="15">
        <f>AM55/$AM$57</f>
        <v>0.13725490196078433</v>
      </c>
      <c r="AO55" s="28" t="s">
        <v>44</v>
      </c>
      <c r="AP55" s="12">
        <f>COUNTIF($AO$2:$AR$52,AO55)</f>
        <v>23</v>
      </c>
      <c r="AQ55" s="29">
        <f t="shared" ref="AQ55:AQ57" si="40">AP55/$AP$58</f>
        <v>0.29113924050632911</v>
      </c>
      <c r="AS55" s="28" t="s">
        <v>40</v>
      </c>
      <c r="AT55" s="12">
        <f>COUNTIF(AT$2:AT$52,2)</f>
        <v>8</v>
      </c>
      <c r="AU55" s="15">
        <f>AT55/$AT$57</f>
        <v>0.15686274509803921</v>
      </c>
      <c r="AV55" s="28" t="s">
        <v>72</v>
      </c>
      <c r="AW55" s="12">
        <f>COUNTIF(AW$2:AW$52,4)</f>
        <v>12</v>
      </c>
      <c r="AX55" s="29">
        <f t="shared" ref="AX55:AX58" si="41">AW55/$AT$57</f>
        <v>0.23529411764705882</v>
      </c>
      <c r="AY55" s="28" t="s">
        <v>40</v>
      </c>
      <c r="AZ55" s="12">
        <f>COUNTIF(AZ$2:AZ$52,2)</f>
        <v>38</v>
      </c>
      <c r="BA55" s="15">
        <f>AZ55/$AZ$57</f>
        <v>0.74509803921568629</v>
      </c>
      <c r="BB55" s="42">
        <v>4</v>
      </c>
      <c r="BC55" s="51">
        <f>COUNTIF(BB$2:BB$52,4)</f>
        <v>3</v>
      </c>
      <c r="BD55" s="54">
        <f t="shared" ref="BD55:BD58" si="42">BC55/$BC$59</f>
        <v>0.2</v>
      </c>
      <c r="BE55" s="28" t="s">
        <v>40</v>
      </c>
      <c r="BF55" s="12">
        <f>COUNTIF(BF$2:BF$52,2)</f>
        <v>15</v>
      </c>
      <c r="BG55" s="15">
        <f>BF55/$BF$57</f>
        <v>0.29411764705882354</v>
      </c>
      <c r="BH55" s="28" t="s">
        <v>72</v>
      </c>
      <c r="BI55" s="12">
        <f>COUNTIF(BI$2:BI$52,4)</f>
        <v>11</v>
      </c>
      <c r="BJ55" s="29">
        <f t="shared" ref="BJ55:BJ58" si="43">BI55/$BI$59</f>
        <v>0.34375</v>
      </c>
      <c r="BK55" s="28" t="s">
        <v>40</v>
      </c>
      <c r="BL55" s="12">
        <f>COUNTIF(BL$2:BL$52,2)</f>
        <v>2</v>
      </c>
      <c r="BM55" s="15">
        <f>BL55/$BF$57</f>
        <v>3.9215686274509803E-2</v>
      </c>
      <c r="BN55" s="28" t="s">
        <v>58</v>
      </c>
      <c r="BO55" s="12">
        <f>COUNTIF($BN$2:$BR$52,BN55)</f>
        <v>38</v>
      </c>
      <c r="BP55" s="29">
        <f t="shared" ref="BP55:BP58" si="44">BO55/$BO$59</f>
        <v>0.25</v>
      </c>
      <c r="BS55" s="28" t="s">
        <v>40</v>
      </c>
      <c r="BT55" s="12">
        <f>COUNTIF(BT$2:BT$52,2)</f>
        <v>18</v>
      </c>
      <c r="BU55" s="29">
        <f>BT55/$BF$57</f>
        <v>0.35294117647058826</v>
      </c>
      <c r="BV55" s="28" t="s">
        <v>40</v>
      </c>
      <c r="BW55" s="12">
        <f>COUNTIF(BW$2:BW$52,2)</f>
        <v>12</v>
      </c>
      <c r="BX55" s="15">
        <f>BW55/$BF$57</f>
        <v>0.23529411764705882</v>
      </c>
      <c r="BY55" s="28" t="s">
        <v>40</v>
      </c>
      <c r="BZ55" s="12">
        <f>COUNTIF(BZ$2:BZ$52,2)</f>
        <v>14</v>
      </c>
      <c r="CA55" s="29">
        <f>BZ55/$BZ$57</f>
        <v>0.27450980392156865</v>
      </c>
      <c r="CB55" s="28" t="s">
        <v>40</v>
      </c>
      <c r="CC55" s="12">
        <f>COUNTIF(CC$2:CC$52,2)</f>
        <v>16</v>
      </c>
      <c r="CD55" s="15">
        <f>CC55/$CC$57</f>
        <v>0.31372549019607843</v>
      </c>
      <c r="CE55" s="42" t="s">
        <v>174</v>
      </c>
      <c r="CF55" s="12">
        <f>COUNTIF($CE$2:$CH$52,CE55)</f>
        <v>4</v>
      </c>
      <c r="CG55" s="29">
        <f t="shared" ref="CG55:CG58" si="45">CF55/$CF$59</f>
        <v>9.7560975609756101E-2</v>
      </c>
    </row>
    <row r="56" spans="1:86" ht="15.75" customHeight="1" thickBot="1">
      <c r="F56" s="20" t="s">
        <v>198</v>
      </c>
      <c r="G56" s="13">
        <f>COUNTIF(G$2:G$52,3)</f>
        <v>3</v>
      </c>
      <c r="H56" s="21">
        <f t="shared" si="33"/>
        <v>5.8823529411764705E-2</v>
      </c>
      <c r="I56" s="33" t="s">
        <v>240</v>
      </c>
      <c r="J56" s="12">
        <f>SUM(J53:J55)</f>
        <v>51</v>
      </c>
      <c r="K56" s="29">
        <f>SUM(K54:K55)</f>
        <v>1</v>
      </c>
      <c r="L56" s="28" t="s">
        <v>41</v>
      </c>
      <c r="M56" s="12">
        <f>COUNTIF(M$2:M$52,3)</f>
        <v>14</v>
      </c>
      <c r="N56" s="29">
        <f t="shared" si="34"/>
        <v>0.27450980392156865</v>
      </c>
      <c r="O56" s="33" t="s">
        <v>240</v>
      </c>
      <c r="P56" s="12">
        <f ca="1">SUM(P54:P56)</f>
        <v>57</v>
      </c>
      <c r="Q56" s="29">
        <f>SUM(Q54:Q55)</f>
        <v>1</v>
      </c>
      <c r="R56" s="28" t="s">
        <v>89</v>
      </c>
      <c r="S56" s="12">
        <f>COUNTIF(S$2:S$52,3)</f>
        <v>11</v>
      </c>
      <c r="T56" s="15">
        <f t="shared" si="35"/>
        <v>0.21568627450980393</v>
      </c>
      <c r="U56" s="28" t="s">
        <v>80</v>
      </c>
      <c r="V56" s="12">
        <f>COUNTIF($U$2:$Y$52,U56)</f>
        <v>14</v>
      </c>
      <c r="W56" s="29">
        <f t="shared" si="36"/>
        <v>0.25</v>
      </c>
      <c r="Z56" s="28" t="s">
        <v>65</v>
      </c>
      <c r="AA56" s="12">
        <f>COUNTIF($Z$2:$AE$52,Z56)</f>
        <v>31</v>
      </c>
      <c r="AB56" s="29">
        <f t="shared" si="37"/>
        <v>0.22794117647058823</v>
      </c>
      <c r="AF56" s="28" t="s">
        <v>83</v>
      </c>
      <c r="AG56" s="12">
        <f>COUNTIF($AF$2:$AH$52,AF56)</f>
        <v>15</v>
      </c>
      <c r="AH56" s="29">
        <f t="shared" si="38"/>
        <v>0.30612244897959184</v>
      </c>
      <c r="AI56" s="28" t="s">
        <v>71</v>
      </c>
      <c r="AJ56" s="12">
        <f>COUNTIF(AJ$2:AJ$52,3)</f>
        <v>7</v>
      </c>
      <c r="AK56" s="29">
        <f t="shared" si="39"/>
        <v>0.13725490196078433</v>
      </c>
      <c r="AL56" s="28"/>
      <c r="AM56" s="12">
        <f>COUNTIF(AM$2:AM$52,3)</f>
        <v>0</v>
      </c>
      <c r="AN56" s="15">
        <f t="shared" ref="AN56" si="46">AM56/$M$57</f>
        <v>0</v>
      </c>
      <c r="AO56" s="28" t="s">
        <v>69</v>
      </c>
      <c r="AP56" s="12">
        <f>COUNTIF($AO$2:$AR$52,AO56)</f>
        <v>23</v>
      </c>
      <c r="AQ56" s="29">
        <f t="shared" si="40"/>
        <v>0.29113924050632911</v>
      </c>
      <c r="AS56" s="28"/>
      <c r="AT56" s="12">
        <f>COUNTIF(AT$2:AT$52,3)</f>
        <v>0</v>
      </c>
      <c r="AU56" s="15">
        <f t="shared" ref="AU56" si="47">AT56/$M$57</f>
        <v>0</v>
      </c>
      <c r="AV56" s="28" t="s">
        <v>71</v>
      </c>
      <c r="AW56" s="12">
        <f>COUNTIF(AW$2:AW$52,3)</f>
        <v>13</v>
      </c>
      <c r="AX56" s="29">
        <f t="shared" si="41"/>
        <v>0.25490196078431371</v>
      </c>
      <c r="AY56" s="28"/>
      <c r="AZ56" s="12">
        <f>COUNTIF(AZ$2:AZ$52,3)</f>
        <v>0</v>
      </c>
      <c r="BA56" s="16">
        <f>SUM(BA54:BA55)</f>
        <v>1</v>
      </c>
      <c r="BB56" s="42">
        <v>3</v>
      </c>
      <c r="BC56" s="51">
        <f>COUNTIF(BB$2:BB$52,3)</f>
        <v>6</v>
      </c>
      <c r="BD56" s="54">
        <f t="shared" si="42"/>
        <v>0.4</v>
      </c>
      <c r="BE56" s="28" t="s">
        <v>57</v>
      </c>
      <c r="BF56" s="12">
        <f>COUNTIF(BF$2:BF$52,3)</f>
        <v>3</v>
      </c>
      <c r="BG56" s="15">
        <f>BF56/$BF$57</f>
        <v>5.8823529411764705E-2</v>
      </c>
      <c r="BH56" s="28" t="s">
        <v>71</v>
      </c>
      <c r="BI56" s="12">
        <f>COUNTIF(BI$2:BI$52,3)</f>
        <v>5</v>
      </c>
      <c r="BJ56" s="29">
        <f t="shared" si="43"/>
        <v>0.15625</v>
      </c>
      <c r="BK56" s="22" t="s">
        <v>240</v>
      </c>
      <c r="BL56" s="31">
        <f>SUM(BL54:BL55)</f>
        <v>51</v>
      </c>
      <c r="BM56" s="44">
        <f>SUM(BM54:BM55)</f>
        <v>1</v>
      </c>
      <c r="BN56" s="28" t="s">
        <v>47</v>
      </c>
      <c r="BO56" s="12">
        <f>COUNTIF($BN$2:$BR$52,BN56)</f>
        <v>35</v>
      </c>
      <c r="BP56" s="29">
        <f t="shared" si="44"/>
        <v>0.23026315789473684</v>
      </c>
      <c r="BS56" s="22" t="s">
        <v>240</v>
      </c>
      <c r="BT56" s="31">
        <f>SUM(BT54:BT55)</f>
        <v>51</v>
      </c>
      <c r="BU56" s="43">
        <f>SUM(BU54:BU55)</f>
        <v>1</v>
      </c>
      <c r="BV56" s="22" t="s">
        <v>240</v>
      </c>
      <c r="BW56" s="31">
        <f>SUM(BW54:BW55)</f>
        <v>51</v>
      </c>
      <c r="BX56" s="44">
        <f>SUM(BX54:BX55)</f>
        <v>1</v>
      </c>
      <c r="BY56" s="28" t="s">
        <v>77</v>
      </c>
      <c r="BZ56" s="12">
        <f>COUNTIF(BZ$2:BZ$52,3)</f>
        <v>21</v>
      </c>
      <c r="CA56" s="29">
        <f>BZ56/$BZ$57</f>
        <v>0.41176470588235292</v>
      </c>
      <c r="CB56" s="28" t="s">
        <v>89</v>
      </c>
      <c r="CC56" s="12">
        <f>COUNTIF(CC$2:CC$52,3)</f>
        <v>7</v>
      </c>
      <c r="CD56" s="15">
        <f>CC56/$CC$57</f>
        <v>0.13725490196078433</v>
      </c>
      <c r="CE56" s="42" t="s">
        <v>166</v>
      </c>
      <c r="CF56" s="12">
        <f>COUNTIF($CE$2:$CH$52,CE56)</f>
        <v>6</v>
      </c>
      <c r="CG56" s="29">
        <f t="shared" si="45"/>
        <v>0.14634146341463414</v>
      </c>
    </row>
    <row r="57" spans="1:86" ht="15.75" customHeight="1" thickBot="1">
      <c r="F57" s="22" t="s">
        <v>240</v>
      </c>
      <c r="G57" s="23">
        <f>SUM(G54:G56)</f>
        <v>51</v>
      </c>
      <c r="H57" s="24">
        <f>SUM(H54:H56)</f>
        <v>1</v>
      </c>
      <c r="I57" s="30"/>
      <c r="J57" s="31"/>
      <c r="K57" s="32"/>
      <c r="L57" s="22" t="s">
        <v>240</v>
      </c>
      <c r="M57" s="31">
        <f>SUM(M54:M56)</f>
        <v>51</v>
      </c>
      <c r="N57" s="34">
        <f>SUM(N54:N56)</f>
        <v>1</v>
      </c>
      <c r="O57" s="30"/>
      <c r="P57" s="31"/>
      <c r="Q57" s="32"/>
      <c r="R57" s="22" t="s">
        <v>240</v>
      </c>
      <c r="S57" s="31">
        <f>SUM(S54:S56)</f>
        <v>51</v>
      </c>
      <c r="T57" s="36">
        <f>SUM(T54:T56)</f>
        <v>1</v>
      </c>
      <c r="U57" s="28" t="s">
        <v>101</v>
      </c>
      <c r="V57" s="12">
        <f>COUNTIF($U$2:$Y$52,U57)</f>
        <v>7</v>
      </c>
      <c r="W57" s="29">
        <f t="shared" si="36"/>
        <v>0.125</v>
      </c>
      <c r="Z57" s="28" t="s">
        <v>81</v>
      </c>
      <c r="AA57" s="12">
        <f>COUNTIF($Z$2:$AE$52,Z57)</f>
        <v>25</v>
      </c>
      <c r="AB57" s="29">
        <f t="shared" si="37"/>
        <v>0.18382352941176472</v>
      </c>
      <c r="AF57" s="22" t="s">
        <v>240</v>
      </c>
      <c r="AG57" s="31">
        <f>SUM(AG54:AG56)</f>
        <v>49</v>
      </c>
      <c r="AH57" s="34">
        <f>SUM(AH54:AH56)</f>
        <v>1</v>
      </c>
      <c r="AI57" s="22" t="s">
        <v>240</v>
      </c>
      <c r="AJ57" s="31">
        <f>SUM(AJ54:AJ56)</f>
        <v>51</v>
      </c>
      <c r="AK57" s="34">
        <f>SUM(AK54:AK56)</f>
        <v>1</v>
      </c>
      <c r="AL57" s="22" t="s">
        <v>240</v>
      </c>
      <c r="AM57" s="31">
        <f>SUM(AM54:AM56)</f>
        <v>51</v>
      </c>
      <c r="AN57" s="36">
        <f>SUM(AN54:AN56)</f>
        <v>1</v>
      </c>
      <c r="AO57" s="28" t="s">
        <v>68</v>
      </c>
      <c r="AP57" s="12">
        <f>COUNTIF($AO$2:$AR$52,AO57)</f>
        <v>16</v>
      </c>
      <c r="AQ57" s="29">
        <f t="shared" si="40"/>
        <v>0.20253164556962025</v>
      </c>
      <c r="AS57" s="22" t="s">
        <v>240</v>
      </c>
      <c r="AT57" s="31">
        <f>SUM(AT54:AT56)</f>
        <v>51</v>
      </c>
      <c r="AU57" s="36">
        <f>SUM(AU54:AU56)</f>
        <v>1</v>
      </c>
      <c r="AV57" s="28" t="s">
        <v>106</v>
      </c>
      <c r="AW57" s="12">
        <f>COUNTIF(AW$2:AW$52,2)</f>
        <v>1</v>
      </c>
      <c r="AX57" s="29">
        <f t="shared" si="41"/>
        <v>1.9607843137254902E-2</v>
      </c>
      <c r="AY57" s="22" t="s">
        <v>240</v>
      </c>
      <c r="AZ57" s="31">
        <f>SUM(AZ54:AZ56)</f>
        <v>51</v>
      </c>
      <c r="BA57" s="31"/>
      <c r="BB57" s="42">
        <v>2</v>
      </c>
      <c r="BC57" s="51">
        <f>COUNTIF(BB$2:BB$52,2)</f>
        <v>5</v>
      </c>
      <c r="BD57" s="54">
        <f t="shared" si="42"/>
        <v>0.33333333333333331</v>
      </c>
      <c r="BE57" s="22" t="s">
        <v>240</v>
      </c>
      <c r="BF57" s="31">
        <f>SUM(BF54:BF56)</f>
        <v>51</v>
      </c>
      <c r="BG57" s="31"/>
      <c r="BH57" s="28" t="s">
        <v>106</v>
      </c>
      <c r="BI57" s="12">
        <f>COUNTIF(BI$2:BI$52,2)</f>
        <v>1</v>
      </c>
      <c r="BJ57" s="29">
        <f t="shared" si="43"/>
        <v>3.125E-2</v>
      </c>
      <c r="BN57" s="28" t="s">
        <v>85</v>
      </c>
      <c r="BO57" s="12">
        <f>COUNTIF($BN$2:$BR$52,BN57)</f>
        <v>12</v>
      </c>
      <c r="BP57" s="29">
        <f t="shared" si="44"/>
        <v>7.8947368421052627E-2</v>
      </c>
      <c r="BY57" s="22" t="s">
        <v>240</v>
      </c>
      <c r="BZ57" s="31">
        <f>SUBTOTAL(9,BZ54:BZ56)</f>
        <v>51</v>
      </c>
      <c r="CA57" s="43">
        <f>SUM(CA54:CA56)</f>
        <v>1</v>
      </c>
      <c r="CB57" s="22" t="s">
        <v>240</v>
      </c>
      <c r="CC57" s="31">
        <f>SUBTOTAL(9,CC54:CC56)</f>
        <v>51</v>
      </c>
      <c r="CD57" s="44">
        <f>SUM(CD54:CD56)</f>
        <v>1</v>
      </c>
      <c r="CE57" s="42" t="s">
        <v>129</v>
      </c>
      <c r="CF57" s="12">
        <f>COUNTIF($CE$2:$CH$52,CE57)</f>
        <v>4</v>
      </c>
      <c r="CG57" s="29">
        <f t="shared" si="45"/>
        <v>9.7560975609756101E-2</v>
      </c>
    </row>
    <row r="58" spans="1:86" ht="15.75" customHeight="1" thickBot="1">
      <c r="U58" s="28" t="s">
        <v>63</v>
      </c>
      <c r="V58" s="12">
        <f>COUNTIF($U$2:$Y$52,U58)</f>
        <v>6</v>
      </c>
      <c r="W58" s="29">
        <f t="shared" si="36"/>
        <v>0.10714285714285714</v>
      </c>
      <c r="Z58" s="28" t="s">
        <v>64</v>
      </c>
      <c r="AA58" s="12">
        <f>COUNTIF($Z$2:$AE$52,Z58)</f>
        <v>33</v>
      </c>
      <c r="AB58" s="29">
        <f t="shared" si="37"/>
        <v>0.24264705882352941</v>
      </c>
      <c r="AH58" s="15"/>
      <c r="AO58" s="22" t="s">
        <v>240</v>
      </c>
      <c r="AP58" s="31">
        <f>SUM(AP54:AP57)</f>
        <v>79</v>
      </c>
      <c r="AQ58" s="34">
        <f>SUM(AQ54:AQ57)</f>
        <v>1</v>
      </c>
      <c r="AV58" s="28" t="s">
        <v>45</v>
      </c>
      <c r="AW58" s="12">
        <f>COUNTIF(AW$2:AW$52,1)</f>
        <v>10</v>
      </c>
      <c r="AX58" s="29">
        <f t="shared" si="41"/>
        <v>0.19607843137254902</v>
      </c>
      <c r="BB58" s="42">
        <v>1</v>
      </c>
      <c r="BC58" s="51">
        <f>COUNTIF(BB$2:BB$52,1)</f>
        <v>0</v>
      </c>
      <c r="BD58" s="54">
        <f t="shared" si="42"/>
        <v>0</v>
      </c>
      <c r="BH58" s="28" t="s">
        <v>45</v>
      </c>
      <c r="BI58" s="12">
        <f>COUNTIF(BI$2:BI$52,1)</f>
        <v>0</v>
      </c>
      <c r="BJ58" s="29">
        <f t="shared" si="43"/>
        <v>0</v>
      </c>
      <c r="BN58" s="28" t="s">
        <v>86</v>
      </c>
      <c r="BO58" s="12">
        <f>COUNTIF($BN$2:$BR$52,BN58)</f>
        <v>17</v>
      </c>
      <c r="BP58" s="29">
        <f t="shared" si="44"/>
        <v>0.1118421052631579</v>
      </c>
      <c r="CE58" s="42" t="s">
        <v>138</v>
      </c>
      <c r="CF58" s="12">
        <f>COUNTIF($CE$2:$CH$52,CE58)</f>
        <v>4</v>
      </c>
      <c r="CG58" s="29">
        <f t="shared" si="45"/>
        <v>9.7560975609756101E-2</v>
      </c>
    </row>
    <row r="59" spans="1:86" ht="15.75" customHeight="1" thickBot="1">
      <c r="U59" s="22" t="s">
        <v>240</v>
      </c>
      <c r="V59" s="31">
        <f>SUM(V54:V58)</f>
        <v>56</v>
      </c>
      <c r="W59" s="34">
        <f>SUM(W54:W58)</f>
        <v>1</v>
      </c>
      <c r="Z59" s="22" t="s">
        <v>240</v>
      </c>
      <c r="AA59" s="31">
        <f>SUM(AA54:AA58)</f>
        <v>136</v>
      </c>
      <c r="AB59" s="34">
        <f>SUM(AB54:AB58)</f>
        <v>1</v>
      </c>
      <c r="AV59" s="22" t="s">
        <v>240</v>
      </c>
      <c r="AW59" s="31">
        <f>SUM(AW54:AW58)</f>
        <v>51</v>
      </c>
      <c r="AX59" s="34">
        <f>SUM(AX54:AX58)</f>
        <v>1</v>
      </c>
      <c r="BB59" s="22" t="s">
        <v>241</v>
      </c>
      <c r="BC59" s="55">
        <f>SUM(BC54:BC58)</f>
        <v>15</v>
      </c>
      <c r="BD59" s="56"/>
      <c r="BH59" s="22" t="s">
        <v>240</v>
      </c>
      <c r="BI59" s="31">
        <f>SUM(BI54:BI58)</f>
        <v>32</v>
      </c>
      <c r="BJ59" s="43">
        <f>SUM(BJ54:BJ58)</f>
        <v>1</v>
      </c>
      <c r="BN59" s="22" t="s">
        <v>240</v>
      </c>
      <c r="BO59" s="31">
        <f>SUM(BO54:BO58)</f>
        <v>152</v>
      </c>
      <c r="BP59" s="43">
        <f>SUM(BP54:BP58)</f>
        <v>1</v>
      </c>
      <c r="CE59" s="22" t="s">
        <v>240</v>
      </c>
      <c r="CF59" s="31">
        <f>SUBTOTAL(9,CF54:CF58)</f>
        <v>41</v>
      </c>
      <c r="CG59" s="43">
        <f>SUM(CG54:CG58)</f>
        <v>1</v>
      </c>
    </row>
  </sheetData>
  <autoFilter ref="A1:CE52" xr:uid="{00000000-0001-0000-0000-000000000000}"/>
  <hyperlinks>
    <hyperlink ref="AU4" r:id="rId1" display="WWW.transyari.com" xr:uid="{00000000-0004-0000-0000-000000000000}"/>
    <hyperlink ref="AU6" r:id="rId2" xr:uid="{00000000-0004-0000-0000-000002000000}"/>
    <hyperlink ref="AU7" r:id="rId3" xr:uid="{00000000-0004-0000-0000-000003000000}"/>
    <hyperlink ref="AU8" r:id="rId4" display="https://www.flotasantafe.com/" xr:uid="{00000000-0004-0000-0000-000004000000}"/>
    <hyperlink ref="AU10" r:id="rId5" xr:uid="{00000000-0004-0000-0000-000005000000}"/>
    <hyperlink ref="AU12" r:id="rId6" xr:uid="{00000000-0004-0000-0000-000006000000}"/>
    <hyperlink ref="AU15" r:id="rId7" display="Continentalbus.com.co" xr:uid="{00000000-0004-0000-0000-000007000000}"/>
    <hyperlink ref="AU18" r:id="rId8" display="flotalamarena.com" xr:uid="{00000000-0004-0000-0000-000009000000}"/>
    <hyperlink ref="AU19" r:id="rId9" xr:uid="{00000000-0004-0000-0000-00000A000000}"/>
    <hyperlink ref="AU20" r:id="rId10" xr:uid="{00000000-0004-0000-0000-00000B000000}"/>
    <hyperlink ref="AU21" r:id="rId11" xr:uid="{00000000-0004-0000-0000-00000C000000}"/>
    <hyperlink ref="AU23" r:id="rId12" xr:uid="{00000000-0004-0000-0000-00000D000000}"/>
    <hyperlink ref="AU24" r:id="rId13" display="https://www.flotamagdalena.com/bogota" xr:uid="{00000000-0004-0000-0000-00000E000000}"/>
    <hyperlink ref="AU25" r:id="rId14" xr:uid="{00000000-0004-0000-0000-00000F000000}"/>
    <hyperlink ref="AU27" r:id="rId15" display="https://flotasanvicente.co" xr:uid="{00000000-0004-0000-0000-000010000000}"/>
    <hyperlink ref="AU28" r:id="rId16" xr:uid="{00000000-0004-0000-0000-000011000000}"/>
    <hyperlink ref="AU29" r:id="rId17" xr:uid="{00000000-0004-0000-0000-000012000000}"/>
    <hyperlink ref="AU30" r:id="rId18" xr:uid="{00000000-0004-0000-0000-000013000000}"/>
    <hyperlink ref="AU31" r:id="rId19" xr:uid="{00000000-0004-0000-0000-000014000000}"/>
    <hyperlink ref="AU32" r:id="rId20" xr:uid="{00000000-0004-0000-0000-000015000000}"/>
    <hyperlink ref="AU34" r:id="rId21" xr:uid="{00000000-0004-0000-0000-000016000000}"/>
    <hyperlink ref="AU35" r:id="rId22" xr:uid="{00000000-0004-0000-0000-000017000000}"/>
    <hyperlink ref="AU36" r:id="rId23" display="https://elrapidoduitama.redbus.co/" xr:uid="{00000000-0004-0000-0000-000018000000}"/>
    <hyperlink ref="AU37" r:id="rId24" xr:uid="{00000000-0004-0000-0000-000019000000}"/>
    <hyperlink ref="AU40" r:id="rId25" xr:uid="{00000000-0004-0000-0000-00001B000000}"/>
    <hyperlink ref="AU43" r:id="rId26" display="https://www.taxlaferia.co/" xr:uid="{00000000-0004-0000-0000-00001C000000}"/>
    <hyperlink ref="AU44" r:id="rId27" xr:uid="{00000000-0004-0000-0000-00001D000000}"/>
    <hyperlink ref="AU45" r:id="rId28" xr:uid="{00000000-0004-0000-0000-00001E000000}"/>
    <hyperlink ref="AU47" r:id="rId29" xr:uid="{00000000-0004-0000-0000-00001F000000}"/>
    <hyperlink ref="AU48" r:id="rId30" xr:uid="{00000000-0004-0000-0000-000020000000}"/>
    <hyperlink ref="AU49" r:id="rId31" display="WWW.AUTOBOYSA.COM.CO" xr:uid="{00000000-0004-0000-0000-000021000000}"/>
    <hyperlink ref="AU50" r:id="rId32" display="https://www.transalianza.com/" xr:uid="{00000000-0004-0000-0000-000022000000}"/>
    <hyperlink ref="AU51" r:id="rId33" display="https://www.expresodelsol.com/" xr:uid="{00000000-0004-0000-0000-000024000000}"/>
    <hyperlink ref="AU52" r:id="rId34" xr:uid="{00000000-0004-0000-0000-000025000000}"/>
    <hyperlink ref="AU39" r:id="rId35" display="https://www.transalianza.com/" xr:uid="{2FB70695-5AA9-4B02-8CC4-3CA92F571B85}"/>
  </hyperlinks>
  <pageMargins left="0.7" right="0.7" top="0.75" bottom="0.75" header="0.3" footer="0.3"/>
  <pageSetup orientation="portrait" horizontalDpi="0" verticalDpi="0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50F1-9DE8-4453-9D14-DA4DE31A7BBA}">
  <sheetPr>
    <tabColor theme="9"/>
    <outlinePr summaryBelow="0" summaryRight="0"/>
  </sheetPr>
  <dimension ref="A1:CH59"/>
  <sheetViews>
    <sheetView topLeftCell="BV1" zoomScale="90" zoomScaleNormal="90" workbookViewId="0">
      <pane ySplit="1" topLeftCell="A31" activePane="bottomLeft" state="frozen"/>
      <selection pane="bottomLeft" activeCell="BT1" sqref="BT1"/>
    </sheetView>
  </sheetViews>
  <sheetFormatPr defaultColWidth="12.5703125" defaultRowHeight="15.75" customHeight="1"/>
  <cols>
    <col min="1" max="1" width="18.85546875" style="12" hidden="1" customWidth="1"/>
    <col min="2" max="2" width="39.28515625" style="12" bestFit="1" customWidth="1"/>
    <col min="3" max="3" width="18.85546875" style="12" customWidth="1"/>
    <col min="4" max="4" width="21.140625" style="12" customWidth="1"/>
    <col min="5" max="5" width="52.28515625" style="12" customWidth="1"/>
    <col min="6" max="6" width="25.5703125" style="12" customWidth="1"/>
    <col min="7" max="7" width="8.28515625" style="12" customWidth="1"/>
    <col min="8" max="8" width="5.5703125" style="12" customWidth="1"/>
    <col min="9" max="9" width="18.85546875" style="12" customWidth="1"/>
    <col min="10" max="10" width="6.28515625" style="12" customWidth="1"/>
    <col min="11" max="11" width="5.140625" style="12" customWidth="1"/>
    <col min="12" max="12" width="42.7109375" style="12" customWidth="1"/>
    <col min="13" max="13" width="9.7109375" style="12" customWidth="1"/>
    <col min="14" max="14" width="6.85546875" style="12" customWidth="1"/>
    <col min="15" max="15" width="18.5703125" style="12" customWidth="1"/>
    <col min="16" max="16" width="8.85546875" style="12" customWidth="1"/>
    <col min="17" max="17" width="8.5703125" style="12" customWidth="1"/>
    <col min="18" max="18" width="44.7109375" style="12" customWidth="1"/>
    <col min="19" max="19" width="8.7109375" style="12" customWidth="1"/>
    <col min="20" max="20" width="6.85546875" style="12" customWidth="1"/>
    <col min="21" max="21" width="51.7109375" style="12" customWidth="1"/>
    <col min="22" max="22" width="38.85546875" style="12" customWidth="1"/>
    <col min="23" max="23" width="28.140625" style="12" customWidth="1"/>
    <col min="24" max="24" width="30.7109375" style="12" customWidth="1"/>
    <col min="25" max="25" width="28.7109375" style="12" customWidth="1"/>
    <col min="26" max="26" width="39" style="12" customWidth="1"/>
    <col min="27" max="27" width="29.42578125" style="12" customWidth="1"/>
    <col min="28" max="28" width="29.7109375" style="12" customWidth="1"/>
    <col min="29" max="29" width="33.42578125" style="12" customWidth="1"/>
    <col min="30" max="30" width="28.28515625" style="12" customWidth="1"/>
    <col min="31" max="31" width="38" style="12" customWidth="1"/>
    <col min="32" max="32" width="44.85546875" style="12" customWidth="1"/>
    <col min="33" max="33" width="34.85546875" style="12" customWidth="1"/>
    <col min="34" max="34" width="34.28515625" style="12" customWidth="1"/>
    <col min="35" max="35" width="18.85546875" style="12" customWidth="1"/>
    <col min="36" max="36" width="9.42578125" style="12" customWidth="1"/>
    <col min="37" max="37" width="6.5703125" style="12" customWidth="1"/>
    <col min="38" max="38" width="26.28515625" style="12" customWidth="1"/>
    <col min="39" max="39" width="11.140625" style="12" customWidth="1"/>
    <col min="40" max="40" width="7.140625" style="12" customWidth="1"/>
    <col min="41" max="41" width="47.28515625" style="12" customWidth="1"/>
    <col min="42" max="42" width="37.85546875" style="12" customWidth="1"/>
    <col min="43" max="43" width="40.140625" style="12" customWidth="1"/>
    <col min="44" max="44" width="40.28515625" style="12" customWidth="1"/>
    <col min="45" max="45" width="11.85546875" style="12" customWidth="1"/>
    <col min="46" max="46" width="9.28515625" style="12" customWidth="1"/>
    <col min="47" max="47" width="44.85546875" style="12" customWidth="1"/>
    <col min="48" max="48" width="26.7109375" style="12" customWidth="1"/>
    <col min="49" max="49" width="8.7109375" style="12" customWidth="1"/>
    <col min="50" max="50" width="7.5703125" style="12" customWidth="1"/>
    <col min="51" max="51" width="18.85546875" style="12" customWidth="1"/>
    <col min="52" max="52" width="7.140625" style="12" customWidth="1"/>
    <col min="53" max="53" width="6.7109375" style="12" customWidth="1"/>
    <col min="54" max="54" width="31.140625" style="12" customWidth="1"/>
    <col min="55" max="56" width="8.7109375" style="12" customWidth="1"/>
    <col min="57" max="57" width="26.28515625" style="12" customWidth="1"/>
    <col min="58" max="58" width="9.5703125" style="12" customWidth="1"/>
    <col min="59" max="59" width="8.42578125" style="12" customWidth="1"/>
    <col min="60" max="60" width="27.7109375" style="12" customWidth="1"/>
    <col min="61" max="61" width="8.7109375" style="12" customWidth="1"/>
    <col min="62" max="62" width="11" style="12" customWidth="1"/>
    <col min="63" max="63" width="15.42578125" style="12" customWidth="1"/>
    <col min="64" max="64" width="8.7109375" style="12" customWidth="1"/>
    <col min="65" max="65" width="7.140625" style="12" customWidth="1"/>
    <col min="66" max="66" width="21.28515625" style="12" customWidth="1"/>
    <col min="67" max="70" width="18.85546875" style="12" customWidth="1"/>
    <col min="71" max="71" width="21" style="12" customWidth="1"/>
    <col min="72" max="72" width="18.85546875" style="12" customWidth="1"/>
    <col min="73" max="73" width="8" style="12" customWidth="1"/>
    <col min="74" max="74" width="21.5703125" style="12" customWidth="1"/>
    <col min="75" max="75" width="9.28515625" style="12" customWidth="1"/>
    <col min="76" max="76" width="7.5703125" style="12" customWidth="1"/>
    <col min="77" max="77" width="41.5703125" style="12" customWidth="1"/>
    <col min="78" max="78" width="9.5703125" style="12" customWidth="1"/>
    <col min="79" max="79" width="7.85546875" style="12" customWidth="1"/>
    <col min="80" max="80" width="21.28515625" style="12" customWidth="1"/>
    <col min="81" max="81" width="9.28515625" style="12" customWidth="1"/>
    <col min="82" max="82" width="7.5703125" style="12" customWidth="1"/>
    <col min="83" max="83" width="27.7109375" style="12" customWidth="1"/>
    <col min="84" max="84" width="31.85546875" style="12" customWidth="1"/>
    <col min="85" max="85" width="27.5703125" style="12" customWidth="1"/>
    <col min="86" max="86" width="18.85546875" style="12" customWidth="1"/>
    <col min="87" max="89" width="18.85546875" customWidth="1"/>
  </cols>
  <sheetData>
    <row r="1" spans="1:86" s="1" customFormat="1" ht="84.6" customHeight="1">
      <c r="A1" s="3" t="s">
        <v>0</v>
      </c>
      <c r="B1" s="45" t="s">
        <v>1</v>
      </c>
      <c r="C1" s="45" t="s">
        <v>2</v>
      </c>
      <c r="D1" s="45" t="s">
        <v>3</v>
      </c>
      <c r="E1" s="45" t="s">
        <v>4</v>
      </c>
      <c r="F1" s="45" t="s">
        <v>242</v>
      </c>
      <c r="G1" s="45" t="s">
        <v>11</v>
      </c>
      <c r="H1" s="45" t="s">
        <v>7</v>
      </c>
      <c r="I1" s="45" t="s">
        <v>243</v>
      </c>
      <c r="J1" s="45" t="s">
        <v>11</v>
      </c>
      <c r="K1" s="45" t="s">
        <v>7</v>
      </c>
      <c r="L1" s="45" t="s">
        <v>244</v>
      </c>
      <c r="M1" s="45" t="s">
        <v>11</v>
      </c>
      <c r="N1" s="45" t="s">
        <v>7</v>
      </c>
      <c r="O1" s="45" t="s">
        <v>245</v>
      </c>
      <c r="P1" s="45" t="s">
        <v>11</v>
      </c>
      <c r="Q1" s="45" t="s">
        <v>7</v>
      </c>
      <c r="R1" s="45" t="s">
        <v>246</v>
      </c>
      <c r="S1" s="45" t="s">
        <v>11</v>
      </c>
      <c r="T1" s="45" t="s">
        <v>7</v>
      </c>
      <c r="U1" s="45" t="s">
        <v>247</v>
      </c>
      <c r="V1" s="45" t="s">
        <v>247</v>
      </c>
      <c r="W1" s="45" t="s">
        <v>247</v>
      </c>
      <c r="X1" s="45" t="s">
        <v>247</v>
      </c>
      <c r="Y1" s="45" t="s">
        <v>247</v>
      </c>
      <c r="Z1" s="45" t="s">
        <v>248</v>
      </c>
      <c r="AA1" s="45" t="s">
        <v>248</v>
      </c>
      <c r="AB1" s="45" t="s">
        <v>248</v>
      </c>
      <c r="AC1" s="45" t="s">
        <v>248</v>
      </c>
      <c r="AD1" s="45" t="s">
        <v>248</v>
      </c>
      <c r="AE1" s="45" t="s">
        <v>248</v>
      </c>
      <c r="AF1" s="45" t="s">
        <v>249</v>
      </c>
      <c r="AG1" s="45" t="s">
        <v>249</v>
      </c>
      <c r="AH1" s="45" t="s">
        <v>249</v>
      </c>
      <c r="AI1" s="45" t="s">
        <v>250</v>
      </c>
      <c r="AJ1" s="45" t="s">
        <v>251</v>
      </c>
      <c r="AK1" s="45" t="s">
        <v>7</v>
      </c>
      <c r="AL1" s="45" t="s">
        <v>252</v>
      </c>
      <c r="AM1" s="45" t="s">
        <v>11</v>
      </c>
      <c r="AN1" s="45" t="s">
        <v>7</v>
      </c>
      <c r="AO1" s="45" t="s">
        <v>253</v>
      </c>
      <c r="AP1" s="45" t="s">
        <v>253</v>
      </c>
      <c r="AQ1" s="45" t="s">
        <v>253</v>
      </c>
      <c r="AR1" s="45" t="s">
        <v>253</v>
      </c>
      <c r="AS1" s="45" t="s">
        <v>254</v>
      </c>
      <c r="AT1" s="45" t="s">
        <v>6</v>
      </c>
      <c r="AU1" s="45" t="s">
        <v>20</v>
      </c>
      <c r="AV1" s="45" t="s">
        <v>255</v>
      </c>
      <c r="AW1" s="45" t="s">
        <v>11</v>
      </c>
      <c r="AX1" s="45" t="s">
        <v>7</v>
      </c>
      <c r="AY1" s="45" t="s">
        <v>256</v>
      </c>
      <c r="AZ1" s="45" t="s">
        <v>11</v>
      </c>
      <c r="BA1" s="45" t="s">
        <v>7</v>
      </c>
      <c r="BB1" s="45" t="s">
        <v>257</v>
      </c>
      <c r="BC1" s="45" t="s">
        <v>6</v>
      </c>
      <c r="BD1" s="45" t="s">
        <v>7</v>
      </c>
      <c r="BE1" s="45" t="s">
        <v>258</v>
      </c>
      <c r="BF1" s="45" t="s">
        <v>11</v>
      </c>
      <c r="BG1" s="45" t="s">
        <v>25</v>
      </c>
      <c r="BH1" s="45" t="s">
        <v>259</v>
      </c>
      <c r="BI1" s="45" t="s">
        <v>11</v>
      </c>
      <c r="BJ1" s="45" t="s">
        <v>7</v>
      </c>
      <c r="BK1" s="45" t="s">
        <v>260</v>
      </c>
      <c r="BL1" s="45" t="s">
        <v>11</v>
      </c>
      <c r="BM1" s="45" t="s">
        <v>7</v>
      </c>
      <c r="BN1" s="45" t="s">
        <v>261</v>
      </c>
      <c r="BO1" s="45" t="s">
        <v>262</v>
      </c>
      <c r="BP1" s="45" t="s">
        <v>262</v>
      </c>
      <c r="BQ1" s="45" t="s">
        <v>262</v>
      </c>
      <c r="BR1" s="45" t="s">
        <v>262</v>
      </c>
      <c r="BS1" s="45" t="s">
        <v>263</v>
      </c>
      <c r="BT1" s="45" t="s">
        <v>263</v>
      </c>
      <c r="BU1" s="45" t="s">
        <v>31</v>
      </c>
      <c r="BV1" s="45" t="s">
        <v>264</v>
      </c>
      <c r="BW1" s="45" t="s">
        <v>11</v>
      </c>
      <c r="BX1" s="45" t="s">
        <v>7</v>
      </c>
      <c r="BY1" s="45" t="s">
        <v>265</v>
      </c>
      <c r="BZ1" s="45" t="s">
        <v>11</v>
      </c>
      <c r="CA1" s="45" t="s">
        <v>7</v>
      </c>
      <c r="CB1" s="45" t="s">
        <v>266</v>
      </c>
      <c r="CC1" s="45" t="s">
        <v>11</v>
      </c>
      <c r="CD1" s="45" t="s">
        <v>31</v>
      </c>
      <c r="CE1" s="45" t="s">
        <v>267</v>
      </c>
      <c r="CF1" s="45" t="s">
        <v>267</v>
      </c>
      <c r="CG1" s="45" t="s">
        <v>267</v>
      </c>
      <c r="CH1" s="45" t="s">
        <v>267</v>
      </c>
    </row>
    <row r="2" spans="1:86" ht="12.75">
      <c r="A2" s="4">
        <v>45358.338976354164</v>
      </c>
      <c r="B2" s="5" t="s">
        <v>36</v>
      </c>
      <c r="C2" s="5">
        <v>0</v>
      </c>
      <c r="D2" s="5" t="s">
        <v>37</v>
      </c>
      <c r="E2" s="5" t="s">
        <v>38</v>
      </c>
      <c r="F2" s="5" t="s">
        <v>39</v>
      </c>
      <c r="G2" s="5">
        <v>1</v>
      </c>
      <c r="H2" s="5"/>
      <c r="I2" s="5" t="s">
        <v>40</v>
      </c>
      <c r="J2" s="5">
        <f t="shared" ref="J2:J52" si="0">IF(I2="NO",2,1)</f>
        <v>2</v>
      </c>
      <c r="K2" s="5"/>
      <c r="L2" s="5" t="s">
        <v>41</v>
      </c>
      <c r="M2" s="5">
        <v>3</v>
      </c>
      <c r="N2" s="5"/>
      <c r="O2" s="5" t="s">
        <v>37</v>
      </c>
      <c r="P2" s="5">
        <f t="shared" ref="P2:P52" si="1">IF(O2="NO",2,1)</f>
        <v>1</v>
      </c>
      <c r="Q2" s="5"/>
      <c r="R2" s="5" t="s">
        <v>40</v>
      </c>
      <c r="S2" s="5">
        <f t="shared" ref="S2:S7" si="2">IF(R2="NO",2,1)</f>
        <v>2</v>
      </c>
      <c r="T2" s="5"/>
      <c r="U2" s="6"/>
      <c r="V2" s="6"/>
      <c r="W2" s="6"/>
      <c r="X2" s="6"/>
      <c r="Y2" s="6"/>
      <c r="Z2" s="5" t="s">
        <v>42</v>
      </c>
      <c r="AA2" s="5"/>
      <c r="AB2" s="5"/>
      <c r="AC2" s="5"/>
      <c r="AD2" s="5"/>
      <c r="AE2" s="5"/>
      <c r="AF2" s="5" t="s">
        <v>43</v>
      </c>
      <c r="AG2" s="5"/>
      <c r="AH2" s="5"/>
      <c r="AI2" s="5" t="s">
        <v>37</v>
      </c>
      <c r="AJ2" s="5">
        <f t="shared" ref="AJ2:AJ12" si="3">IF(AI2="NO",2,1)</f>
        <v>1</v>
      </c>
      <c r="AK2" s="5"/>
      <c r="AL2" s="5" t="s">
        <v>37</v>
      </c>
      <c r="AM2" s="5">
        <f t="shared" ref="AM2:AM52" si="4">IF(AL2="NO",2,1)</f>
        <v>1</v>
      </c>
      <c r="AN2" s="5"/>
      <c r="AO2" s="5" t="s">
        <v>44</v>
      </c>
      <c r="AP2" s="5"/>
      <c r="AQ2" s="5"/>
      <c r="AR2" s="5"/>
      <c r="AS2" s="5" t="s">
        <v>40</v>
      </c>
      <c r="AT2" s="5">
        <f t="shared" ref="AT2:AT52" si="5">IF(AS2="NO",2,1)</f>
        <v>2</v>
      </c>
      <c r="AU2" s="6"/>
      <c r="AV2" s="5" t="s">
        <v>45</v>
      </c>
      <c r="AW2" s="5">
        <v>1</v>
      </c>
      <c r="AX2" s="5"/>
      <c r="AY2" s="5" t="s">
        <v>40</v>
      </c>
      <c r="AZ2" s="5">
        <f t="shared" ref="AZ2:AZ52" si="6">IF(AY2="NO",2,1)</f>
        <v>2</v>
      </c>
      <c r="BA2" s="5"/>
      <c r="BB2" s="6"/>
      <c r="BC2" s="6"/>
      <c r="BD2" s="6"/>
      <c r="BE2" s="5" t="s">
        <v>40</v>
      </c>
      <c r="BF2" s="5">
        <f>IF(BE2="NO",2,1)</f>
        <v>2</v>
      </c>
      <c r="BG2" s="5"/>
      <c r="BH2" s="6"/>
      <c r="BI2" s="6"/>
      <c r="BJ2" s="6"/>
      <c r="BK2" s="5" t="s">
        <v>37</v>
      </c>
      <c r="BL2" s="5">
        <f t="shared" ref="BL2:BL52" si="7">IF(BK2="NO",2,1)</f>
        <v>1</v>
      </c>
      <c r="BM2" s="5"/>
      <c r="BN2" s="5" t="s">
        <v>46</v>
      </c>
      <c r="BO2" s="5" t="s">
        <v>47</v>
      </c>
      <c r="BP2" s="5"/>
      <c r="BQ2" s="5"/>
      <c r="BR2" s="5"/>
      <c r="BS2" s="5" t="s">
        <v>40</v>
      </c>
      <c r="BT2" s="5">
        <f t="shared" ref="BT2:BT52" si="8">IF(BS2="NO",2,1)</f>
        <v>2</v>
      </c>
      <c r="BU2" s="5"/>
      <c r="BV2" s="5" t="s">
        <v>37</v>
      </c>
      <c r="BW2" s="5">
        <f t="shared" ref="BW2:BW52" si="9">IF(BV2="NO",2,1)</f>
        <v>1</v>
      </c>
      <c r="BX2" s="5"/>
      <c r="BY2" s="5" t="s">
        <v>40</v>
      </c>
      <c r="BZ2" s="5">
        <f>IF(BY2="NO",2,1)</f>
        <v>2</v>
      </c>
      <c r="CA2" s="5"/>
      <c r="CB2" s="5" t="s">
        <v>40</v>
      </c>
      <c r="CC2" s="5">
        <f t="shared" ref="CC2:CC11" si="10">IF(CB2="NO",2,1)</f>
        <v>2</v>
      </c>
      <c r="CD2" s="5"/>
      <c r="CE2" s="6"/>
      <c r="CF2" s="6"/>
      <c r="CG2" s="6"/>
      <c r="CH2" s="6"/>
    </row>
    <row r="3" spans="1:86" ht="12.75">
      <c r="A3" s="4">
        <v>45358.341297349536</v>
      </c>
      <c r="B3" s="5" t="s">
        <v>36</v>
      </c>
      <c r="C3" s="5">
        <v>0</v>
      </c>
      <c r="D3" s="5" t="s">
        <v>37</v>
      </c>
      <c r="E3" s="5" t="s">
        <v>48</v>
      </c>
      <c r="F3" s="5" t="s">
        <v>39</v>
      </c>
      <c r="G3" s="5">
        <v>1</v>
      </c>
      <c r="H3" s="5"/>
      <c r="I3" s="5" t="s">
        <v>40</v>
      </c>
      <c r="J3" s="5">
        <f t="shared" si="0"/>
        <v>2</v>
      </c>
      <c r="K3" s="5"/>
      <c r="L3" s="5" t="s">
        <v>41</v>
      </c>
      <c r="M3" s="5">
        <v>3</v>
      </c>
      <c r="N3" s="5"/>
      <c r="O3" s="5" t="s">
        <v>40</v>
      </c>
      <c r="P3" s="5">
        <f t="shared" si="1"/>
        <v>2</v>
      </c>
      <c r="Q3" s="5"/>
      <c r="R3" s="5" t="s">
        <v>40</v>
      </c>
      <c r="S3" s="5">
        <f t="shared" si="2"/>
        <v>2</v>
      </c>
      <c r="T3" s="5"/>
      <c r="U3" s="6"/>
      <c r="V3" s="6"/>
      <c r="W3" s="6"/>
      <c r="X3" s="6"/>
      <c r="Y3" s="6"/>
      <c r="Z3" s="5" t="s">
        <v>42</v>
      </c>
      <c r="AA3" s="5"/>
      <c r="AB3" s="5"/>
      <c r="AC3" s="5"/>
      <c r="AD3" s="5"/>
      <c r="AE3" s="5"/>
      <c r="AF3" s="5" t="s">
        <v>43</v>
      </c>
      <c r="AG3" s="5"/>
      <c r="AH3" s="5"/>
      <c r="AI3" s="5" t="s">
        <v>40</v>
      </c>
      <c r="AJ3" s="5">
        <f t="shared" si="3"/>
        <v>2</v>
      </c>
      <c r="AK3" s="5"/>
      <c r="AL3" s="5" t="s">
        <v>37</v>
      </c>
      <c r="AM3" s="5">
        <f t="shared" si="4"/>
        <v>1</v>
      </c>
      <c r="AN3" s="5"/>
      <c r="AO3" s="66" t="s">
        <v>268</v>
      </c>
      <c r="AP3" s="66"/>
      <c r="AQ3" s="6"/>
      <c r="AR3" s="6"/>
      <c r="AS3" s="5" t="s">
        <v>40</v>
      </c>
      <c r="AT3" s="5">
        <f t="shared" si="5"/>
        <v>2</v>
      </c>
      <c r="AU3" s="6"/>
      <c r="AV3" s="5" t="s">
        <v>45</v>
      </c>
      <c r="AW3" s="5">
        <v>1</v>
      </c>
      <c r="AX3" s="5"/>
      <c r="AY3" s="5" t="s">
        <v>40</v>
      </c>
      <c r="AZ3" s="5">
        <f t="shared" si="6"/>
        <v>2</v>
      </c>
      <c r="BA3" s="5"/>
      <c r="BB3" s="6"/>
      <c r="BC3" s="6"/>
      <c r="BD3" s="6"/>
      <c r="BE3" s="5" t="s">
        <v>40</v>
      </c>
      <c r="BF3" s="5">
        <f>IF(BE3="NO",2,1)</f>
        <v>2</v>
      </c>
      <c r="BG3" s="5"/>
      <c r="BH3" s="6"/>
      <c r="BI3" s="6"/>
      <c r="BJ3" s="6"/>
      <c r="BK3" s="5" t="s">
        <v>37</v>
      </c>
      <c r="BL3" s="5">
        <f t="shared" si="7"/>
        <v>1</v>
      </c>
      <c r="BM3" s="5"/>
      <c r="BN3" s="5" t="s">
        <v>46</v>
      </c>
      <c r="BO3" s="5" t="s">
        <v>47</v>
      </c>
      <c r="BP3" s="5"/>
      <c r="BQ3" s="5"/>
      <c r="BR3" s="5"/>
      <c r="BS3" s="5" t="s">
        <v>40</v>
      </c>
      <c r="BT3" s="5">
        <f t="shared" si="8"/>
        <v>2</v>
      </c>
      <c r="BU3" s="5"/>
      <c r="BV3" s="5" t="s">
        <v>40</v>
      </c>
      <c r="BW3" s="5">
        <f t="shared" si="9"/>
        <v>2</v>
      </c>
      <c r="BX3" s="5"/>
      <c r="BY3" s="5" t="s">
        <v>40</v>
      </c>
      <c r="BZ3" s="5">
        <f>IF(BY3="NO",2,1)</f>
        <v>2</v>
      </c>
      <c r="CA3" s="5"/>
      <c r="CB3" s="5" t="s">
        <v>40</v>
      </c>
      <c r="CC3" s="5">
        <f t="shared" si="10"/>
        <v>2</v>
      </c>
      <c r="CD3" s="5"/>
      <c r="CE3" s="6"/>
      <c r="CF3" s="6"/>
      <c r="CG3" s="6"/>
      <c r="CH3" s="6"/>
    </row>
    <row r="4" spans="1:86" ht="12.75">
      <c r="A4" s="4">
        <v>45358.481846354167</v>
      </c>
      <c r="B4" s="5" t="s">
        <v>49</v>
      </c>
      <c r="C4" s="5">
        <v>0</v>
      </c>
      <c r="D4" s="5" t="s">
        <v>37</v>
      </c>
      <c r="E4" s="5" t="s">
        <v>50</v>
      </c>
      <c r="F4" s="5" t="s">
        <v>39</v>
      </c>
      <c r="G4" s="5">
        <v>1</v>
      </c>
      <c r="H4" s="5"/>
      <c r="I4" s="5" t="s">
        <v>40</v>
      </c>
      <c r="J4" s="5">
        <f t="shared" si="0"/>
        <v>2</v>
      </c>
      <c r="K4" s="5"/>
      <c r="L4" s="5" t="s">
        <v>51</v>
      </c>
      <c r="M4" s="5">
        <f>IF(L4="Interno",1,2)</f>
        <v>1</v>
      </c>
      <c r="N4" s="5"/>
      <c r="O4" s="5" t="s">
        <v>37</v>
      </c>
      <c r="P4" s="5">
        <f t="shared" si="1"/>
        <v>1</v>
      </c>
      <c r="Q4" s="5"/>
      <c r="R4" s="5" t="s">
        <v>37</v>
      </c>
      <c r="S4" s="5">
        <f t="shared" si="2"/>
        <v>1</v>
      </c>
      <c r="T4" s="5"/>
      <c r="U4" s="5" t="s">
        <v>52</v>
      </c>
      <c r="V4" s="5"/>
      <c r="W4" s="5"/>
      <c r="X4" s="5"/>
      <c r="Y4" s="5"/>
      <c r="Z4" s="5" t="s">
        <v>42</v>
      </c>
      <c r="AA4" s="5"/>
      <c r="AB4" s="5"/>
      <c r="AC4" s="5"/>
      <c r="AD4" s="5"/>
      <c r="AE4" s="5"/>
      <c r="AF4" s="5" t="s">
        <v>53</v>
      </c>
      <c r="AG4" s="5"/>
      <c r="AH4" s="5"/>
      <c r="AI4" s="5" t="s">
        <v>37</v>
      </c>
      <c r="AJ4" s="5">
        <f t="shared" si="3"/>
        <v>1</v>
      </c>
      <c r="AK4" s="5"/>
      <c r="AL4" s="5" t="s">
        <v>37</v>
      </c>
      <c r="AM4" s="5">
        <f t="shared" si="4"/>
        <v>1</v>
      </c>
      <c r="AN4" s="5"/>
      <c r="AO4" s="5" t="s">
        <v>54</v>
      </c>
      <c r="AP4" s="5"/>
      <c r="AQ4" s="5"/>
      <c r="AR4" s="5"/>
      <c r="AS4" s="5" t="s">
        <v>37</v>
      </c>
      <c r="AT4" s="5">
        <f t="shared" si="5"/>
        <v>1</v>
      </c>
      <c r="AU4" s="10" t="s">
        <v>55</v>
      </c>
      <c r="AV4" s="5" t="s">
        <v>56</v>
      </c>
      <c r="AW4" s="5">
        <v>5</v>
      </c>
      <c r="AX4" s="5"/>
      <c r="AY4" s="5" t="s">
        <v>40</v>
      </c>
      <c r="AZ4" s="5">
        <f t="shared" si="6"/>
        <v>2</v>
      </c>
      <c r="BA4" s="5"/>
      <c r="BB4" s="6"/>
      <c r="BC4" s="6"/>
      <c r="BD4" s="6"/>
      <c r="BE4" s="5" t="s">
        <v>57</v>
      </c>
      <c r="BF4" s="5">
        <v>3</v>
      </c>
      <c r="BG4" s="5"/>
      <c r="BH4" s="6"/>
      <c r="BI4" s="6"/>
      <c r="BJ4" s="6"/>
      <c r="BK4" s="5" t="s">
        <v>37</v>
      </c>
      <c r="BL4" s="5">
        <f t="shared" si="7"/>
        <v>1</v>
      </c>
      <c r="BM4" s="5"/>
      <c r="BN4" s="5" t="s">
        <v>46</v>
      </c>
      <c r="BO4" s="5" t="s">
        <v>58</v>
      </c>
      <c r="BP4" s="5" t="s">
        <v>47</v>
      </c>
      <c r="BQ4" s="5"/>
      <c r="BR4" s="5"/>
      <c r="BS4" s="5" t="s">
        <v>37</v>
      </c>
      <c r="BT4" s="5">
        <f t="shared" si="8"/>
        <v>1</v>
      </c>
      <c r="BU4" s="5"/>
      <c r="BV4" s="5" t="s">
        <v>37</v>
      </c>
      <c r="BW4" s="5">
        <f t="shared" si="9"/>
        <v>1</v>
      </c>
      <c r="BX4" s="5"/>
      <c r="BY4" s="5" t="s">
        <v>37</v>
      </c>
      <c r="BZ4" s="5">
        <f>IF(BY4="NO",2,1)</f>
        <v>1</v>
      </c>
      <c r="CA4" s="5"/>
      <c r="CB4" s="5" t="s">
        <v>37</v>
      </c>
      <c r="CC4" s="5">
        <f t="shared" si="10"/>
        <v>1</v>
      </c>
      <c r="CD4" s="5"/>
      <c r="CE4" s="5" t="s">
        <v>59</v>
      </c>
      <c r="CF4" s="6"/>
      <c r="CG4" s="6"/>
      <c r="CH4" s="6"/>
    </row>
    <row r="5" spans="1:86" ht="12.75">
      <c r="A5" s="4">
        <v>45370.408873715278</v>
      </c>
      <c r="B5" s="5" t="s">
        <v>60</v>
      </c>
      <c r="C5" s="5">
        <v>0</v>
      </c>
      <c r="D5" s="5" t="s">
        <v>37</v>
      </c>
      <c r="E5" s="5" t="s">
        <v>61</v>
      </c>
      <c r="F5" s="5" t="s">
        <v>39</v>
      </c>
      <c r="G5" s="5">
        <v>1</v>
      </c>
      <c r="H5" s="5"/>
      <c r="I5" s="5" t="s">
        <v>40</v>
      </c>
      <c r="J5" s="5">
        <f t="shared" si="0"/>
        <v>2</v>
      </c>
      <c r="K5" s="5"/>
      <c r="L5" s="5" t="s">
        <v>41</v>
      </c>
      <c r="M5" s="5">
        <v>3</v>
      </c>
      <c r="N5" s="5"/>
      <c r="O5" s="5" t="s">
        <v>37</v>
      </c>
      <c r="P5" s="5">
        <f t="shared" si="1"/>
        <v>1</v>
      </c>
      <c r="Q5" s="5"/>
      <c r="R5" s="5" t="s">
        <v>37</v>
      </c>
      <c r="S5" s="5">
        <f t="shared" si="2"/>
        <v>1</v>
      </c>
      <c r="T5" s="5"/>
      <c r="U5" s="5" t="s">
        <v>52</v>
      </c>
      <c r="V5" s="5" t="s">
        <v>63</v>
      </c>
      <c r="W5" s="5"/>
      <c r="X5" s="5"/>
      <c r="Y5" s="5"/>
      <c r="Z5" s="5" t="s">
        <v>64</v>
      </c>
      <c r="AA5" s="5" t="s">
        <v>65</v>
      </c>
      <c r="AB5" s="5" t="s">
        <v>66</v>
      </c>
      <c r="AC5" s="5"/>
      <c r="AD5" s="5"/>
      <c r="AE5" s="5"/>
      <c r="AF5" s="5" t="s">
        <v>43</v>
      </c>
      <c r="AG5" s="5" t="s">
        <v>67</v>
      </c>
      <c r="AH5" s="5"/>
      <c r="AI5" s="5" t="s">
        <v>37</v>
      </c>
      <c r="AJ5" s="5">
        <f t="shared" si="3"/>
        <v>1</v>
      </c>
      <c r="AK5" s="5"/>
      <c r="AL5" s="5" t="s">
        <v>37</v>
      </c>
      <c r="AM5" s="5">
        <f t="shared" si="4"/>
        <v>1</v>
      </c>
      <c r="AN5" s="5"/>
      <c r="AO5" s="5" t="s">
        <v>54</v>
      </c>
      <c r="AP5" s="5" t="s">
        <v>68</v>
      </c>
      <c r="AQ5" s="5" t="s">
        <v>69</v>
      </c>
      <c r="AR5" s="5"/>
      <c r="AS5" s="5" t="s">
        <v>37</v>
      </c>
      <c r="AT5" s="5">
        <f t="shared" si="5"/>
        <v>1</v>
      </c>
      <c r="AU5" s="5" t="s">
        <v>70</v>
      </c>
      <c r="AV5" s="5" t="s">
        <v>71</v>
      </c>
      <c r="AW5" s="5">
        <v>3</v>
      </c>
      <c r="AX5" s="5"/>
      <c r="AY5" s="5" t="s">
        <v>37</v>
      </c>
      <c r="AZ5" s="5">
        <f t="shared" si="6"/>
        <v>1</v>
      </c>
      <c r="BA5" s="5"/>
      <c r="BB5" s="5">
        <v>3</v>
      </c>
      <c r="BC5" s="5"/>
      <c r="BD5" s="5"/>
      <c r="BE5" s="5" t="s">
        <v>37</v>
      </c>
      <c r="BF5" s="5">
        <f>IF(BE5="NO",2,1)</f>
        <v>1</v>
      </c>
      <c r="BG5" s="5"/>
      <c r="BH5" s="5" t="s">
        <v>72</v>
      </c>
      <c r="BI5" s="5">
        <v>4</v>
      </c>
      <c r="BJ5" s="5"/>
      <c r="BK5" s="5" t="s">
        <v>37</v>
      </c>
      <c r="BL5" s="5">
        <f t="shared" si="7"/>
        <v>1</v>
      </c>
      <c r="BM5" s="5"/>
      <c r="BN5" s="5" t="s">
        <v>46</v>
      </c>
      <c r="BO5" s="5" t="s">
        <v>58</v>
      </c>
      <c r="BP5" s="5"/>
      <c r="BQ5" s="5"/>
      <c r="BR5" s="5"/>
      <c r="BS5" s="5" t="s">
        <v>37</v>
      </c>
      <c r="BT5" s="5">
        <f t="shared" si="8"/>
        <v>1</v>
      </c>
      <c r="BU5" s="5"/>
      <c r="BV5" s="5" t="s">
        <v>40</v>
      </c>
      <c r="BW5" s="5">
        <f t="shared" si="9"/>
        <v>2</v>
      </c>
      <c r="BX5" s="5"/>
      <c r="BY5" s="5" t="s">
        <v>40</v>
      </c>
      <c r="BZ5" s="5">
        <f>IF(BY5="NO",2,1)</f>
        <v>2</v>
      </c>
      <c r="CA5" s="5"/>
      <c r="CB5" s="5" t="s">
        <v>40</v>
      </c>
      <c r="CC5" s="5">
        <f t="shared" si="10"/>
        <v>2</v>
      </c>
      <c r="CD5" s="5"/>
      <c r="CE5" s="6"/>
      <c r="CF5" s="6"/>
      <c r="CG5" s="6"/>
      <c r="CH5" s="6"/>
    </row>
    <row r="6" spans="1:86" ht="12.75">
      <c r="A6" s="4">
        <v>45370.448100578702</v>
      </c>
      <c r="B6" s="5" t="s">
        <v>73</v>
      </c>
      <c r="C6" s="5">
        <v>0</v>
      </c>
      <c r="D6" s="5" t="s">
        <v>37</v>
      </c>
      <c r="E6" s="5" t="s">
        <v>74</v>
      </c>
      <c r="F6" s="5" t="s">
        <v>39</v>
      </c>
      <c r="G6" s="5">
        <v>1</v>
      </c>
      <c r="H6" s="5"/>
      <c r="I6" s="5" t="s">
        <v>40</v>
      </c>
      <c r="J6" s="5">
        <f t="shared" si="0"/>
        <v>2</v>
      </c>
      <c r="K6" s="5"/>
      <c r="L6" s="5" t="s">
        <v>41</v>
      </c>
      <c r="M6" s="5">
        <v>3</v>
      </c>
      <c r="N6" s="5"/>
      <c r="O6" s="5" t="s">
        <v>37</v>
      </c>
      <c r="P6" s="5">
        <f t="shared" si="1"/>
        <v>1</v>
      </c>
      <c r="Q6" s="5"/>
      <c r="R6" s="5" t="s">
        <v>37</v>
      </c>
      <c r="S6" s="5">
        <f t="shared" si="2"/>
        <v>1</v>
      </c>
      <c r="T6" s="5"/>
      <c r="U6" s="5" t="s">
        <v>52</v>
      </c>
      <c r="V6" s="5"/>
      <c r="W6" s="5"/>
      <c r="X6" s="5"/>
      <c r="Y6" s="5"/>
      <c r="Z6" s="5" t="s">
        <v>64</v>
      </c>
      <c r="AA6" s="5" t="s">
        <v>75</v>
      </c>
      <c r="AB6" s="5"/>
      <c r="AC6" s="5"/>
      <c r="AD6" s="5"/>
      <c r="AE6" s="5"/>
      <c r="AF6" s="5" t="s">
        <v>43</v>
      </c>
      <c r="AG6" s="5"/>
      <c r="AH6" s="5"/>
      <c r="AI6" s="5" t="s">
        <v>37</v>
      </c>
      <c r="AJ6" s="5">
        <f t="shared" si="3"/>
        <v>1</v>
      </c>
      <c r="AK6" s="5"/>
      <c r="AL6" s="5" t="s">
        <v>37</v>
      </c>
      <c r="AM6" s="5">
        <f t="shared" si="4"/>
        <v>1</v>
      </c>
      <c r="AN6" s="5"/>
      <c r="AO6" s="5" t="s">
        <v>54</v>
      </c>
      <c r="AP6" s="5"/>
      <c r="AQ6" s="5"/>
      <c r="AR6" s="5"/>
      <c r="AS6" s="5" t="s">
        <v>37</v>
      </c>
      <c r="AT6" s="5">
        <f t="shared" si="5"/>
        <v>1</v>
      </c>
      <c r="AU6" s="10" t="s">
        <v>76</v>
      </c>
      <c r="AV6" s="5" t="s">
        <v>71</v>
      </c>
      <c r="AW6" s="5">
        <v>3</v>
      </c>
      <c r="AX6" s="5"/>
      <c r="AY6" s="5" t="s">
        <v>40</v>
      </c>
      <c r="AZ6" s="5">
        <f t="shared" si="6"/>
        <v>2</v>
      </c>
      <c r="BA6" s="5"/>
      <c r="BB6" s="6"/>
      <c r="BC6" s="6"/>
      <c r="BD6" s="6"/>
      <c r="BE6" s="5" t="s">
        <v>37</v>
      </c>
      <c r="BF6" s="5">
        <f>IF(BE6="NO",2,1)</f>
        <v>1</v>
      </c>
      <c r="BG6" s="5"/>
      <c r="BH6" s="5" t="s">
        <v>72</v>
      </c>
      <c r="BI6" s="5">
        <v>4</v>
      </c>
      <c r="BJ6" s="5"/>
      <c r="BK6" s="5" t="s">
        <v>37</v>
      </c>
      <c r="BL6" s="5">
        <f t="shared" si="7"/>
        <v>1</v>
      </c>
      <c r="BM6" s="5"/>
      <c r="BN6" s="5" t="s">
        <v>46</v>
      </c>
      <c r="BO6" s="5" t="s">
        <v>58</v>
      </c>
      <c r="BP6" s="5" t="s">
        <v>47</v>
      </c>
      <c r="BQ6" s="5"/>
      <c r="BR6" s="5"/>
      <c r="BS6" s="5" t="s">
        <v>40</v>
      </c>
      <c r="BT6" s="5">
        <f t="shared" si="8"/>
        <v>2</v>
      </c>
      <c r="BU6" s="5"/>
      <c r="BV6" s="5" t="s">
        <v>37</v>
      </c>
      <c r="BW6" s="5">
        <f t="shared" si="9"/>
        <v>1</v>
      </c>
      <c r="BX6" s="5"/>
      <c r="BY6" s="5" t="s">
        <v>77</v>
      </c>
      <c r="BZ6" s="5">
        <v>3</v>
      </c>
      <c r="CA6" s="5"/>
      <c r="CB6" s="5" t="s">
        <v>40</v>
      </c>
      <c r="CC6" s="5">
        <f t="shared" si="10"/>
        <v>2</v>
      </c>
      <c r="CD6" s="5"/>
      <c r="CE6" s="6"/>
      <c r="CF6" s="6"/>
      <c r="CG6" s="6"/>
      <c r="CH6" s="6"/>
    </row>
    <row r="7" spans="1:86" ht="12.75">
      <c r="A7" s="4">
        <v>45370.707326805554</v>
      </c>
      <c r="B7" s="5" t="s">
        <v>78</v>
      </c>
      <c r="C7" s="5">
        <v>0</v>
      </c>
      <c r="D7" s="5" t="s">
        <v>37</v>
      </c>
      <c r="E7" s="5" t="s">
        <v>79</v>
      </c>
      <c r="F7" s="5" t="s">
        <v>39</v>
      </c>
      <c r="G7" s="5">
        <v>1</v>
      </c>
      <c r="H7" s="5"/>
      <c r="I7" s="5" t="s">
        <v>37</v>
      </c>
      <c r="J7" s="5">
        <f t="shared" si="0"/>
        <v>1</v>
      </c>
      <c r="K7" s="5"/>
      <c r="L7" s="5" t="s">
        <v>51</v>
      </c>
      <c r="M7" s="5">
        <f>IF(L7="Interno",1,2)</f>
        <v>1</v>
      </c>
      <c r="N7" s="5"/>
      <c r="O7" s="5" t="s">
        <v>37</v>
      </c>
      <c r="P7" s="5">
        <f t="shared" si="1"/>
        <v>1</v>
      </c>
      <c r="Q7" s="5"/>
      <c r="R7" s="5" t="s">
        <v>37</v>
      </c>
      <c r="S7" s="5">
        <f t="shared" si="2"/>
        <v>1</v>
      </c>
      <c r="T7" s="5"/>
      <c r="U7" s="5" t="s">
        <v>52</v>
      </c>
      <c r="V7" s="5" t="s">
        <v>80</v>
      </c>
      <c r="W7" s="5"/>
      <c r="X7" s="5"/>
      <c r="Y7" s="5"/>
      <c r="Z7" s="5" t="s">
        <v>64</v>
      </c>
      <c r="AA7" s="5" t="s">
        <v>75</v>
      </c>
      <c r="AB7" s="5" t="s">
        <v>65</v>
      </c>
      <c r="AC7" s="5" t="s">
        <v>66</v>
      </c>
      <c r="AD7" s="5" t="s">
        <v>81</v>
      </c>
      <c r="AE7" s="5" t="s">
        <v>82</v>
      </c>
      <c r="AF7" s="5" t="s">
        <v>83</v>
      </c>
      <c r="AG7" s="5"/>
      <c r="AH7" s="5"/>
      <c r="AI7" s="5" t="s">
        <v>37</v>
      </c>
      <c r="AJ7" s="5">
        <f t="shared" si="3"/>
        <v>1</v>
      </c>
      <c r="AK7" s="5"/>
      <c r="AL7" s="5" t="s">
        <v>37</v>
      </c>
      <c r="AM7" s="5">
        <f t="shared" si="4"/>
        <v>1</v>
      </c>
      <c r="AN7" s="5"/>
      <c r="AO7" s="5" t="s">
        <v>54</v>
      </c>
      <c r="AP7" s="5" t="s">
        <v>68</v>
      </c>
      <c r="AQ7" s="5" t="s">
        <v>69</v>
      </c>
      <c r="AR7" s="5"/>
      <c r="AS7" s="5" t="s">
        <v>37</v>
      </c>
      <c r="AT7" s="5">
        <f t="shared" si="5"/>
        <v>1</v>
      </c>
      <c r="AU7" s="10" t="s">
        <v>84</v>
      </c>
      <c r="AV7" s="5" t="s">
        <v>56</v>
      </c>
      <c r="AW7" s="5">
        <v>5</v>
      </c>
      <c r="AX7" s="5"/>
      <c r="AY7" s="5" t="s">
        <v>40</v>
      </c>
      <c r="AZ7" s="5">
        <f t="shared" si="6"/>
        <v>2</v>
      </c>
      <c r="BA7" s="5"/>
      <c r="BB7" s="6"/>
      <c r="BC7" s="6"/>
      <c r="BD7" s="6"/>
      <c r="BE7" s="5" t="s">
        <v>40</v>
      </c>
      <c r="BF7" s="5">
        <f>IF(BE7="NO",2,1)</f>
        <v>2</v>
      </c>
      <c r="BG7" s="5"/>
      <c r="BH7" s="6"/>
      <c r="BI7" s="6"/>
      <c r="BJ7" s="6"/>
      <c r="BK7" s="5" t="s">
        <v>37</v>
      </c>
      <c r="BL7" s="5">
        <f t="shared" si="7"/>
        <v>1</v>
      </c>
      <c r="BM7" s="5"/>
      <c r="BN7" s="5" t="s">
        <v>46</v>
      </c>
      <c r="BO7" s="5" t="s">
        <v>58</v>
      </c>
      <c r="BP7" s="5" t="s">
        <v>85</v>
      </c>
      <c r="BQ7" s="5" t="s">
        <v>86</v>
      </c>
      <c r="BR7" s="5" t="s">
        <v>47</v>
      </c>
      <c r="BS7" s="5" t="s">
        <v>37</v>
      </c>
      <c r="BT7" s="5">
        <f t="shared" si="8"/>
        <v>1</v>
      </c>
      <c r="BU7" s="5"/>
      <c r="BV7" s="5" t="s">
        <v>37</v>
      </c>
      <c r="BW7" s="5">
        <f t="shared" si="9"/>
        <v>1</v>
      </c>
      <c r="BX7" s="5"/>
      <c r="BY7" s="5" t="s">
        <v>37</v>
      </c>
      <c r="BZ7" s="5">
        <f>IF(BY7="NO",2,1)</f>
        <v>1</v>
      </c>
      <c r="CA7" s="5"/>
      <c r="CB7" s="5" t="s">
        <v>37</v>
      </c>
      <c r="CC7" s="5">
        <f t="shared" si="10"/>
        <v>1</v>
      </c>
      <c r="CD7" s="5"/>
      <c r="CE7" s="5" t="s">
        <v>59</v>
      </c>
      <c r="CF7" s="6"/>
      <c r="CG7" s="6"/>
      <c r="CH7" s="6"/>
    </row>
    <row r="8" spans="1:86" ht="12.75">
      <c r="A8" s="4">
        <v>45371.633216562499</v>
      </c>
      <c r="B8" s="5" t="s">
        <v>87</v>
      </c>
      <c r="C8" s="5">
        <v>0</v>
      </c>
      <c r="D8" s="5" t="s">
        <v>37</v>
      </c>
      <c r="E8" s="5" t="s">
        <v>88</v>
      </c>
      <c r="F8" s="5" t="s">
        <v>39</v>
      </c>
      <c r="G8" s="5">
        <v>1</v>
      </c>
      <c r="H8" s="5"/>
      <c r="I8" s="5" t="s">
        <v>40</v>
      </c>
      <c r="J8" s="5">
        <f t="shared" si="0"/>
        <v>2</v>
      </c>
      <c r="K8" s="5"/>
      <c r="L8" s="5" t="s">
        <v>41</v>
      </c>
      <c r="M8" s="5">
        <v>3</v>
      </c>
      <c r="N8" s="5"/>
      <c r="O8" s="5" t="s">
        <v>40</v>
      </c>
      <c r="P8" s="5">
        <f t="shared" si="1"/>
        <v>2</v>
      </c>
      <c r="Q8" s="5"/>
      <c r="R8" s="5" t="s">
        <v>89</v>
      </c>
      <c r="S8" s="5">
        <v>3</v>
      </c>
      <c r="T8" s="5"/>
      <c r="U8" s="6"/>
      <c r="V8" s="6"/>
      <c r="W8" s="6"/>
      <c r="X8" s="6"/>
      <c r="Y8" s="6"/>
      <c r="Z8" s="5" t="s">
        <v>42</v>
      </c>
      <c r="AA8" s="5" t="s">
        <v>65</v>
      </c>
      <c r="AB8" s="5" t="s">
        <v>81</v>
      </c>
      <c r="AC8" s="5"/>
      <c r="AD8" s="5"/>
      <c r="AE8" s="5"/>
      <c r="AF8" s="5" t="s">
        <v>43</v>
      </c>
      <c r="AG8" s="5" t="s">
        <v>67</v>
      </c>
      <c r="AH8" s="5"/>
      <c r="AI8" s="5" t="s">
        <v>40</v>
      </c>
      <c r="AJ8" s="5">
        <f t="shared" si="3"/>
        <v>2</v>
      </c>
      <c r="AK8" s="5"/>
      <c r="AL8" s="47" t="s">
        <v>40</v>
      </c>
      <c r="AM8" s="5">
        <f t="shared" si="4"/>
        <v>2</v>
      </c>
      <c r="AN8" s="5"/>
      <c r="AO8" s="6"/>
      <c r="AP8" s="6"/>
      <c r="AQ8" s="6"/>
      <c r="AR8" s="6"/>
      <c r="AS8" s="5" t="s">
        <v>37</v>
      </c>
      <c r="AT8" s="5">
        <f t="shared" si="5"/>
        <v>1</v>
      </c>
      <c r="AU8" s="10" t="s">
        <v>90</v>
      </c>
      <c r="AV8" s="5" t="s">
        <v>45</v>
      </c>
      <c r="AW8" s="5">
        <v>1</v>
      </c>
      <c r="AX8" s="5"/>
      <c r="AY8" s="5" t="s">
        <v>40</v>
      </c>
      <c r="AZ8" s="5">
        <f t="shared" si="6"/>
        <v>2</v>
      </c>
      <c r="BA8" s="5"/>
      <c r="BB8" s="6"/>
      <c r="BC8" s="6"/>
      <c r="BD8" s="6"/>
      <c r="BE8" s="5" t="s">
        <v>40</v>
      </c>
      <c r="BF8" s="5">
        <f>IF(BE8="NO",2,1)</f>
        <v>2</v>
      </c>
      <c r="BG8" s="5"/>
      <c r="BH8" s="6"/>
      <c r="BI8" s="6"/>
      <c r="BJ8" s="6"/>
      <c r="BK8" s="58" t="s">
        <v>40</v>
      </c>
      <c r="BL8" s="5">
        <f t="shared" si="7"/>
        <v>2</v>
      </c>
      <c r="BM8" s="5"/>
      <c r="BN8" s="58" t="s">
        <v>46</v>
      </c>
      <c r="BO8" s="5"/>
      <c r="BP8" s="5"/>
      <c r="BQ8" s="5"/>
      <c r="BR8" s="5"/>
      <c r="BS8" s="5" t="s">
        <v>40</v>
      </c>
      <c r="BT8" s="5">
        <f t="shared" si="8"/>
        <v>2</v>
      </c>
      <c r="BU8" s="5"/>
      <c r="BV8" s="5" t="s">
        <v>40</v>
      </c>
      <c r="BW8" s="5">
        <f t="shared" si="9"/>
        <v>2</v>
      </c>
      <c r="BX8" s="5"/>
      <c r="BY8" s="5" t="s">
        <v>40</v>
      </c>
      <c r="BZ8" s="5">
        <f>IF(BY8="NO",2,1)</f>
        <v>2</v>
      </c>
      <c r="CA8" s="5"/>
      <c r="CB8" s="5" t="s">
        <v>40</v>
      </c>
      <c r="CC8" s="5">
        <f t="shared" si="10"/>
        <v>2</v>
      </c>
      <c r="CD8" s="5"/>
      <c r="CE8" s="6"/>
      <c r="CF8" s="6"/>
      <c r="CG8" s="6"/>
      <c r="CH8" s="6"/>
    </row>
    <row r="9" spans="1:86" ht="12.75">
      <c r="A9" s="4">
        <v>45371.657964733793</v>
      </c>
      <c r="B9" s="5" t="s">
        <v>91</v>
      </c>
      <c r="C9" s="5">
        <v>0</v>
      </c>
      <c r="D9" s="5" t="s">
        <v>37</v>
      </c>
      <c r="E9" s="5" t="s">
        <v>92</v>
      </c>
      <c r="F9" s="5" t="s">
        <v>39</v>
      </c>
      <c r="G9" s="5">
        <v>1</v>
      </c>
      <c r="H9" s="5"/>
      <c r="I9" s="5" t="s">
        <v>37</v>
      </c>
      <c r="J9" s="5">
        <f t="shared" si="0"/>
        <v>1</v>
      </c>
      <c r="K9" s="5"/>
      <c r="L9" s="5" t="s">
        <v>41</v>
      </c>
      <c r="M9" s="5">
        <v>3</v>
      </c>
      <c r="N9" s="5"/>
      <c r="O9" s="5" t="s">
        <v>40</v>
      </c>
      <c r="P9" s="5">
        <f t="shared" si="1"/>
        <v>2</v>
      </c>
      <c r="Q9" s="5"/>
      <c r="R9" s="5" t="s">
        <v>40</v>
      </c>
      <c r="S9" s="5">
        <f>IF(R9="NO",2,1)</f>
        <v>2</v>
      </c>
      <c r="T9" s="5"/>
      <c r="U9" s="8"/>
      <c r="V9" s="8"/>
      <c r="W9" s="8"/>
      <c r="X9" s="8"/>
      <c r="Y9" s="8"/>
      <c r="Z9" s="5" t="s">
        <v>64</v>
      </c>
      <c r="AA9" s="5" t="s">
        <v>75</v>
      </c>
      <c r="AB9" s="5" t="s">
        <v>65</v>
      </c>
      <c r="AC9" s="5" t="s">
        <v>66</v>
      </c>
      <c r="AD9" s="5" t="s">
        <v>81</v>
      </c>
      <c r="AE9" s="5"/>
      <c r="AF9" s="5" t="s">
        <v>53</v>
      </c>
      <c r="AG9" s="5" t="s">
        <v>93</v>
      </c>
      <c r="AH9" s="5" t="s">
        <v>94</v>
      </c>
      <c r="AI9" s="5" t="s">
        <v>40</v>
      </c>
      <c r="AJ9" s="5">
        <f t="shared" si="3"/>
        <v>2</v>
      </c>
      <c r="AK9" s="5"/>
      <c r="AL9" s="5" t="s">
        <v>37</v>
      </c>
      <c r="AM9" s="5">
        <f t="shared" si="4"/>
        <v>1</v>
      </c>
      <c r="AN9" s="5"/>
      <c r="AO9" s="5" t="s">
        <v>44</v>
      </c>
      <c r="AP9" s="5" t="s">
        <v>95</v>
      </c>
      <c r="AQ9" s="5" t="s">
        <v>69</v>
      </c>
      <c r="AR9" s="5"/>
      <c r="AS9" s="5" t="s">
        <v>37</v>
      </c>
      <c r="AT9" s="5">
        <f t="shared" si="5"/>
        <v>1</v>
      </c>
      <c r="AU9" s="5" t="s">
        <v>96</v>
      </c>
      <c r="AV9" s="5" t="s">
        <v>71</v>
      </c>
      <c r="AW9" s="5">
        <v>3</v>
      </c>
      <c r="AX9" s="5"/>
      <c r="AY9" s="5" t="s">
        <v>40</v>
      </c>
      <c r="AZ9" s="5">
        <f t="shared" si="6"/>
        <v>2</v>
      </c>
      <c r="BA9" s="5"/>
      <c r="BB9" s="46">
        <v>3</v>
      </c>
      <c r="BC9" s="5"/>
      <c r="BD9" s="5"/>
      <c r="BE9" s="5" t="s">
        <v>57</v>
      </c>
      <c r="BF9" s="5">
        <v>3</v>
      </c>
      <c r="BG9" s="5"/>
      <c r="BH9" s="5" t="s">
        <v>71</v>
      </c>
      <c r="BI9" s="5">
        <v>3</v>
      </c>
      <c r="BJ9" s="5"/>
      <c r="BK9" s="5" t="s">
        <v>37</v>
      </c>
      <c r="BL9" s="5">
        <f t="shared" si="7"/>
        <v>1</v>
      </c>
      <c r="BM9" s="5"/>
      <c r="BN9" s="5" t="s">
        <v>46</v>
      </c>
      <c r="BO9" s="5" t="s">
        <v>86</v>
      </c>
      <c r="BP9" s="5" t="s">
        <v>97</v>
      </c>
      <c r="BQ9" s="5" t="s">
        <v>47</v>
      </c>
      <c r="BR9" s="5"/>
      <c r="BS9" s="5" t="s">
        <v>40</v>
      </c>
      <c r="BT9" s="5">
        <f t="shared" si="8"/>
        <v>2</v>
      </c>
      <c r="BU9" s="5"/>
      <c r="BV9" s="5" t="s">
        <v>40</v>
      </c>
      <c r="BW9" s="5">
        <f t="shared" si="9"/>
        <v>2</v>
      </c>
      <c r="BX9" s="5"/>
      <c r="BY9" s="5" t="s">
        <v>37</v>
      </c>
      <c r="BZ9" s="5">
        <f>IF(BY9="NO",2,1)</f>
        <v>1</v>
      </c>
      <c r="CA9" s="5"/>
      <c r="CB9" s="5" t="s">
        <v>40</v>
      </c>
      <c r="CC9" s="5">
        <f t="shared" si="10"/>
        <v>2</v>
      </c>
      <c r="CD9" s="5"/>
      <c r="CE9" s="5" t="s">
        <v>59</v>
      </c>
      <c r="CF9" s="6" t="s">
        <v>98</v>
      </c>
      <c r="CG9" s="6"/>
      <c r="CH9" s="6"/>
    </row>
    <row r="10" spans="1:86" ht="12.75">
      <c r="A10" s="4">
        <v>45371.669629583332</v>
      </c>
      <c r="B10" s="5" t="s">
        <v>99</v>
      </c>
      <c r="C10" s="5">
        <v>0</v>
      </c>
      <c r="D10" s="5" t="s">
        <v>37</v>
      </c>
      <c r="E10" s="5" t="s">
        <v>100</v>
      </c>
      <c r="F10" s="5" t="s">
        <v>39</v>
      </c>
      <c r="G10" s="5">
        <v>1</v>
      </c>
      <c r="H10" s="5"/>
      <c r="I10" s="5" t="s">
        <v>37</v>
      </c>
      <c r="J10" s="5">
        <f t="shared" si="0"/>
        <v>1</v>
      </c>
      <c r="K10" s="5"/>
      <c r="L10" s="5" t="s">
        <v>51</v>
      </c>
      <c r="M10" s="5">
        <f>IF(L10="Interno",1,2)</f>
        <v>1</v>
      </c>
      <c r="N10" s="5"/>
      <c r="O10" s="5" t="s">
        <v>37</v>
      </c>
      <c r="P10" s="5">
        <f t="shared" si="1"/>
        <v>1</v>
      </c>
      <c r="Q10" s="5"/>
      <c r="R10" s="5" t="s">
        <v>37</v>
      </c>
      <c r="S10" s="5">
        <f>IF(R10="NO",2,1)</f>
        <v>1</v>
      </c>
      <c r="T10" s="5"/>
      <c r="U10" s="5" t="s">
        <v>52</v>
      </c>
      <c r="V10" s="5" t="s">
        <v>80</v>
      </c>
      <c r="W10" s="5" t="s">
        <v>101</v>
      </c>
      <c r="X10" s="5"/>
      <c r="Y10" s="5"/>
      <c r="Z10" s="5" t="s">
        <v>64</v>
      </c>
      <c r="AA10" s="5" t="s">
        <v>75</v>
      </c>
      <c r="AB10" s="5" t="s">
        <v>66</v>
      </c>
      <c r="AC10" s="5"/>
      <c r="AD10" s="5"/>
      <c r="AE10" s="5"/>
      <c r="AF10" s="5" t="s">
        <v>43</v>
      </c>
      <c r="AG10" s="5" t="s">
        <v>67</v>
      </c>
      <c r="AH10" s="5"/>
      <c r="AI10" s="5" t="s">
        <v>37</v>
      </c>
      <c r="AJ10" s="5">
        <f t="shared" si="3"/>
        <v>1</v>
      </c>
      <c r="AK10" s="5"/>
      <c r="AL10" s="5" t="s">
        <v>37</v>
      </c>
      <c r="AM10" s="5">
        <f t="shared" si="4"/>
        <v>1</v>
      </c>
      <c r="AN10" s="5"/>
      <c r="AO10" s="5" t="s">
        <v>44</v>
      </c>
      <c r="AP10" s="5" t="s">
        <v>95</v>
      </c>
      <c r="AQ10" s="5" t="s">
        <v>69</v>
      </c>
      <c r="AR10" s="5"/>
      <c r="AS10" s="5" t="s">
        <v>37</v>
      </c>
      <c r="AT10" s="5">
        <f t="shared" si="5"/>
        <v>1</v>
      </c>
      <c r="AU10" s="10" t="s">
        <v>102</v>
      </c>
      <c r="AV10" s="5" t="s">
        <v>56</v>
      </c>
      <c r="AW10" s="5">
        <v>5</v>
      </c>
      <c r="AX10" s="5"/>
      <c r="AY10" s="5" t="s">
        <v>40</v>
      </c>
      <c r="AZ10" s="5">
        <f t="shared" si="6"/>
        <v>2</v>
      </c>
      <c r="BA10" s="5"/>
      <c r="BB10" s="6"/>
      <c r="BC10" s="6"/>
      <c r="BD10" s="6"/>
      <c r="BE10" s="5" t="s">
        <v>37</v>
      </c>
      <c r="BF10" s="5">
        <f>IF(BE10="NO",2,1)</f>
        <v>1</v>
      </c>
      <c r="BG10" s="5"/>
      <c r="BH10" s="5" t="s">
        <v>56</v>
      </c>
      <c r="BI10" s="5">
        <v>5</v>
      </c>
      <c r="BJ10" s="5"/>
      <c r="BK10" s="5" t="s">
        <v>37</v>
      </c>
      <c r="BL10" s="5">
        <f t="shared" si="7"/>
        <v>1</v>
      </c>
      <c r="BM10" s="5"/>
      <c r="BN10" s="5" t="s">
        <v>46</v>
      </c>
      <c r="BO10" s="5" t="s">
        <v>58</v>
      </c>
      <c r="BP10" s="5" t="s">
        <v>86</v>
      </c>
      <c r="BQ10" s="5" t="s">
        <v>47</v>
      </c>
      <c r="BR10" s="5"/>
      <c r="BS10" s="5" t="s">
        <v>37</v>
      </c>
      <c r="BT10" s="5">
        <f t="shared" si="8"/>
        <v>1</v>
      </c>
      <c r="BU10" s="5"/>
      <c r="BV10" s="5" t="s">
        <v>37</v>
      </c>
      <c r="BW10" s="5">
        <f t="shared" si="9"/>
        <v>1</v>
      </c>
      <c r="BX10" s="5"/>
      <c r="BY10" s="5" t="s">
        <v>77</v>
      </c>
      <c r="BZ10" s="5">
        <v>3</v>
      </c>
      <c r="CA10" s="5"/>
      <c r="CB10" s="5" t="s">
        <v>37</v>
      </c>
      <c r="CC10" s="5">
        <f t="shared" si="10"/>
        <v>1</v>
      </c>
      <c r="CD10" s="5"/>
      <c r="CE10" s="5" t="s">
        <v>59</v>
      </c>
      <c r="CF10" s="6" t="s">
        <v>103</v>
      </c>
      <c r="CG10" s="6"/>
      <c r="CH10" s="6"/>
    </row>
    <row r="11" spans="1:86" ht="12.75">
      <c r="A11" s="4">
        <v>45371.679164652778</v>
      </c>
      <c r="B11" s="5" t="s">
        <v>104</v>
      </c>
      <c r="C11" s="5">
        <v>0</v>
      </c>
      <c r="D11" s="5" t="s">
        <v>37</v>
      </c>
      <c r="E11" s="5" t="s">
        <v>105</v>
      </c>
      <c r="F11" s="5" t="s">
        <v>39</v>
      </c>
      <c r="G11" s="5">
        <v>1</v>
      </c>
      <c r="H11" s="5"/>
      <c r="I11" s="5" t="s">
        <v>40</v>
      </c>
      <c r="J11" s="5">
        <f t="shared" si="0"/>
        <v>2</v>
      </c>
      <c r="K11" s="5"/>
      <c r="L11" s="5" t="s">
        <v>41</v>
      </c>
      <c r="M11" s="5">
        <v>3</v>
      </c>
      <c r="N11" s="5"/>
      <c r="O11" s="5" t="s">
        <v>40</v>
      </c>
      <c r="P11" s="5">
        <f t="shared" si="1"/>
        <v>2</v>
      </c>
      <c r="Q11" s="5"/>
      <c r="R11" s="5" t="s">
        <v>40</v>
      </c>
      <c r="S11" s="5">
        <f>IF(R11="NO",2,1)</f>
        <v>2</v>
      </c>
      <c r="T11" s="5"/>
      <c r="U11" s="6"/>
      <c r="V11" s="6"/>
      <c r="W11" s="6"/>
      <c r="X11" s="6"/>
      <c r="Y11" s="6"/>
      <c r="Z11" s="5" t="s">
        <v>64</v>
      </c>
      <c r="AA11" s="5"/>
      <c r="AB11" s="5"/>
      <c r="AC11" s="5"/>
      <c r="AD11" s="5"/>
      <c r="AE11" s="5"/>
      <c r="AF11" s="5" t="s">
        <v>43</v>
      </c>
      <c r="AG11" s="5"/>
      <c r="AH11" s="5"/>
      <c r="AI11" s="5" t="s">
        <v>40</v>
      </c>
      <c r="AJ11" s="5">
        <f t="shared" si="3"/>
        <v>2</v>
      </c>
      <c r="AK11" s="5"/>
      <c r="AL11" s="47" t="s">
        <v>40</v>
      </c>
      <c r="AM11" s="5">
        <f t="shared" si="4"/>
        <v>2</v>
      </c>
      <c r="AN11" s="5"/>
      <c r="AO11" s="8" t="s">
        <v>54</v>
      </c>
      <c r="AP11" s="5"/>
      <c r="AQ11" s="5"/>
      <c r="AR11" s="5"/>
      <c r="AS11" s="5" t="s">
        <v>40</v>
      </c>
      <c r="AT11" s="5">
        <f t="shared" si="5"/>
        <v>2</v>
      </c>
      <c r="AU11" s="6"/>
      <c r="AV11" s="5" t="s">
        <v>45</v>
      </c>
      <c r="AW11" s="5">
        <v>1</v>
      </c>
      <c r="AX11" s="5"/>
      <c r="AY11" s="5" t="s">
        <v>40</v>
      </c>
      <c r="AZ11" s="5">
        <f t="shared" si="6"/>
        <v>2</v>
      </c>
      <c r="BA11" s="5"/>
      <c r="BB11" s="6"/>
      <c r="BC11" s="6"/>
      <c r="BD11" s="6"/>
      <c r="BE11" s="5" t="s">
        <v>40</v>
      </c>
      <c r="BF11" s="5">
        <f>IF(BE11="NO",2,1)</f>
        <v>2</v>
      </c>
      <c r="BG11" s="5"/>
      <c r="BH11" s="5" t="s">
        <v>106</v>
      </c>
      <c r="BI11" s="5">
        <v>2</v>
      </c>
      <c r="BJ11" s="5"/>
      <c r="BK11" s="5" t="s">
        <v>37</v>
      </c>
      <c r="BL11" s="5">
        <f t="shared" si="7"/>
        <v>1</v>
      </c>
      <c r="BM11" s="5"/>
      <c r="BN11" s="5" t="s">
        <v>46</v>
      </c>
      <c r="BO11" s="5"/>
      <c r="BP11" s="5"/>
      <c r="BQ11" s="5"/>
      <c r="BR11" s="5"/>
      <c r="BS11" s="5" t="s">
        <v>37</v>
      </c>
      <c r="BT11" s="5">
        <f t="shared" si="8"/>
        <v>1</v>
      </c>
      <c r="BU11" s="5"/>
      <c r="BV11" s="5" t="s">
        <v>40</v>
      </c>
      <c r="BW11" s="5">
        <f t="shared" si="9"/>
        <v>2</v>
      </c>
      <c r="BX11" s="5"/>
      <c r="BY11" s="5" t="s">
        <v>40</v>
      </c>
      <c r="BZ11" s="5">
        <f>IF(BY11="NO",2,1)</f>
        <v>2</v>
      </c>
      <c r="CA11" s="5"/>
      <c r="CB11" s="5" t="s">
        <v>40</v>
      </c>
      <c r="CC11" s="5">
        <f t="shared" si="10"/>
        <v>2</v>
      </c>
      <c r="CD11" s="5"/>
      <c r="CE11" s="5" t="s">
        <v>59</v>
      </c>
      <c r="CF11" s="6"/>
      <c r="CG11" s="6"/>
      <c r="CH11" s="6"/>
    </row>
    <row r="12" spans="1:86" ht="12.75">
      <c r="A12" s="4">
        <v>45371.718367731482</v>
      </c>
      <c r="B12" s="5" t="s">
        <v>107</v>
      </c>
      <c r="C12" s="5">
        <v>0</v>
      </c>
      <c r="D12" s="5" t="s">
        <v>37</v>
      </c>
      <c r="E12" s="5" t="s">
        <v>108</v>
      </c>
      <c r="F12" s="5" t="s">
        <v>39</v>
      </c>
      <c r="G12" s="5">
        <v>1</v>
      </c>
      <c r="H12" s="5"/>
      <c r="I12" s="5" t="s">
        <v>37</v>
      </c>
      <c r="J12" s="5">
        <f t="shared" si="0"/>
        <v>1</v>
      </c>
      <c r="K12" s="5"/>
      <c r="L12" s="5" t="s">
        <v>51</v>
      </c>
      <c r="M12" s="5">
        <f>IF(L12="Interno",1,2)</f>
        <v>1</v>
      </c>
      <c r="N12" s="5"/>
      <c r="O12" s="5" t="s">
        <v>37</v>
      </c>
      <c r="P12" s="5">
        <f t="shared" si="1"/>
        <v>1</v>
      </c>
      <c r="Q12" s="5"/>
      <c r="R12" s="5" t="s">
        <v>37</v>
      </c>
      <c r="S12" s="5">
        <f>IF(R12="NO",2,1)</f>
        <v>1</v>
      </c>
      <c r="T12" s="5"/>
      <c r="U12" s="5" t="s">
        <v>52</v>
      </c>
      <c r="V12" s="5"/>
      <c r="W12" s="5"/>
      <c r="X12" s="5"/>
      <c r="Y12" s="5"/>
      <c r="Z12" s="5" t="s">
        <v>109</v>
      </c>
      <c r="AA12" s="5"/>
      <c r="AB12" s="5"/>
      <c r="AC12" s="5"/>
      <c r="AD12" s="5"/>
      <c r="AE12" s="5"/>
      <c r="AF12" s="5" t="s">
        <v>53</v>
      </c>
      <c r="AG12" s="5" t="s">
        <v>93</v>
      </c>
      <c r="AH12" s="5"/>
      <c r="AI12" s="5" t="s">
        <v>37</v>
      </c>
      <c r="AJ12" s="5">
        <f t="shared" si="3"/>
        <v>1</v>
      </c>
      <c r="AK12" s="5"/>
      <c r="AL12" s="5" t="s">
        <v>37</v>
      </c>
      <c r="AM12" s="5">
        <f t="shared" si="4"/>
        <v>1</v>
      </c>
      <c r="AN12" s="5"/>
      <c r="AO12" s="5" t="s">
        <v>110</v>
      </c>
      <c r="AP12" s="5"/>
      <c r="AQ12" s="5"/>
      <c r="AR12" s="5"/>
      <c r="AS12" s="5" t="s">
        <v>37</v>
      </c>
      <c r="AT12" s="5">
        <f t="shared" si="5"/>
        <v>1</v>
      </c>
      <c r="AU12" s="10" t="s">
        <v>111</v>
      </c>
      <c r="AV12" s="5" t="s">
        <v>72</v>
      </c>
      <c r="AW12" s="5">
        <v>4</v>
      </c>
      <c r="AX12" s="5"/>
      <c r="AY12" s="5" t="s">
        <v>37</v>
      </c>
      <c r="AZ12" s="5">
        <f t="shared" si="6"/>
        <v>1</v>
      </c>
      <c r="BA12" s="5"/>
      <c r="BB12" s="5">
        <v>4</v>
      </c>
      <c r="BC12" s="5"/>
      <c r="BD12" s="5"/>
      <c r="BE12" s="5" t="s">
        <v>37</v>
      </c>
      <c r="BF12" s="5">
        <f>IF(BE12="NO",2,1)</f>
        <v>1</v>
      </c>
      <c r="BG12" s="5"/>
      <c r="BH12" s="5" t="s">
        <v>56</v>
      </c>
      <c r="BI12" s="5">
        <v>5</v>
      </c>
      <c r="BJ12" s="5"/>
      <c r="BK12" s="5" t="s">
        <v>37</v>
      </c>
      <c r="BL12" s="5">
        <f t="shared" si="7"/>
        <v>1</v>
      </c>
      <c r="BM12" s="5"/>
      <c r="BN12" s="5" t="s">
        <v>46</v>
      </c>
      <c r="BO12" s="5" t="s">
        <v>58</v>
      </c>
      <c r="BP12" s="5"/>
      <c r="BQ12" s="5"/>
      <c r="BR12" s="5"/>
      <c r="BS12" s="5" t="s">
        <v>37</v>
      </c>
      <c r="BT12" s="5">
        <f t="shared" si="8"/>
        <v>1</v>
      </c>
      <c r="BU12" s="5"/>
      <c r="BV12" s="5" t="s">
        <v>37</v>
      </c>
      <c r="BW12" s="5">
        <f t="shared" si="9"/>
        <v>1</v>
      </c>
      <c r="BX12" s="5"/>
      <c r="BY12" s="5" t="s">
        <v>77</v>
      </c>
      <c r="BZ12" s="5">
        <v>3</v>
      </c>
      <c r="CA12" s="5"/>
      <c r="CB12" s="5" t="s">
        <v>89</v>
      </c>
      <c r="CC12" s="5">
        <v>3</v>
      </c>
      <c r="CD12" s="5"/>
      <c r="CE12" s="6"/>
      <c r="CF12" s="6"/>
      <c r="CG12" s="6"/>
      <c r="CH12" s="6"/>
    </row>
    <row r="13" spans="1:86" ht="12.75">
      <c r="A13" s="4">
        <v>45372.424843368055</v>
      </c>
      <c r="B13" s="5" t="s">
        <v>112</v>
      </c>
      <c r="C13" s="5">
        <v>0</v>
      </c>
      <c r="D13" s="5" t="s">
        <v>37</v>
      </c>
      <c r="E13" s="5" t="s">
        <v>113</v>
      </c>
      <c r="F13" s="5" t="s">
        <v>39</v>
      </c>
      <c r="G13" s="5">
        <v>1</v>
      </c>
      <c r="H13" s="5"/>
      <c r="I13" s="5" t="s">
        <v>40</v>
      </c>
      <c r="J13" s="5">
        <f t="shared" si="0"/>
        <v>2</v>
      </c>
      <c r="K13" s="5"/>
      <c r="L13" s="5" t="s">
        <v>41</v>
      </c>
      <c r="M13" s="5">
        <v>3</v>
      </c>
      <c r="N13" s="5"/>
      <c r="O13" s="5" t="s">
        <v>40</v>
      </c>
      <c r="P13" s="5">
        <f t="shared" si="1"/>
        <v>2</v>
      </c>
      <c r="Q13" s="5"/>
      <c r="R13" s="5" t="s">
        <v>89</v>
      </c>
      <c r="S13" s="5">
        <v>3</v>
      </c>
      <c r="T13" s="5"/>
      <c r="U13" s="6"/>
      <c r="V13" s="6"/>
      <c r="W13" s="6"/>
      <c r="X13" s="6"/>
      <c r="Y13" s="6"/>
      <c r="Z13" s="5" t="s">
        <v>64</v>
      </c>
      <c r="AA13" s="5" t="s">
        <v>75</v>
      </c>
      <c r="AB13" s="5" t="s">
        <v>66</v>
      </c>
      <c r="AC13" s="5"/>
      <c r="AD13" s="5"/>
      <c r="AE13" s="5"/>
      <c r="AF13" s="5" t="s">
        <v>43</v>
      </c>
      <c r="AG13" s="5" t="s">
        <v>67</v>
      </c>
      <c r="AH13" s="5"/>
      <c r="AI13" s="5" t="s">
        <v>71</v>
      </c>
      <c r="AJ13" s="5">
        <v>3</v>
      </c>
      <c r="AK13" s="5"/>
      <c r="AL13" s="5" t="s">
        <v>37</v>
      </c>
      <c r="AM13" s="5">
        <f t="shared" si="4"/>
        <v>1</v>
      </c>
      <c r="AN13" s="5"/>
      <c r="AO13" s="5" t="s">
        <v>44</v>
      </c>
      <c r="AP13" s="5" t="s">
        <v>95</v>
      </c>
      <c r="AQ13" s="5"/>
      <c r="AR13" s="5"/>
      <c r="AS13" s="5" t="s">
        <v>37</v>
      </c>
      <c r="AT13" s="5">
        <f t="shared" si="5"/>
        <v>1</v>
      </c>
      <c r="AU13" s="6" t="s">
        <v>114</v>
      </c>
      <c r="AV13" s="5" t="s">
        <v>71</v>
      </c>
      <c r="AW13" s="5">
        <v>3</v>
      </c>
      <c r="AX13" s="5"/>
      <c r="AY13" s="5" t="s">
        <v>40</v>
      </c>
      <c r="AZ13" s="5">
        <f t="shared" si="6"/>
        <v>2</v>
      </c>
      <c r="BA13" s="5"/>
      <c r="BB13" s="6"/>
      <c r="BC13" s="6"/>
      <c r="BD13" s="6"/>
      <c r="BE13" s="5" t="s">
        <v>57</v>
      </c>
      <c r="BF13" s="5">
        <v>3</v>
      </c>
      <c r="BG13" s="5"/>
      <c r="BH13" s="6"/>
      <c r="BI13" s="6"/>
      <c r="BJ13" s="6"/>
      <c r="BK13" s="5" t="s">
        <v>37</v>
      </c>
      <c r="BL13" s="5">
        <f t="shared" si="7"/>
        <v>1</v>
      </c>
      <c r="BM13" s="5"/>
      <c r="BN13" s="5" t="s">
        <v>46</v>
      </c>
      <c r="BO13" s="5" t="s">
        <v>47</v>
      </c>
      <c r="BP13" s="5"/>
      <c r="BQ13" s="5"/>
      <c r="BR13" s="5"/>
      <c r="BS13" s="5" t="s">
        <v>37</v>
      </c>
      <c r="BT13" s="5">
        <f t="shared" si="8"/>
        <v>1</v>
      </c>
      <c r="BU13" s="5"/>
      <c r="BV13" s="5" t="s">
        <v>37</v>
      </c>
      <c r="BW13" s="5">
        <f t="shared" si="9"/>
        <v>1</v>
      </c>
      <c r="BX13" s="5"/>
      <c r="BY13" s="5" t="s">
        <v>37</v>
      </c>
      <c r="BZ13" s="5">
        <f t="shared" ref="BZ13:BZ20" si="11">IF(BY13="NO",2,1)</f>
        <v>1</v>
      </c>
      <c r="CA13" s="5"/>
      <c r="CB13" s="5" t="s">
        <v>37</v>
      </c>
      <c r="CC13" s="5">
        <f t="shared" ref="CC13:CC26" si="12">IF(CB13="NO",2,1)</f>
        <v>1</v>
      </c>
      <c r="CD13" s="5"/>
      <c r="CE13" s="5" t="s">
        <v>59</v>
      </c>
      <c r="CF13" s="6"/>
      <c r="CG13" s="6"/>
      <c r="CH13" s="6"/>
    </row>
    <row r="14" spans="1:86" ht="12.75">
      <c r="A14" s="4">
        <v>45372.634731030092</v>
      </c>
      <c r="B14" s="5" t="s">
        <v>78</v>
      </c>
      <c r="C14" s="5">
        <v>0</v>
      </c>
      <c r="D14" s="5" t="s">
        <v>37</v>
      </c>
      <c r="E14" s="5" t="s">
        <v>115</v>
      </c>
      <c r="F14" s="5" t="s">
        <v>39</v>
      </c>
      <c r="G14" s="5">
        <v>1</v>
      </c>
      <c r="H14" s="5"/>
      <c r="I14" s="5" t="s">
        <v>37</v>
      </c>
      <c r="J14" s="5">
        <f t="shared" si="0"/>
        <v>1</v>
      </c>
      <c r="K14" s="5"/>
      <c r="L14" s="5" t="s">
        <v>51</v>
      </c>
      <c r="M14" s="5">
        <f t="shared" ref="M14:M21" si="13">IF(L14="Interno",1,2)</f>
        <v>1</v>
      </c>
      <c r="N14" s="5"/>
      <c r="O14" s="5" t="s">
        <v>37</v>
      </c>
      <c r="P14" s="5">
        <f t="shared" si="1"/>
        <v>1</v>
      </c>
      <c r="Q14" s="5"/>
      <c r="R14" s="5" t="s">
        <v>37</v>
      </c>
      <c r="S14" s="5">
        <f t="shared" ref="S14:S21" si="14">IF(R14="NO",2,1)</f>
        <v>1</v>
      </c>
      <c r="T14" s="5"/>
      <c r="U14" s="5" t="s">
        <v>52</v>
      </c>
      <c r="V14" s="5" t="s">
        <v>80</v>
      </c>
      <c r="W14" s="5"/>
      <c r="X14" s="5"/>
      <c r="Y14" s="5"/>
      <c r="Z14" s="5" t="s">
        <v>64</v>
      </c>
      <c r="AA14" s="5" t="s">
        <v>75</v>
      </c>
      <c r="AB14" s="5" t="s">
        <v>65</v>
      </c>
      <c r="AC14" s="5" t="s">
        <v>81</v>
      </c>
      <c r="AD14" s="5"/>
      <c r="AE14" s="5"/>
      <c r="AF14" s="5" t="s">
        <v>83</v>
      </c>
      <c r="AG14" s="5"/>
      <c r="AH14" s="5"/>
      <c r="AI14" s="5" t="s">
        <v>40</v>
      </c>
      <c r="AJ14" s="5">
        <f t="shared" ref="AJ14:AJ27" si="15">IF(AI14="NO",2,1)</f>
        <v>2</v>
      </c>
      <c r="AK14" s="5"/>
      <c r="AL14" s="5" t="s">
        <v>37</v>
      </c>
      <c r="AM14" s="5">
        <f t="shared" si="4"/>
        <v>1</v>
      </c>
      <c r="AN14" s="5"/>
      <c r="AO14" s="5" t="s">
        <v>54</v>
      </c>
      <c r="AP14" s="5" t="s">
        <v>68</v>
      </c>
      <c r="AQ14" s="5" t="s">
        <v>69</v>
      </c>
      <c r="AR14" s="5"/>
      <c r="AS14" s="5" t="s">
        <v>37</v>
      </c>
      <c r="AT14" s="5">
        <f t="shared" si="5"/>
        <v>1</v>
      </c>
      <c r="AU14" s="5" t="s">
        <v>84</v>
      </c>
      <c r="AV14" s="5" t="s">
        <v>56</v>
      </c>
      <c r="AW14" s="5">
        <v>5</v>
      </c>
      <c r="AX14" s="5"/>
      <c r="AY14" s="5" t="s">
        <v>40</v>
      </c>
      <c r="AZ14" s="5">
        <f t="shared" si="6"/>
        <v>2</v>
      </c>
      <c r="BA14" s="5"/>
      <c r="BB14" s="6"/>
      <c r="BC14" s="6"/>
      <c r="BD14" s="6"/>
      <c r="BE14" s="5" t="s">
        <v>40</v>
      </c>
      <c r="BF14" s="5">
        <f t="shared" ref="BF14:BF52" si="16">IF(BE14="NO",2,1)</f>
        <v>2</v>
      </c>
      <c r="BG14" s="5"/>
      <c r="BH14" s="6"/>
      <c r="BI14" s="6"/>
      <c r="BJ14" s="6"/>
      <c r="BK14" s="5" t="s">
        <v>37</v>
      </c>
      <c r="BL14" s="5">
        <f t="shared" si="7"/>
        <v>1</v>
      </c>
      <c r="BM14" s="5"/>
      <c r="BN14" s="5" t="s">
        <v>46</v>
      </c>
      <c r="BO14" s="5" t="s">
        <v>58</v>
      </c>
      <c r="BP14" s="5" t="s">
        <v>86</v>
      </c>
      <c r="BQ14" s="5"/>
      <c r="BR14" s="5"/>
      <c r="BS14" s="5" t="s">
        <v>37</v>
      </c>
      <c r="BT14" s="5">
        <f t="shared" si="8"/>
        <v>1</v>
      </c>
      <c r="BU14" s="5"/>
      <c r="BV14" s="5" t="s">
        <v>37</v>
      </c>
      <c r="BW14" s="5">
        <f t="shared" si="9"/>
        <v>1</v>
      </c>
      <c r="BX14" s="5"/>
      <c r="BY14" s="5" t="s">
        <v>37</v>
      </c>
      <c r="BZ14" s="5">
        <f t="shared" si="11"/>
        <v>1</v>
      </c>
      <c r="CA14" s="5"/>
      <c r="CB14" s="5" t="s">
        <v>40</v>
      </c>
      <c r="CC14" s="5">
        <f t="shared" si="12"/>
        <v>2</v>
      </c>
      <c r="CD14" s="5"/>
      <c r="CE14" s="5" t="s">
        <v>59</v>
      </c>
      <c r="CF14" s="6"/>
      <c r="CG14" s="6"/>
      <c r="CH14" s="6"/>
    </row>
    <row r="15" spans="1:86" ht="12.75">
      <c r="A15" s="4">
        <v>45372.662181828702</v>
      </c>
      <c r="B15" s="5" t="s">
        <v>116</v>
      </c>
      <c r="C15" s="5">
        <v>0</v>
      </c>
      <c r="D15" s="5" t="s">
        <v>37</v>
      </c>
      <c r="E15" s="5" t="s">
        <v>117</v>
      </c>
      <c r="F15" s="5" t="s">
        <v>39</v>
      </c>
      <c r="G15" s="5">
        <v>1</v>
      </c>
      <c r="H15" s="5"/>
      <c r="I15" s="5" t="s">
        <v>37</v>
      </c>
      <c r="J15" s="5">
        <f t="shared" si="0"/>
        <v>1</v>
      </c>
      <c r="K15" s="5"/>
      <c r="L15" s="5" t="s">
        <v>51</v>
      </c>
      <c r="M15" s="5">
        <f t="shared" si="13"/>
        <v>1</v>
      </c>
      <c r="N15" s="5"/>
      <c r="O15" s="5" t="s">
        <v>37</v>
      </c>
      <c r="P15" s="5">
        <f t="shared" si="1"/>
        <v>1</v>
      </c>
      <c r="Q15" s="5"/>
      <c r="R15" s="5" t="s">
        <v>37</v>
      </c>
      <c r="S15" s="5">
        <f t="shared" si="14"/>
        <v>1</v>
      </c>
      <c r="T15" s="5"/>
      <c r="U15" s="5" t="s">
        <v>52</v>
      </c>
      <c r="V15" s="5" t="s">
        <v>63</v>
      </c>
      <c r="W15" s="5" t="s">
        <v>80</v>
      </c>
      <c r="X15" s="5" t="s">
        <v>118</v>
      </c>
      <c r="Y15" s="5" t="s">
        <v>101</v>
      </c>
      <c r="Z15" s="5" t="s">
        <v>119</v>
      </c>
      <c r="AA15" s="5" t="s">
        <v>66</v>
      </c>
      <c r="AB15" s="5"/>
      <c r="AC15" s="5"/>
      <c r="AD15" s="5"/>
      <c r="AE15" s="5"/>
      <c r="AF15" s="5" t="s">
        <v>83</v>
      </c>
      <c r="AG15" s="5"/>
      <c r="AH15" s="5"/>
      <c r="AI15" s="5" t="s">
        <v>37</v>
      </c>
      <c r="AJ15" s="5">
        <f t="shared" si="15"/>
        <v>1</v>
      </c>
      <c r="AK15" s="5"/>
      <c r="AL15" s="5" t="s">
        <v>37</v>
      </c>
      <c r="AM15" s="5">
        <f t="shared" si="4"/>
        <v>1</v>
      </c>
      <c r="AN15" s="5"/>
      <c r="AO15" s="5" t="s">
        <v>44</v>
      </c>
      <c r="AP15" s="5" t="s">
        <v>69</v>
      </c>
      <c r="AQ15" s="5"/>
      <c r="AR15" s="5"/>
      <c r="AS15" s="5" t="s">
        <v>37</v>
      </c>
      <c r="AT15" s="5">
        <f t="shared" si="5"/>
        <v>1</v>
      </c>
      <c r="AU15" s="10" t="s">
        <v>120</v>
      </c>
      <c r="AV15" s="5" t="s">
        <v>56</v>
      </c>
      <c r="AW15" s="5">
        <v>5</v>
      </c>
      <c r="AX15" s="5"/>
      <c r="AY15" s="5" t="s">
        <v>37</v>
      </c>
      <c r="AZ15" s="5">
        <f t="shared" si="6"/>
        <v>1</v>
      </c>
      <c r="BA15" s="5"/>
      <c r="BB15" s="5">
        <v>4</v>
      </c>
      <c r="BC15" s="5"/>
      <c r="BD15" s="5"/>
      <c r="BE15" s="5" t="s">
        <v>37</v>
      </c>
      <c r="BF15" s="5">
        <f t="shared" si="16"/>
        <v>1</v>
      </c>
      <c r="BG15" s="5"/>
      <c r="BH15" s="5" t="s">
        <v>56</v>
      </c>
      <c r="BI15" s="5">
        <v>5</v>
      </c>
      <c r="BJ15" s="5"/>
      <c r="BK15" s="5" t="s">
        <v>37</v>
      </c>
      <c r="BL15" s="5">
        <f t="shared" si="7"/>
        <v>1</v>
      </c>
      <c r="BM15" s="5"/>
      <c r="BN15" s="5" t="s">
        <v>46</v>
      </c>
      <c r="BO15" s="5" t="s">
        <v>58</v>
      </c>
      <c r="BP15" s="5" t="s">
        <v>85</v>
      </c>
      <c r="BQ15" s="5" t="s">
        <v>47</v>
      </c>
      <c r="BR15" s="5"/>
      <c r="BS15" s="5" t="s">
        <v>37</v>
      </c>
      <c r="BT15" s="5">
        <f t="shared" si="8"/>
        <v>1</v>
      </c>
      <c r="BU15" s="5"/>
      <c r="BV15" s="5" t="s">
        <v>37</v>
      </c>
      <c r="BW15" s="5">
        <f t="shared" si="9"/>
        <v>1</v>
      </c>
      <c r="BX15" s="5"/>
      <c r="BY15" s="5" t="s">
        <v>37</v>
      </c>
      <c r="BZ15" s="5">
        <f t="shared" si="11"/>
        <v>1</v>
      </c>
      <c r="CA15" s="5"/>
      <c r="CB15" s="5" t="s">
        <v>37</v>
      </c>
      <c r="CC15" s="5">
        <f t="shared" si="12"/>
        <v>1</v>
      </c>
      <c r="CD15" s="5"/>
      <c r="CE15" s="5" t="s">
        <v>59</v>
      </c>
      <c r="CF15" s="6"/>
      <c r="CG15" s="6"/>
      <c r="CH15" s="6"/>
    </row>
    <row r="16" spans="1:86" ht="12.75">
      <c r="A16" s="4">
        <v>45372.840524131941</v>
      </c>
      <c r="B16" s="5" t="s">
        <v>121</v>
      </c>
      <c r="C16" s="5">
        <v>0</v>
      </c>
      <c r="D16" s="5" t="s">
        <v>37</v>
      </c>
      <c r="E16" s="5" t="s">
        <v>122</v>
      </c>
      <c r="F16" s="5" t="s">
        <v>39</v>
      </c>
      <c r="G16" s="5">
        <v>1</v>
      </c>
      <c r="H16" s="5"/>
      <c r="I16" s="5" t="s">
        <v>37</v>
      </c>
      <c r="J16" s="5">
        <f t="shared" si="0"/>
        <v>1</v>
      </c>
      <c r="K16" s="5"/>
      <c r="L16" s="5" t="s">
        <v>51</v>
      </c>
      <c r="M16" s="5">
        <f t="shared" si="13"/>
        <v>1</v>
      </c>
      <c r="N16" s="5"/>
      <c r="O16" s="5" t="s">
        <v>37</v>
      </c>
      <c r="P16" s="5">
        <f t="shared" si="1"/>
        <v>1</v>
      </c>
      <c r="Q16" s="5"/>
      <c r="R16" s="5" t="s">
        <v>37</v>
      </c>
      <c r="S16" s="5">
        <f t="shared" si="14"/>
        <v>1</v>
      </c>
      <c r="T16" s="5"/>
      <c r="U16" s="5" t="s">
        <v>52</v>
      </c>
      <c r="V16" s="5" t="s">
        <v>80</v>
      </c>
      <c r="W16" s="5"/>
      <c r="X16" s="5"/>
      <c r="Y16" s="5"/>
      <c r="Z16" s="5" t="s">
        <v>64</v>
      </c>
      <c r="AA16" s="5" t="s">
        <v>75</v>
      </c>
      <c r="AB16" s="5" t="s">
        <v>65</v>
      </c>
      <c r="AC16" s="5" t="s">
        <v>66</v>
      </c>
      <c r="AD16" s="5" t="s">
        <v>81</v>
      </c>
      <c r="AE16" s="5"/>
      <c r="AF16" s="5" t="s">
        <v>53</v>
      </c>
      <c r="AG16" s="5" t="s">
        <v>93</v>
      </c>
      <c r="AH16" s="5"/>
      <c r="AI16" s="5" t="s">
        <v>37</v>
      </c>
      <c r="AJ16" s="5">
        <f t="shared" si="15"/>
        <v>1</v>
      </c>
      <c r="AK16" s="5"/>
      <c r="AL16" s="5" t="s">
        <v>37</v>
      </c>
      <c r="AM16" s="5">
        <f t="shared" si="4"/>
        <v>1</v>
      </c>
      <c r="AN16" s="5"/>
      <c r="AO16" s="5" t="s">
        <v>44</v>
      </c>
      <c r="AP16" s="5" t="s">
        <v>95</v>
      </c>
      <c r="AQ16" s="5" t="s">
        <v>68</v>
      </c>
      <c r="AR16" s="5" t="s">
        <v>69</v>
      </c>
      <c r="AS16" s="5" t="s">
        <v>40</v>
      </c>
      <c r="AT16" s="5">
        <f t="shared" si="5"/>
        <v>2</v>
      </c>
      <c r="AU16" s="6"/>
      <c r="AV16" s="5" t="s">
        <v>45</v>
      </c>
      <c r="AW16" s="5">
        <v>1</v>
      </c>
      <c r="AX16" s="5"/>
      <c r="AY16" s="5" t="s">
        <v>40</v>
      </c>
      <c r="AZ16" s="5">
        <f t="shared" si="6"/>
        <v>2</v>
      </c>
      <c r="BA16" s="5"/>
      <c r="BB16" s="6"/>
      <c r="BC16" s="6"/>
      <c r="BD16" s="6"/>
      <c r="BE16" s="5" t="s">
        <v>40</v>
      </c>
      <c r="BF16" s="5">
        <f t="shared" si="16"/>
        <v>2</v>
      </c>
      <c r="BG16" s="5"/>
      <c r="BH16" s="6"/>
      <c r="BI16" s="6"/>
      <c r="BJ16" s="6"/>
      <c r="BK16" s="5" t="s">
        <v>37</v>
      </c>
      <c r="BL16" s="5">
        <f t="shared" si="7"/>
        <v>1</v>
      </c>
      <c r="BM16" s="5"/>
      <c r="BN16" s="5" t="s">
        <v>46</v>
      </c>
      <c r="BO16" s="5" t="s">
        <v>58</v>
      </c>
      <c r="BP16" s="5" t="s">
        <v>47</v>
      </c>
      <c r="BQ16" s="5"/>
      <c r="BR16" s="5"/>
      <c r="BS16" s="5" t="s">
        <v>37</v>
      </c>
      <c r="BT16" s="5">
        <f t="shared" si="8"/>
        <v>1</v>
      </c>
      <c r="BU16" s="5"/>
      <c r="BV16" s="5" t="s">
        <v>37</v>
      </c>
      <c r="BW16" s="5">
        <f t="shared" si="9"/>
        <v>1</v>
      </c>
      <c r="BX16" s="5"/>
      <c r="BY16" s="5" t="s">
        <v>37</v>
      </c>
      <c r="BZ16" s="5">
        <f t="shared" si="11"/>
        <v>1</v>
      </c>
      <c r="CA16" s="5"/>
      <c r="CB16" s="5" t="s">
        <v>37</v>
      </c>
      <c r="CC16" s="5">
        <f t="shared" si="12"/>
        <v>1</v>
      </c>
      <c r="CD16" s="5"/>
      <c r="CE16" s="5" t="s">
        <v>59</v>
      </c>
      <c r="CF16" s="6"/>
      <c r="CG16" s="6"/>
      <c r="CH16" s="6"/>
    </row>
    <row r="17" spans="1:86" ht="12.75">
      <c r="A17" s="4">
        <v>45373.102104016201</v>
      </c>
      <c r="B17" s="5" t="s">
        <v>123</v>
      </c>
      <c r="C17" s="5">
        <v>0</v>
      </c>
      <c r="D17" s="5" t="s">
        <v>37</v>
      </c>
      <c r="E17" s="5" t="s">
        <v>124</v>
      </c>
      <c r="F17" s="5" t="s">
        <v>39</v>
      </c>
      <c r="G17" s="5">
        <v>1</v>
      </c>
      <c r="H17" s="5"/>
      <c r="I17" s="5" t="s">
        <v>37</v>
      </c>
      <c r="J17" s="5">
        <f t="shared" si="0"/>
        <v>1</v>
      </c>
      <c r="K17" s="5"/>
      <c r="L17" s="5" t="s">
        <v>51</v>
      </c>
      <c r="M17" s="5">
        <f t="shared" si="13"/>
        <v>1</v>
      </c>
      <c r="N17" s="5"/>
      <c r="O17" s="5" t="s">
        <v>37</v>
      </c>
      <c r="P17" s="5">
        <f t="shared" si="1"/>
        <v>1</v>
      </c>
      <c r="Q17" s="5"/>
      <c r="R17" s="5" t="s">
        <v>37</v>
      </c>
      <c r="S17" s="5">
        <f t="shared" si="14"/>
        <v>1</v>
      </c>
      <c r="T17" s="5"/>
      <c r="U17" s="5" t="s">
        <v>52</v>
      </c>
      <c r="V17" s="5" t="s">
        <v>63</v>
      </c>
      <c r="W17" s="5" t="s">
        <v>80</v>
      </c>
      <c r="X17" s="5" t="s">
        <v>118</v>
      </c>
      <c r="Y17" s="5" t="s">
        <v>101</v>
      </c>
      <c r="Z17" s="5" t="s">
        <v>64</v>
      </c>
      <c r="AA17" s="5" t="s">
        <v>75</v>
      </c>
      <c r="AB17" s="5" t="s">
        <v>65</v>
      </c>
      <c r="AC17" s="5" t="s">
        <v>66</v>
      </c>
      <c r="AD17" s="5" t="s">
        <v>81</v>
      </c>
      <c r="AE17" s="5"/>
      <c r="AF17" s="5" t="s">
        <v>43</v>
      </c>
      <c r="AG17" s="5" t="s">
        <v>93</v>
      </c>
      <c r="AH17" s="5"/>
      <c r="AI17" s="5" t="s">
        <v>37</v>
      </c>
      <c r="AJ17" s="5">
        <f t="shared" si="15"/>
        <v>1</v>
      </c>
      <c r="AK17" s="5"/>
      <c r="AL17" s="5" t="s">
        <v>37</v>
      </c>
      <c r="AM17" s="5">
        <f t="shared" si="4"/>
        <v>1</v>
      </c>
      <c r="AN17" s="5"/>
      <c r="AO17" s="5" t="s">
        <v>110</v>
      </c>
      <c r="AP17" s="5"/>
      <c r="AQ17" s="5"/>
      <c r="AR17" s="5"/>
      <c r="AS17" s="5" t="s">
        <v>37</v>
      </c>
      <c r="AT17" s="5">
        <f t="shared" si="5"/>
        <v>1</v>
      </c>
      <c r="AU17" s="6" t="s">
        <v>125</v>
      </c>
      <c r="AV17" s="5" t="s">
        <v>56</v>
      </c>
      <c r="AW17" s="5">
        <v>5</v>
      </c>
      <c r="AX17" s="5"/>
      <c r="AY17" s="5" t="s">
        <v>40</v>
      </c>
      <c r="AZ17" s="5">
        <f t="shared" si="6"/>
        <v>2</v>
      </c>
      <c r="BA17" s="5"/>
      <c r="BB17" s="6"/>
      <c r="BC17" s="6"/>
      <c r="BD17" s="6"/>
      <c r="BE17" s="5" t="s">
        <v>40</v>
      </c>
      <c r="BF17" s="5">
        <f t="shared" si="16"/>
        <v>2</v>
      </c>
      <c r="BG17" s="5"/>
      <c r="BH17" s="6"/>
      <c r="BI17" s="6"/>
      <c r="BJ17" s="6"/>
      <c r="BK17" s="5" t="s">
        <v>37</v>
      </c>
      <c r="BL17" s="5">
        <f t="shared" si="7"/>
        <v>1</v>
      </c>
      <c r="BM17" s="5"/>
      <c r="BN17" s="5" t="s">
        <v>46</v>
      </c>
      <c r="BO17" s="5" t="s">
        <v>47</v>
      </c>
      <c r="BP17" s="5"/>
      <c r="BQ17" s="5"/>
      <c r="BR17" s="5"/>
      <c r="BS17" s="5" t="s">
        <v>37</v>
      </c>
      <c r="BT17" s="5">
        <f t="shared" si="8"/>
        <v>1</v>
      </c>
      <c r="BU17" s="5"/>
      <c r="BV17" s="5" t="s">
        <v>37</v>
      </c>
      <c r="BW17" s="5">
        <f t="shared" si="9"/>
        <v>1</v>
      </c>
      <c r="BX17" s="5"/>
      <c r="BY17" s="5" t="s">
        <v>37</v>
      </c>
      <c r="BZ17" s="5">
        <f t="shared" si="11"/>
        <v>1</v>
      </c>
      <c r="CA17" s="5"/>
      <c r="CB17" s="5" t="s">
        <v>37</v>
      </c>
      <c r="CC17" s="5">
        <f t="shared" si="12"/>
        <v>1</v>
      </c>
      <c r="CD17" s="5"/>
      <c r="CE17" s="5" t="s">
        <v>59</v>
      </c>
      <c r="CF17" s="6"/>
      <c r="CG17" s="6"/>
      <c r="CH17" s="6"/>
    </row>
    <row r="18" spans="1:86" ht="12.75">
      <c r="A18" s="4">
        <v>45373.361261423612</v>
      </c>
      <c r="B18" s="5" t="s">
        <v>126</v>
      </c>
      <c r="C18" s="5">
        <v>0</v>
      </c>
      <c r="D18" s="5" t="s">
        <v>40</v>
      </c>
      <c r="E18" s="5" t="s">
        <v>127</v>
      </c>
      <c r="F18" s="5" t="s">
        <v>39</v>
      </c>
      <c r="G18" s="5">
        <v>1</v>
      </c>
      <c r="H18" s="5"/>
      <c r="I18" s="5" t="s">
        <v>37</v>
      </c>
      <c r="J18" s="5">
        <f t="shared" si="0"/>
        <v>1</v>
      </c>
      <c r="K18" s="5"/>
      <c r="L18" s="5" t="s">
        <v>51</v>
      </c>
      <c r="M18" s="5">
        <f t="shared" si="13"/>
        <v>1</v>
      </c>
      <c r="N18" s="5"/>
      <c r="O18" s="5" t="s">
        <v>37</v>
      </c>
      <c r="P18" s="5">
        <f t="shared" si="1"/>
        <v>1</v>
      </c>
      <c r="Q18" s="5"/>
      <c r="R18" s="5" t="s">
        <v>40</v>
      </c>
      <c r="S18" s="5">
        <f t="shared" si="14"/>
        <v>2</v>
      </c>
      <c r="T18" s="5"/>
      <c r="U18" s="6"/>
      <c r="V18" s="6"/>
      <c r="W18" s="6"/>
      <c r="X18" s="6"/>
      <c r="Y18" s="6"/>
      <c r="Z18" s="5" t="s">
        <v>64</v>
      </c>
      <c r="AA18" s="5" t="s">
        <v>75</v>
      </c>
      <c r="AB18" s="5" t="s">
        <v>65</v>
      </c>
      <c r="AC18" s="5" t="s">
        <v>66</v>
      </c>
      <c r="AD18" s="5" t="s">
        <v>81</v>
      </c>
      <c r="AE18" s="5"/>
      <c r="AF18" s="5" t="s">
        <v>53</v>
      </c>
      <c r="AG18" s="5"/>
      <c r="AH18" s="5"/>
      <c r="AI18" s="5" t="s">
        <v>37</v>
      </c>
      <c r="AJ18" s="5">
        <f t="shared" si="15"/>
        <v>1</v>
      </c>
      <c r="AK18" s="5"/>
      <c r="AL18" s="5" t="s">
        <v>37</v>
      </c>
      <c r="AM18" s="5">
        <f t="shared" si="4"/>
        <v>1</v>
      </c>
      <c r="AN18" s="5"/>
      <c r="AO18" s="5" t="s">
        <v>44</v>
      </c>
      <c r="AP18" s="5" t="s">
        <v>95</v>
      </c>
      <c r="AQ18" s="5" t="s">
        <v>68</v>
      </c>
      <c r="AR18" s="5"/>
      <c r="AS18" s="5" t="s">
        <v>37</v>
      </c>
      <c r="AT18" s="5">
        <f t="shared" si="5"/>
        <v>1</v>
      </c>
      <c r="AU18" s="10" t="s">
        <v>128</v>
      </c>
      <c r="AV18" s="5" t="s">
        <v>56</v>
      </c>
      <c r="AW18" s="5">
        <v>5</v>
      </c>
      <c r="AX18" s="5"/>
      <c r="AY18" s="5" t="s">
        <v>40</v>
      </c>
      <c r="AZ18" s="5">
        <f t="shared" si="6"/>
        <v>2</v>
      </c>
      <c r="BA18" s="5"/>
      <c r="BB18" s="6"/>
      <c r="BC18" s="6"/>
      <c r="BD18" s="6"/>
      <c r="BE18" s="5" t="s">
        <v>37</v>
      </c>
      <c r="BF18" s="5">
        <f t="shared" si="16"/>
        <v>1</v>
      </c>
      <c r="BG18" s="5"/>
      <c r="BH18" s="5" t="s">
        <v>56</v>
      </c>
      <c r="BI18" s="5">
        <v>5</v>
      </c>
      <c r="BJ18" s="5"/>
      <c r="BK18" s="5" t="s">
        <v>37</v>
      </c>
      <c r="BL18" s="5">
        <f t="shared" si="7"/>
        <v>1</v>
      </c>
      <c r="BM18" s="5"/>
      <c r="BN18" s="5" t="s">
        <v>46</v>
      </c>
      <c r="BO18" s="5" t="s">
        <v>58</v>
      </c>
      <c r="BP18" s="5" t="s">
        <v>85</v>
      </c>
      <c r="BQ18" s="5" t="s">
        <v>86</v>
      </c>
      <c r="BR18" s="5" t="s">
        <v>97</v>
      </c>
      <c r="BS18" s="5" t="s">
        <v>37</v>
      </c>
      <c r="BT18" s="5">
        <f t="shared" si="8"/>
        <v>1</v>
      </c>
      <c r="BU18" s="5"/>
      <c r="BV18" s="5" t="s">
        <v>37</v>
      </c>
      <c r="BW18" s="5">
        <f t="shared" si="9"/>
        <v>1</v>
      </c>
      <c r="BX18" s="5"/>
      <c r="BY18" s="5" t="s">
        <v>37</v>
      </c>
      <c r="BZ18" s="5">
        <f t="shared" si="11"/>
        <v>1</v>
      </c>
      <c r="CA18" s="5"/>
      <c r="CB18" s="5" t="s">
        <v>37</v>
      </c>
      <c r="CC18" s="5">
        <f t="shared" si="12"/>
        <v>1</v>
      </c>
      <c r="CD18" s="5"/>
      <c r="CE18" s="5" t="s">
        <v>59</v>
      </c>
      <c r="CF18" s="6" t="s">
        <v>129</v>
      </c>
      <c r="CG18" s="6"/>
      <c r="CH18" s="6"/>
    </row>
    <row r="19" spans="1:86" ht="12.75">
      <c r="A19" s="4">
        <v>45373.525924710644</v>
      </c>
      <c r="B19" s="5" t="s">
        <v>78</v>
      </c>
      <c r="C19" s="5">
        <v>0</v>
      </c>
      <c r="D19" s="5" t="s">
        <v>37</v>
      </c>
      <c r="E19" s="5" t="s">
        <v>130</v>
      </c>
      <c r="F19" s="5" t="s">
        <v>39</v>
      </c>
      <c r="G19" s="5">
        <v>1</v>
      </c>
      <c r="H19" s="5"/>
      <c r="I19" s="5" t="s">
        <v>37</v>
      </c>
      <c r="J19" s="5">
        <f t="shared" si="0"/>
        <v>1</v>
      </c>
      <c r="K19" s="5"/>
      <c r="L19" s="5" t="s">
        <v>51</v>
      </c>
      <c r="M19" s="5">
        <f t="shared" si="13"/>
        <v>1</v>
      </c>
      <c r="N19" s="5"/>
      <c r="O19" s="5" t="s">
        <v>37</v>
      </c>
      <c r="P19" s="5">
        <f t="shared" si="1"/>
        <v>1</v>
      </c>
      <c r="Q19" s="5"/>
      <c r="R19" s="5" t="s">
        <v>37</v>
      </c>
      <c r="S19" s="5">
        <f t="shared" si="14"/>
        <v>1</v>
      </c>
      <c r="T19" s="5"/>
      <c r="U19" s="5" t="s">
        <v>52</v>
      </c>
      <c r="V19" s="5" t="s">
        <v>80</v>
      </c>
      <c r="W19" s="5"/>
      <c r="X19" s="5"/>
      <c r="Y19" s="5"/>
      <c r="Z19" s="5" t="s">
        <v>64</v>
      </c>
      <c r="AA19" s="5" t="s">
        <v>75</v>
      </c>
      <c r="AB19" s="5" t="s">
        <v>81</v>
      </c>
      <c r="AC19" s="5"/>
      <c r="AD19" s="5"/>
      <c r="AE19" s="5"/>
      <c r="AF19" s="5" t="s">
        <v>83</v>
      </c>
      <c r="AG19" s="5"/>
      <c r="AH19" s="5"/>
      <c r="AI19" s="5" t="s">
        <v>37</v>
      </c>
      <c r="AJ19" s="5">
        <f t="shared" si="15"/>
        <v>1</v>
      </c>
      <c r="AK19" s="5"/>
      <c r="AL19" s="5" t="s">
        <v>37</v>
      </c>
      <c r="AM19" s="5">
        <f t="shared" si="4"/>
        <v>1</v>
      </c>
      <c r="AN19" s="5"/>
      <c r="AO19" s="5" t="s">
        <v>54</v>
      </c>
      <c r="AP19" s="5" t="s">
        <v>68</v>
      </c>
      <c r="AQ19" s="5" t="s">
        <v>69</v>
      </c>
      <c r="AR19" s="5"/>
      <c r="AS19" s="5" t="s">
        <v>37</v>
      </c>
      <c r="AT19" s="5">
        <f t="shared" si="5"/>
        <v>1</v>
      </c>
      <c r="AU19" s="10" t="s">
        <v>131</v>
      </c>
      <c r="AV19" s="5" t="s">
        <v>56</v>
      </c>
      <c r="AW19" s="5">
        <v>5</v>
      </c>
      <c r="AX19" s="5"/>
      <c r="AY19" s="5" t="s">
        <v>40</v>
      </c>
      <c r="AZ19" s="5">
        <f t="shared" si="6"/>
        <v>2</v>
      </c>
      <c r="BA19" s="5"/>
      <c r="BB19" s="6"/>
      <c r="BC19" s="6"/>
      <c r="BD19" s="6"/>
      <c r="BE19" s="5" t="s">
        <v>40</v>
      </c>
      <c r="BF19" s="5">
        <f t="shared" si="16"/>
        <v>2</v>
      </c>
      <c r="BG19" s="5"/>
      <c r="BH19" s="6"/>
      <c r="BI19" s="6"/>
      <c r="BJ19" s="6"/>
      <c r="BK19" s="5" t="s">
        <v>37</v>
      </c>
      <c r="BL19" s="5">
        <f t="shared" si="7"/>
        <v>1</v>
      </c>
      <c r="BM19" s="5"/>
      <c r="BN19" s="5" t="s">
        <v>46</v>
      </c>
      <c r="BO19" s="5" t="s">
        <v>58</v>
      </c>
      <c r="BP19" s="5" t="s">
        <v>85</v>
      </c>
      <c r="BQ19" s="5" t="s">
        <v>86</v>
      </c>
      <c r="BR19" s="5"/>
      <c r="BS19" s="5" t="s">
        <v>37</v>
      </c>
      <c r="BT19" s="5">
        <f t="shared" si="8"/>
        <v>1</v>
      </c>
      <c r="BU19" s="5"/>
      <c r="BV19" s="5" t="s">
        <v>37</v>
      </c>
      <c r="BW19" s="5">
        <f t="shared" si="9"/>
        <v>1</v>
      </c>
      <c r="BX19" s="5"/>
      <c r="BY19" s="5" t="s">
        <v>37</v>
      </c>
      <c r="BZ19" s="5">
        <f t="shared" si="11"/>
        <v>1</v>
      </c>
      <c r="CA19" s="5"/>
      <c r="CB19" s="5" t="s">
        <v>37</v>
      </c>
      <c r="CC19" s="5">
        <f t="shared" si="12"/>
        <v>1</v>
      </c>
      <c r="CD19" s="5"/>
      <c r="CE19" s="5" t="s">
        <v>59</v>
      </c>
      <c r="CF19" s="6"/>
      <c r="CG19" s="6"/>
      <c r="CH19" s="6"/>
    </row>
    <row r="20" spans="1:86" ht="12.75">
      <c r="A20" s="4">
        <v>45373.525956886573</v>
      </c>
      <c r="B20" s="5" t="s">
        <v>78</v>
      </c>
      <c r="C20" s="5">
        <v>0</v>
      </c>
      <c r="D20" s="5" t="s">
        <v>37</v>
      </c>
      <c r="E20" s="5" t="s">
        <v>132</v>
      </c>
      <c r="F20" s="5" t="s">
        <v>39</v>
      </c>
      <c r="G20" s="5">
        <v>1</v>
      </c>
      <c r="H20" s="5"/>
      <c r="I20" s="5" t="s">
        <v>37</v>
      </c>
      <c r="J20" s="5">
        <f t="shared" si="0"/>
        <v>1</v>
      </c>
      <c r="K20" s="5"/>
      <c r="L20" s="5" t="s">
        <v>51</v>
      </c>
      <c r="M20" s="5">
        <f t="shared" si="13"/>
        <v>1</v>
      </c>
      <c r="N20" s="5"/>
      <c r="O20" s="5" t="s">
        <v>37</v>
      </c>
      <c r="P20" s="5">
        <f t="shared" si="1"/>
        <v>1</v>
      </c>
      <c r="Q20" s="5"/>
      <c r="R20" s="5" t="s">
        <v>37</v>
      </c>
      <c r="S20" s="5">
        <f t="shared" si="14"/>
        <v>1</v>
      </c>
      <c r="T20" s="5"/>
      <c r="U20" s="5" t="s">
        <v>52</v>
      </c>
      <c r="V20" s="5" t="s">
        <v>80</v>
      </c>
      <c r="W20" s="5"/>
      <c r="X20" s="5"/>
      <c r="Y20" s="5"/>
      <c r="Z20" s="5" t="s">
        <v>64</v>
      </c>
      <c r="AA20" s="5" t="s">
        <v>75</v>
      </c>
      <c r="AB20" s="5" t="s">
        <v>65</v>
      </c>
      <c r="AC20" s="5" t="s">
        <v>81</v>
      </c>
      <c r="AD20" s="5"/>
      <c r="AE20" s="5"/>
      <c r="AF20" s="5" t="s">
        <v>83</v>
      </c>
      <c r="AG20" s="5"/>
      <c r="AH20" s="5"/>
      <c r="AI20" s="5" t="s">
        <v>37</v>
      </c>
      <c r="AJ20" s="5">
        <f t="shared" si="15"/>
        <v>1</v>
      </c>
      <c r="AK20" s="5"/>
      <c r="AL20" s="5" t="s">
        <v>37</v>
      </c>
      <c r="AM20" s="5">
        <f t="shared" si="4"/>
        <v>1</v>
      </c>
      <c r="AN20" s="5"/>
      <c r="AO20" s="5" t="s">
        <v>54</v>
      </c>
      <c r="AP20" s="5" t="s">
        <v>68</v>
      </c>
      <c r="AQ20" s="5" t="s">
        <v>69</v>
      </c>
      <c r="AR20" s="5"/>
      <c r="AS20" s="5" t="s">
        <v>37</v>
      </c>
      <c r="AT20" s="5">
        <f t="shared" si="5"/>
        <v>1</v>
      </c>
      <c r="AU20" s="10" t="s">
        <v>133</v>
      </c>
      <c r="AV20" s="5" t="s">
        <v>56</v>
      </c>
      <c r="AW20" s="5">
        <v>5</v>
      </c>
      <c r="AX20" s="5"/>
      <c r="AY20" s="5" t="s">
        <v>40</v>
      </c>
      <c r="AZ20" s="5">
        <f t="shared" si="6"/>
        <v>2</v>
      </c>
      <c r="BA20" s="5"/>
      <c r="BB20" s="6"/>
      <c r="BC20" s="6"/>
      <c r="BD20" s="6"/>
      <c r="BE20" s="5" t="s">
        <v>40</v>
      </c>
      <c r="BF20" s="5">
        <f t="shared" si="16"/>
        <v>2</v>
      </c>
      <c r="BG20" s="5"/>
      <c r="BH20" s="6"/>
      <c r="BI20" s="6"/>
      <c r="BJ20" s="6"/>
      <c r="BK20" s="5" t="s">
        <v>37</v>
      </c>
      <c r="BL20" s="5">
        <f t="shared" si="7"/>
        <v>1</v>
      </c>
      <c r="BM20" s="5"/>
      <c r="BN20" s="5" t="s">
        <v>46</v>
      </c>
      <c r="BO20" s="5" t="s">
        <v>58</v>
      </c>
      <c r="BP20" s="5" t="s">
        <v>85</v>
      </c>
      <c r="BQ20" s="5" t="s">
        <v>86</v>
      </c>
      <c r="BR20" s="5"/>
      <c r="BS20" s="5" t="s">
        <v>37</v>
      </c>
      <c r="BT20" s="5">
        <f t="shared" si="8"/>
        <v>1</v>
      </c>
      <c r="BU20" s="5"/>
      <c r="BV20" s="5" t="s">
        <v>37</v>
      </c>
      <c r="BW20" s="5">
        <f t="shared" si="9"/>
        <v>1</v>
      </c>
      <c r="BX20" s="5"/>
      <c r="BY20" s="5" t="s">
        <v>37</v>
      </c>
      <c r="BZ20" s="5">
        <f t="shared" si="11"/>
        <v>1</v>
      </c>
      <c r="CA20" s="5"/>
      <c r="CB20" s="5" t="s">
        <v>37</v>
      </c>
      <c r="CC20" s="5">
        <f t="shared" si="12"/>
        <v>1</v>
      </c>
      <c r="CD20" s="5"/>
      <c r="CE20" s="5" t="s">
        <v>59</v>
      </c>
      <c r="CF20" s="6"/>
      <c r="CG20" s="6"/>
      <c r="CH20" s="6"/>
    </row>
    <row r="21" spans="1:86" ht="12.75">
      <c r="A21" s="4">
        <v>45373.588493831019</v>
      </c>
      <c r="B21" s="5" t="s">
        <v>134</v>
      </c>
      <c r="C21" s="5">
        <v>0</v>
      </c>
      <c r="D21" s="5" t="s">
        <v>37</v>
      </c>
      <c r="E21" s="5" t="s">
        <v>135</v>
      </c>
      <c r="F21" s="5" t="s">
        <v>39</v>
      </c>
      <c r="G21" s="5">
        <v>1</v>
      </c>
      <c r="H21" s="5"/>
      <c r="I21" s="5" t="s">
        <v>37</v>
      </c>
      <c r="J21" s="5">
        <f t="shared" si="0"/>
        <v>1</v>
      </c>
      <c r="K21" s="5"/>
      <c r="L21" s="5" t="s">
        <v>51</v>
      </c>
      <c r="M21" s="5">
        <f t="shared" si="13"/>
        <v>1</v>
      </c>
      <c r="N21" s="5"/>
      <c r="O21" s="5" t="s">
        <v>37</v>
      </c>
      <c r="P21" s="5">
        <f t="shared" si="1"/>
        <v>1</v>
      </c>
      <c r="Q21" s="5"/>
      <c r="R21" s="5" t="s">
        <v>37</v>
      </c>
      <c r="S21" s="5">
        <f t="shared" si="14"/>
        <v>1</v>
      </c>
      <c r="T21" s="5"/>
      <c r="U21" s="5" t="s">
        <v>52</v>
      </c>
      <c r="V21" s="5" t="s">
        <v>63</v>
      </c>
      <c r="W21" s="5" t="s">
        <v>80</v>
      </c>
      <c r="X21" s="5" t="s">
        <v>118</v>
      </c>
      <c r="Y21" s="5" t="s">
        <v>101</v>
      </c>
      <c r="Z21" s="5" t="s">
        <v>64</v>
      </c>
      <c r="AA21" s="5" t="s">
        <v>75</v>
      </c>
      <c r="AB21" s="5" t="s">
        <v>66</v>
      </c>
      <c r="AC21" s="5"/>
      <c r="AD21" s="5"/>
      <c r="AE21" s="5"/>
      <c r="AF21" s="5" t="s">
        <v>43</v>
      </c>
      <c r="AG21" s="5" t="s">
        <v>94</v>
      </c>
      <c r="AH21" s="5"/>
      <c r="AI21" s="5" t="s">
        <v>37</v>
      </c>
      <c r="AJ21" s="5">
        <f t="shared" si="15"/>
        <v>1</v>
      </c>
      <c r="AK21" s="5"/>
      <c r="AL21" s="5" t="s">
        <v>37</v>
      </c>
      <c r="AM21" s="5">
        <f t="shared" si="4"/>
        <v>1</v>
      </c>
      <c r="AN21" s="5"/>
      <c r="AO21" s="5" t="s">
        <v>136</v>
      </c>
      <c r="AP21" s="5" t="s">
        <v>69</v>
      </c>
      <c r="AQ21" s="5"/>
      <c r="AR21" s="5"/>
      <c r="AS21" s="5" t="s">
        <v>37</v>
      </c>
      <c r="AT21" s="5">
        <f t="shared" si="5"/>
        <v>1</v>
      </c>
      <c r="AU21" s="10" t="s">
        <v>137</v>
      </c>
      <c r="AV21" s="5" t="s">
        <v>56</v>
      </c>
      <c r="AW21" s="5">
        <v>5</v>
      </c>
      <c r="AX21" s="5"/>
      <c r="AY21" s="5" t="s">
        <v>37</v>
      </c>
      <c r="AZ21" s="5">
        <f t="shared" si="6"/>
        <v>1</v>
      </c>
      <c r="BA21" s="5"/>
      <c r="BB21" s="5">
        <v>3</v>
      </c>
      <c r="BC21" s="5"/>
      <c r="BD21" s="5"/>
      <c r="BE21" s="5" t="s">
        <v>37</v>
      </c>
      <c r="BF21" s="5">
        <f t="shared" si="16"/>
        <v>1</v>
      </c>
      <c r="BG21" s="5"/>
      <c r="BH21" s="5" t="s">
        <v>56</v>
      </c>
      <c r="BI21" s="5">
        <v>5</v>
      </c>
      <c r="BJ21" s="5"/>
      <c r="BK21" s="5" t="s">
        <v>37</v>
      </c>
      <c r="BL21" s="5">
        <f t="shared" si="7"/>
        <v>1</v>
      </c>
      <c r="BM21" s="5"/>
      <c r="BN21" s="5" t="s">
        <v>46</v>
      </c>
      <c r="BO21" s="5" t="s">
        <v>58</v>
      </c>
      <c r="BP21" s="5" t="s">
        <v>85</v>
      </c>
      <c r="BQ21" s="5" t="s">
        <v>86</v>
      </c>
      <c r="BR21" s="5" t="s">
        <v>97</v>
      </c>
      <c r="BS21" s="5" t="s">
        <v>37</v>
      </c>
      <c r="BT21" s="5">
        <f t="shared" si="8"/>
        <v>1</v>
      </c>
      <c r="BU21" s="5"/>
      <c r="BV21" s="5" t="s">
        <v>37</v>
      </c>
      <c r="BW21" s="5">
        <f t="shared" si="9"/>
        <v>1</v>
      </c>
      <c r="BX21" s="5"/>
      <c r="BY21" s="5" t="s">
        <v>77</v>
      </c>
      <c r="BZ21" s="5">
        <v>3</v>
      </c>
      <c r="CA21" s="5"/>
      <c r="CB21" s="5" t="s">
        <v>37</v>
      </c>
      <c r="CC21" s="5">
        <f t="shared" si="12"/>
        <v>1</v>
      </c>
      <c r="CD21" s="5"/>
      <c r="CE21" s="5" t="s">
        <v>103</v>
      </c>
      <c r="CF21" s="6" t="s">
        <v>138</v>
      </c>
      <c r="CG21" s="6"/>
      <c r="CH21" s="6"/>
    </row>
    <row r="22" spans="1:86" ht="12.75">
      <c r="A22" s="4">
        <v>45373.657733703702</v>
      </c>
      <c r="B22" s="5" t="s">
        <v>139</v>
      </c>
      <c r="C22" s="5">
        <v>0</v>
      </c>
      <c r="D22" s="5" t="s">
        <v>37</v>
      </c>
      <c r="E22" s="5" t="s">
        <v>140</v>
      </c>
      <c r="F22" s="5" t="s">
        <v>39</v>
      </c>
      <c r="G22" s="5">
        <v>3</v>
      </c>
      <c r="H22" s="5"/>
      <c r="I22" s="5" t="s">
        <v>40</v>
      </c>
      <c r="J22" s="5">
        <f t="shared" si="0"/>
        <v>2</v>
      </c>
      <c r="K22" s="5"/>
      <c r="L22" s="5" t="s">
        <v>41</v>
      </c>
      <c r="M22" s="5">
        <v>3</v>
      </c>
      <c r="N22" s="5"/>
      <c r="O22" s="5" t="s">
        <v>40</v>
      </c>
      <c r="P22" s="5">
        <f t="shared" si="1"/>
        <v>2</v>
      </c>
      <c r="Q22" s="5"/>
      <c r="R22" s="5" t="s">
        <v>89</v>
      </c>
      <c r="S22" s="5">
        <v>3</v>
      </c>
      <c r="T22" s="5"/>
      <c r="U22" s="6"/>
      <c r="V22" s="6"/>
      <c r="W22" s="6"/>
      <c r="X22" s="6"/>
      <c r="Y22" s="6"/>
      <c r="Z22" s="5" t="s">
        <v>64</v>
      </c>
      <c r="AA22" s="5" t="s">
        <v>75</v>
      </c>
      <c r="AB22" s="5" t="s">
        <v>65</v>
      </c>
      <c r="AC22" s="5" t="s">
        <v>66</v>
      </c>
      <c r="AD22" s="5" t="s">
        <v>81</v>
      </c>
      <c r="AE22" s="5"/>
      <c r="AF22" s="5" t="s">
        <v>43</v>
      </c>
      <c r="AG22" s="5" t="s">
        <v>67</v>
      </c>
      <c r="AH22" s="5" t="s">
        <v>94</v>
      </c>
      <c r="AI22" s="5" t="s">
        <v>40</v>
      </c>
      <c r="AJ22" s="5">
        <f t="shared" si="15"/>
        <v>2</v>
      </c>
      <c r="AK22" s="5"/>
      <c r="AL22" s="47" t="s">
        <v>40</v>
      </c>
      <c r="AM22" s="5">
        <f t="shared" si="4"/>
        <v>2</v>
      </c>
      <c r="AN22" s="5"/>
      <c r="AO22" s="6"/>
      <c r="AP22" s="6"/>
      <c r="AQ22" s="6"/>
      <c r="AR22" s="6"/>
      <c r="AS22" s="5" t="s">
        <v>40</v>
      </c>
      <c r="AT22" s="5">
        <f t="shared" si="5"/>
        <v>2</v>
      </c>
      <c r="AU22" s="6"/>
      <c r="AV22" s="5" t="s">
        <v>45</v>
      </c>
      <c r="AW22" s="5">
        <v>1</v>
      </c>
      <c r="AX22" s="5"/>
      <c r="AY22" s="5" t="s">
        <v>40</v>
      </c>
      <c r="AZ22" s="5">
        <f t="shared" si="6"/>
        <v>2</v>
      </c>
      <c r="BA22" s="5"/>
      <c r="BB22" s="6"/>
      <c r="BC22" s="6"/>
      <c r="BD22" s="6"/>
      <c r="BE22" s="5" t="s">
        <v>40</v>
      </c>
      <c r="BF22" s="5">
        <f t="shared" si="16"/>
        <v>2</v>
      </c>
      <c r="BG22" s="5"/>
      <c r="BH22" s="6"/>
      <c r="BI22" s="6"/>
      <c r="BJ22" s="6"/>
      <c r="BK22" s="58" t="s">
        <v>40</v>
      </c>
      <c r="BL22" s="58">
        <f t="shared" si="7"/>
        <v>2</v>
      </c>
      <c r="BM22" s="58"/>
      <c r="BN22" s="58" t="s">
        <v>142</v>
      </c>
      <c r="BO22" s="5"/>
      <c r="BP22" s="5"/>
      <c r="BQ22" s="5"/>
      <c r="BR22" s="5"/>
      <c r="BS22" s="5" t="s">
        <v>40</v>
      </c>
      <c r="BT22" s="5">
        <f t="shared" si="8"/>
        <v>2</v>
      </c>
      <c r="BU22" s="5"/>
      <c r="BV22" s="5" t="s">
        <v>40</v>
      </c>
      <c r="BW22" s="5">
        <f t="shared" si="9"/>
        <v>2</v>
      </c>
      <c r="BX22" s="5"/>
      <c r="BY22" s="5" t="s">
        <v>40</v>
      </c>
      <c r="BZ22" s="5">
        <f>IF(BY22="NO",2,1)</f>
        <v>2</v>
      </c>
      <c r="CA22" s="5"/>
      <c r="CB22" s="5" t="s">
        <v>40</v>
      </c>
      <c r="CC22" s="5">
        <f t="shared" si="12"/>
        <v>2</v>
      </c>
      <c r="CD22" s="5"/>
      <c r="CE22" s="6"/>
      <c r="CF22" s="6"/>
      <c r="CG22" s="6"/>
      <c r="CH22" s="6"/>
    </row>
    <row r="23" spans="1:86" ht="12.75">
      <c r="A23" s="4">
        <v>45374.470401099534</v>
      </c>
      <c r="B23" s="5" t="s">
        <v>143</v>
      </c>
      <c r="C23" s="5">
        <v>0</v>
      </c>
      <c r="D23" s="5" t="s">
        <v>37</v>
      </c>
      <c r="E23" s="5" t="s">
        <v>144</v>
      </c>
      <c r="F23" s="5" t="s">
        <v>39</v>
      </c>
      <c r="G23" s="5">
        <v>1</v>
      </c>
      <c r="H23" s="5"/>
      <c r="I23" s="5" t="s">
        <v>37</v>
      </c>
      <c r="J23" s="5">
        <f t="shared" si="0"/>
        <v>1</v>
      </c>
      <c r="K23" s="5"/>
      <c r="L23" s="5" t="s">
        <v>51</v>
      </c>
      <c r="M23" s="5">
        <f>IF(L23="Interno",1,2)</f>
        <v>1</v>
      </c>
      <c r="N23" s="5"/>
      <c r="O23" s="5" t="s">
        <v>37</v>
      </c>
      <c r="P23" s="5">
        <f t="shared" si="1"/>
        <v>1</v>
      </c>
      <c r="Q23" s="5"/>
      <c r="R23" s="5" t="s">
        <v>37</v>
      </c>
      <c r="S23" s="5">
        <f>IF(R23="NO",2,1)</f>
        <v>1</v>
      </c>
      <c r="T23" s="5"/>
      <c r="U23" s="5" t="s">
        <v>52</v>
      </c>
      <c r="V23" s="5" t="s">
        <v>101</v>
      </c>
      <c r="W23" s="5"/>
      <c r="X23" s="5"/>
      <c r="Y23" s="5"/>
      <c r="Z23" s="5" t="s">
        <v>64</v>
      </c>
      <c r="AA23" s="5" t="s">
        <v>75</v>
      </c>
      <c r="AB23" s="5" t="s">
        <v>65</v>
      </c>
      <c r="AC23" s="5" t="s">
        <v>66</v>
      </c>
      <c r="AD23" s="5" t="s">
        <v>81</v>
      </c>
      <c r="AE23" s="5"/>
      <c r="AF23" s="5" t="s">
        <v>43</v>
      </c>
      <c r="AG23" s="5" t="s">
        <v>67</v>
      </c>
      <c r="AH23" s="5" t="s">
        <v>93</v>
      </c>
      <c r="AI23" s="5" t="s">
        <v>37</v>
      </c>
      <c r="AJ23" s="5">
        <f t="shared" si="15"/>
        <v>1</v>
      </c>
      <c r="AK23" s="5"/>
      <c r="AL23" s="5" t="s">
        <v>37</v>
      </c>
      <c r="AM23" s="5">
        <f t="shared" si="4"/>
        <v>1</v>
      </c>
      <c r="AN23" s="5"/>
      <c r="AO23" s="5" t="s">
        <v>44</v>
      </c>
      <c r="AP23" s="5" t="s">
        <v>95</v>
      </c>
      <c r="AQ23" s="5" t="s">
        <v>68</v>
      </c>
      <c r="AR23" s="5" t="s">
        <v>69</v>
      </c>
      <c r="AS23" s="5" t="s">
        <v>37</v>
      </c>
      <c r="AT23" s="5">
        <f t="shared" si="5"/>
        <v>1</v>
      </c>
      <c r="AU23" s="10" t="s">
        <v>146</v>
      </c>
      <c r="AV23" s="5" t="s">
        <v>72</v>
      </c>
      <c r="AW23" s="5">
        <v>4</v>
      </c>
      <c r="AX23" s="5"/>
      <c r="AY23" s="5" t="s">
        <v>37</v>
      </c>
      <c r="AZ23" s="5">
        <f t="shared" si="6"/>
        <v>1</v>
      </c>
      <c r="BA23" s="5"/>
      <c r="BB23" s="5">
        <v>3</v>
      </c>
      <c r="BC23" s="5"/>
      <c r="BD23" s="5"/>
      <c r="BE23" s="5" t="s">
        <v>37</v>
      </c>
      <c r="BF23" s="5">
        <f t="shared" si="16"/>
        <v>1</v>
      </c>
      <c r="BG23" s="5"/>
      <c r="BH23" s="5" t="s">
        <v>71</v>
      </c>
      <c r="BI23" s="5">
        <v>3</v>
      </c>
      <c r="BJ23" s="5"/>
      <c r="BK23" s="5" t="s">
        <v>37</v>
      </c>
      <c r="BL23" s="5">
        <f t="shared" si="7"/>
        <v>1</v>
      </c>
      <c r="BM23" s="5"/>
      <c r="BN23" s="5" t="s">
        <v>46</v>
      </c>
      <c r="BO23" s="5" t="s">
        <v>58</v>
      </c>
      <c r="BP23" s="5" t="s">
        <v>85</v>
      </c>
      <c r="BQ23" s="5" t="s">
        <v>47</v>
      </c>
      <c r="BR23" s="5"/>
      <c r="BS23" s="5" t="s">
        <v>37</v>
      </c>
      <c r="BT23" s="5">
        <f t="shared" si="8"/>
        <v>1</v>
      </c>
      <c r="BU23" s="5"/>
      <c r="BV23" s="5" t="s">
        <v>37</v>
      </c>
      <c r="BW23" s="5">
        <f t="shared" si="9"/>
        <v>1</v>
      </c>
      <c r="BX23" s="5"/>
      <c r="BY23" s="5" t="s">
        <v>77</v>
      </c>
      <c r="BZ23" s="5">
        <v>3</v>
      </c>
      <c r="CA23" s="5"/>
      <c r="CB23" s="5" t="s">
        <v>37</v>
      </c>
      <c r="CC23" s="5">
        <f t="shared" si="12"/>
        <v>1</v>
      </c>
      <c r="CD23" s="5"/>
      <c r="CE23" s="5" t="s">
        <v>59</v>
      </c>
      <c r="CF23" s="6" t="s">
        <v>138</v>
      </c>
      <c r="CG23" s="6"/>
      <c r="CH23" s="6"/>
    </row>
    <row r="24" spans="1:86" ht="12.75">
      <c r="A24" s="4">
        <v>45374.58214489583</v>
      </c>
      <c r="B24" s="5" t="s">
        <v>147</v>
      </c>
      <c r="C24" s="5">
        <v>0</v>
      </c>
      <c r="D24" s="5" t="s">
        <v>37</v>
      </c>
      <c r="E24" s="5" t="s">
        <v>148</v>
      </c>
      <c r="F24" s="5" t="s">
        <v>39</v>
      </c>
      <c r="G24" s="5">
        <v>1</v>
      </c>
      <c r="H24" s="5"/>
      <c r="I24" s="5" t="s">
        <v>37</v>
      </c>
      <c r="J24" s="5">
        <f t="shared" si="0"/>
        <v>1</v>
      </c>
      <c r="K24" s="5"/>
      <c r="L24" s="5" t="s">
        <v>149</v>
      </c>
      <c r="M24" s="5">
        <f>IF(L24="Interno",1,2)</f>
        <v>2</v>
      </c>
      <c r="N24" s="5"/>
      <c r="O24" s="5" t="s">
        <v>37</v>
      </c>
      <c r="P24" s="5">
        <f t="shared" si="1"/>
        <v>1</v>
      </c>
      <c r="Q24" s="5"/>
      <c r="R24" s="5" t="s">
        <v>37</v>
      </c>
      <c r="S24" s="5">
        <f>IF(R24="NO",2,1)</f>
        <v>1</v>
      </c>
      <c r="T24" s="5"/>
      <c r="U24" s="5" t="s">
        <v>52</v>
      </c>
      <c r="V24" s="5" t="s">
        <v>63</v>
      </c>
      <c r="W24" s="5"/>
      <c r="X24" s="5"/>
      <c r="Y24" s="5"/>
      <c r="Z24" s="5" t="s">
        <v>64</v>
      </c>
      <c r="AA24" s="5" t="s">
        <v>75</v>
      </c>
      <c r="AB24" s="5" t="s">
        <v>65</v>
      </c>
      <c r="AC24" s="5" t="s">
        <v>66</v>
      </c>
      <c r="AD24" s="5"/>
      <c r="AE24" s="5"/>
      <c r="AF24" s="5" t="s">
        <v>83</v>
      </c>
      <c r="AG24" s="5"/>
      <c r="AH24" s="5"/>
      <c r="AI24" s="5" t="s">
        <v>37</v>
      </c>
      <c r="AJ24" s="5">
        <f t="shared" si="15"/>
        <v>1</v>
      </c>
      <c r="AK24" s="5"/>
      <c r="AL24" s="5" t="s">
        <v>37</v>
      </c>
      <c r="AM24" s="5">
        <f t="shared" si="4"/>
        <v>1</v>
      </c>
      <c r="AN24" s="5"/>
      <c r="AO24" s="5" t="s">
        <v>44</v>
      </c>
      <c r="AP24" s="5" t="s">
        <v>95</v>
      </c>
      <c r="AQ24" s="5" t="s">
        <v>68</v>
      </c>
      <c r="AR24" s="5"/>
      <c r="AS24" s="5" t="s">
        <v>37</v>
      </c>
      <c r="AT24" s="5">
        <f t="shared" si="5"/>
        <v>1</v>
      </c>
      <c r="AU24" s="10" t="s">
        <v>150</v>
      </c>
      <c r="AV24" s="5" t="s">
        <v>72</v>
      </c>
      <c r="AW24" s="5">
        <v>4</v>
      </c>
      <c r="AX24" s="5"/>
      <c r="AY24" s="5" t="s">
        <v>40</v>
      </c>
      <c r="AZ24" s="5">
        <f t="shared" si="6"/>
        <v>2</v>
      </c>
      <c r="BA24" s="5"/>
      <c r="BB24" s="6"/>
      <c r="BC24" s="6"/>
      <c r="BD24" s="6"/>
      <c r="BE24" s="5" t="s">
        <v>37</v>
      </c>
      <c r="BF24" s="5">
        <f t="shared" si="16"/>
        <v>1</v>
      </c>
      <c r="BG24" s="5"/>
      <c r="BH24" s="5" t="s">
        <v>56</v>
      </c>
      <c r="BI24" s="5">
        <v>5</v>
      </c>
      <c r="BJ24" s="5"/>
      <c r="BK24" s="5" t="s">
        <v>37</v>
      </c>
      <c r="BL24" s="5">
        <f t="shared" si="7"/>
        <v>1</v>
      </c>
      <c r="BM24" s="5"/>
      <c r="BN24" s="5" t="s">
        <v>46</v>
      </c>
      <c r="BO24" s="5" t="s">
        <v>86</v>
      </c>
      <c r="BP24" s="5" t="s">
        <v>47</v>
      </c>
      <c r="BQ24" s="5"/>
      <c r="BR24" s="5"/>
      <c r="BS24" s="5" t="s">
        <v>37</v>
      </c>
      <c r="BT24" s="5">
        <f t="shared" si="8"/>
        <v>1</v>
      </c>
      <c r="BU24" s="5"/>
      <c r="BV24" s="5" t="s">
        <v>37</v>
      </c>
      <c r="BW24" s="5">
        <f t="shared" si="9"/>
        <v>1</v>
      </c>
      <c r="BX24" s="5"/>
      <c r="BY24" s="5" t="s">
        <v>77</v>
      </c>
      <c r="BZ24" s="5">
        <v>3</v>
      </c>
      <c r="CA24" s="5"/>
      <c r="CB24" s="5" t="s">
        <v>37</v>
      </c>
      <c r="CC24" s="5">
        <f t="shared" si="12"/>
        <v>1</v>
      </c>
      <c r="CD24" s="5"/>
      <c r="CE24" s="5" t="s">
        <v>59</v>
      </c>
      <c r="CF24" s="6" t="s">
        <v>129</v>
      </c>
      <c r="CG24" s="6"/>
      <c r="CH24" s="6"/>
    </row>
    <row r="25" spans="1:86" ht="12.75">
      <c r="A25" s="4">
        <v>45377.64952107639</v>
      </c>
      <c r="B25" s="5" t="s">
        <v>151</v>
      </c>
      <c r="C25" s="5">
        <v>0</v>
      </c>
      <c r="D25" s="5" t="s">
        <v>37</v>
      </c>
      <c r="E25" s="5" t="s">
        <v>152</v>
      </c>
      <c r="F25" s="5" t="s">
        <v>39</v>
      </c>
      <c r="G25" s="5">
        <v>1</v>
      </c>
      <c r="H25" s="5"/>
      <c r="I25" s="5" t="s">
        <v>40</v>
      </c>
      <c r="J25" s="5">
        <f t="shared" si="0"/>
        <v>2</v>
      </c>
      <c r="K25" s="5"/>
      <c r="L25" s="5" t="s">
        <v>149</v>
      </c>
      <c r="M25" s="5">
        <f>IF(L25="Interno",1,2)</f>
        <v>2</v>
      </c>
      <c r="N25" s="5"/>
      <c r="O25" s="5" t="s">
        <v>37</v>
      </c>
      <c r="P25" s="5">
        <f t="shared" si="1"/>
        <v>1</v>
      </c>
      <c r="Q25" s="5"/>
      <c r="R25" s="5" t="s">
        <v>40</v>
      </c>
      <c r="S25" s="5">
        <f>IF(R25="NO",2,1)</f>
        <v>2</v>
      </c>
      <c r="T25" s="5"/>
      <c r="U25" s="6"/>
      <c r="V25" s="6"/>
      <c r="W25" s="6"/>
      <c r="X25" s="6"/>
      <c r="Y25" s="6"/>
      <c r="Z25" s="5" t="s">
        <v>64</v>
      </c>
      <c r="AA25" s="5" t="s">
        <v>75</v>
      </c>
      <c r="AB25" s="5" t="s">
        <v>66</v>
      </c>
      <c r="AC25" s="5"/>
      <c r="AD25" s="5"/>
      <c r="AE25" s="5"/>
      <c r="AF25" s="5" t="s">
        <v>53</v>
      </c>
      <c r="AG25" s="5" t="s">
        <v>93</v>
      </c>
      <c r="AH25" s="5"/>
      <c r="AI25" s="5" t="s">
        <v>37</v>
      </c>
      <c r="AJ25" s="5">
        <f t="shared" si="15"/>
        <v>1</v>
      </c>
      <c r="AK25" s="5"/>
      <c r="AL25" s="5" t="s">
        <v>37</v>
      </c>
      <c r="AM25" s="5">
        <f t="shared" si="4"/>
        <v>1</v>
      </c>
      <c r="AN25" s="5"/>
      <c r="AO25" s="5" t="s">
        <v>54</v>
      </c>
      <c r="AP25" s="5"/>
      <c r="AQ25" s="5"/>
      <c r="AR25" s="5"/>
      <c r="AS25" s="5" t="s">
        <v>37</v>
      </c>
      <c r="AT25" s="5">
        <f t="shared" si="5"/>
        <v>1</v>
      </c>
      <c r="AU25" s="10" t="s">
        <v>153</v>
      </c>
      <c r="AV25" s="5" t="s">
        <v>45</v>
      </c>
      <c r="AW25" s="5">
        <v>1</v>
      </c>
      <c r="AX25" s="5"/>
      <c r="AY25" s="5" t="s">
        <v>40</v>
      </c>
      <c r="AZ25" s="5">
        <f t="shared" si="6"/>
        <v>2</v>
      </c>
      <c r="BA25" s="5"/>
      <c r="BB25" s="6"/>
      <c r="BC25" s="6"/>
      <c r="BD25" s="6"/>
      <c r="BE25" s="5" t="s">
        <v>37</v>
      </c>
      <c r="BF25" s="5">
        <f t="shared" si="16"/>
        <v>1</v>
      </c>
      <c r="BG25" s="5"/>
      <c r="BH25" s="5" t="s">
        <v>71</v>
      </c>
      <c r="BI25" s="5">
        <v>3</v>
      </c>
      <c r="BJ25" s="5"/>
      <c r="BK25" s="5" t="s">
        <v>37</v>
      </c>
      <c r="BL25" s="5">
        <f t="shared" si="7"/>
        <v>1</v>
      </c>
      <c r="BM25" s="5"/>
      <c r="BN25" s="5" t="s">
        <v>46</v>
      </c>
      <c r="BO25" s="5" t="s">
        <v>58</v>
      </c>
      <c r="BP25" s="5" t="s">
        <v>97</v>
      </c>
      <c r="BQ25" s="5"/>
      <c r="BR25" s="5"/>
      <c r="BS25" s="5" t="s">
        <v>37</v>
      </c>
      <c r="BT25" s="5">
        <f t="shared" si="8"/>
        <v>1</v>
      </c>
      <c r="BU25" s="5"/>
      <c r="BV25" s="5" t="s">
        <v>37</v>
      </c>
      <c r="BW25" s="5">
        <f t="shared" si="9"/>
        <v>1</v>
      </c>
      <c r="BX25" s="5"/>
      <c r="BY25" s="5" t="s">
        <v>40</v>
      </c>
      <c r="BZ25" s="5">
        <f>IF(BY25="NO",2,1)</f>
        <v>2</v>
      </c>
      <c r="CA25" s="5"/>
      <c r="CB25" s="5" t="s">
        <v>40</v>
      </c>
      <c r="CC25" s="5">
        <f t="shared" si="12"/>
        <v>2</v>
      </c>
      <c r="CD25" s="5"/>
      <c r="CE25" s="6"/>
      <c r="CF25" s="6"/>
      <c r="CG25" s="6"/>
      <c r="CH25" s="6"/>
    </row>
    <row r="26" spans="1:86" ht="12.75">
      <c r="A26" s="4">
        <v>45378.408824513885</v>
      </c>
      <c r="B26" s="5" t="s">
        <v>154</v>
      </c>
      <c r="C26" s="5">
        <v>0</v>
      </c>
      <c r="D26" s="5" t="s">
        <v>37</v>
      </c>
      <c r="E26" s="5" t="s">
        <v>155</v>
      </c>
      <c r="F26" s="5" t="s">
        <v>39</v>
      </c>
      <c r="G26" s="5">
        <v>1</v>
      </c>
      <c r="H26" s="5"/>
      <c r="I26" s="5" t="s">
        <v>37</v>
      </c>
      <c r="J26" s="5">
        <f t="shared" si="0"/>
        <v>1</v>
      </c>
      <c r="K26" s="5"/>
      <c r="L26" s="5" t="s">
        <v>51</v>
      </c>
      <c r="M26" s="5">
        <f>IF(L26="Interno",1,2)</f>
        <v>1</v>
      </c>
      <c r="N26" s="5"/>
      <c r="O26" s="5" t="s">
        <v>37</v>
      </c>
      <c r="P26" s="5">
        <f t="shared" si="1"/>
        <v>1</v>
      </c>
      <c r="Q26" s="5"/>
      <c r="R26" s="5" t="s">
        <v>37</v>
      </c>
      <c r="S26" s="5">
        <f>IF(R26="NO",2,1)</f>
        <v>1</v>
      </c>
      <c r="T26" s="5"/>
      <c r="U26" s="5" t="s">
        <v>52</v>
      </c>
      <c r="V26" s="5" t="s">
        <v>63</v>
      </c>
      <c r="W26" s="5" t="s">
        <v>80</v>
      </c>
      <c r="X26" s="5" t="s">
        <v>118</v>
      </c>
      <c r="Y26" s="5"/>
      <c r="Z26" s="5" t="s">
        <v>64</v>
      </c>
      <c r="AA26" s="5" t="s">
        <v>66</v>
      </c>
      <c r="AB26" s="5"/>
      <c r="AC26" s="5"/>
      <c r="AD26" s="5"/>
      <c r="AE26" s="5"/>
      <c r="AF26" s="5" t="s">
        <v>83</v>
      </c>
      <c r="AG26" s="5"/>
      <c r="AH26" s="5"/>
      <c r="AI26" s="5" t="s">
        <v>37</v>
      </c>
      <c r="AJ26" s="5">
        <f t="shared" si="15"/>
        <v>1</v>
      </c>
      <c r="AK26" s="5"/>
      <c r="AL26" s="5" t="s">
        <v>37</v>
      </c>
      <c r="AM26" s="5">
        <f t="shared" si="4"/>
        <v>1</v>
      </c>
      <c r="AN26" s="5"/>
      <c r="AO26" s="5" t="s">
        <v>110</v>
      </c>
      <c r="AP26" s="5"/>
      <c r="AQ26" s="5"/>
      <c r="AR26" s="5"/>
      <c r="AS26" s="5" t="s">
        <v>37</v>
      </c>
      <c r="AT26" s="5">
        <f t="shared" si="5"/>
        <v>1</v>
      </c>
      <c r="AU26" s="6" t="s">
        <v>156</v>
      </c>
      <c r="AV26" s="5" t="s">
        <v>56</v>
      </c>
      <c r="AW26" s="5">
        <v>5</v>
      </c>
      <c r="AX26" s="5"/>
      <c r="AY26" s="5" t="s">
        <v>40</v>
      </c>
      <c r="AZ26" s="5">
        <f t="shared" si="6"/>
        <v>2</v>
      </c>
      <c r="BA26" s="5"/>
      <c r="BB26" s="6"/>
      <c r="BC26" s="6"/>
      <c r="BD26" s="6"/>
      <c r="BE26" s="5" t="s">
        <v>37</v>
      </c>
      <c r="BF26" s="5">
        <f t="shared" si="16"/>
        <v>1</v>
      </c>
      <c r="BG26" s="5"/>
      <c r="BH26" s="5" t="s">
        <v>56</v>
      </c>
      <c r="BI26" s="5">
        <v>5</v>
      </c>
      <c r="BJ26" s="5"/>
      <c r="BK26" s="5" t="s">
        <v>37</v>
      </c>
      <c r="BL26" s="5">
        <f t="shared" si="7"/>
        <v>1</v>
      </c>
      <c r="BM26" s="5"/>
      <c r="BN26" s="5" t="s">
        <v>46</v>
      </c>
      <c r="BO26" s="5" t="s">
        <v>58</v>
      </c>
      <c r="BP26" s="5" t="s">
        <v>85</v>
      </c>
      <c r="BQ26" s="5" t="s">
        <v>86</v>
      </c>
      <c r="BR26" s="5" t="s">
        <v>47</v>
      </c>
      <c r="BS26" s="5" t="s">
        <v>37</v>
      </c>
      <c r="BT26" s="5">
        <f t="shared" si="8"/>
        <v>1</v>
      </c>
      <c r="BU26" s="5"/>
      <c r="BV26" s="5" t="s">
        <v>37</v>
      </c>
      <c r="BW26" s="5">
        <f t="shared" si="9"/>
        <v>1</v>
      </c>
      <c r="BX26" s="5"/>
      <c r="BY26" s="5" t="s">
        <v>40</v>
      </c>
      <c r="BZ26" s="5">
        <f>IF(BY26="NO",2,1)</f>
        <v>2</v>
      </c>
      <c r="CA26" s="5"/>
      <c r="CB26" s="5" t="s">
        <v>40</v>
      </c>
      <c r="CC26" s="5">
        <f t="shared" si="12"/>
        <v>2</v>
      </c>
      <c r="CD26" s="5"/>
      <c r="CE26" s="6"/>
      <c r="CF26" s="6"/>
      <c r="CG26" s="6"/>
      <c r="CH26" s="6"/>
    </row>
    <row r="27" spans="1:86" ht="12.75">
      <c r="A27" s="4">
        <v>45378.422563587963</v>
      </c>
      <c r="B27" s="5" t="s">
        <v>157</v>
      </c>
      <c r="C27" s="5">
        <v>0</v>
      </c>
      <c r="D27" s="5" t="s">
        <v>37</v>
      </c>
      <c r="E27" s="5" t="s">
        <v>158</v>
      </c>
      <c r="F27" s="5" t="s">
        <v>39</v>
      </c>
      <c r="G27" s="5">
        <v>1</v>
      </c>
      <c r="H27" s="5"/>
      <c r="I27" s="5" t="s">
        <v>40</v>
      </c>
      <c r="J27" s="5">
        <f t="shared" si="0"/>
        <v>2</v>
      </c>
      <c r="K27" s="5"/>
      <c r="L27" s="5" t="s">
        <v>41</v>
      </c>
      <c r="M27" s="5">
        <v>3</v>
      </c>
      <c r="N27" s="5"/>
      <c r="O27" s="5" t="s">
        <v>40</v>
      </c>
      <c r="P27" s="5">
        <f t="shared" si="1"/>
        <v>2</v>
      </c>
      <c r="Q27" s="5"/>
      <c r="R27" s="5" t="s">
        <v>89</v>
      </c>
      <c r="S27" s="5">
        <v>3</v>
      </c>
      <c r="T27" s="5"/>
      <c r="U27" s="71" t="s">
        <v>169</v>
      </c>
      <c r="V27" s="8"/>
      <c r="W27" s="8"/>
      <c r="X27" s="8"/>
      <c r="Y27" s="8"/>
      <c r="Z27" s="5" t="s">
        <v>42</v>
      </c>
      <c r="AA27" s="5" t="s">
        <v>65</v>
      </c>
      <c r="AB27" s="5" t="s">
        <v>66</v>
      </c>
      <c r="AC27" s="5"/>
      <c r="AD27" s="5"/>
      <c r="AE27" s="5"/>
      <c r="AF27" s="5" t="s">
        <v>43</v>
      </c>
      <c r="AG27" s="5" t="s">
        <v>67</v>
      </c>
      <c r="AH27" s="5"/>
      <c r="AI27" s="5" t="s">
        <v>40</v>
      </c>
      <c r="AJ27" s="5">
        <f t="shared" si="15"/>
        <v>2</v>
      </c>
      <c r="AK27" s="5"/>
      <c r="AL27" s="5" t="s">
        <v>37</v>
      </c>
      <c r="AM27" s="5">
        <f t="shared" si="4"/>
        <v>1</v>
      </c>
      <c r="AN27" s="5"/>
      <c r="AO27" s="5" t="s">
        <v>54</v>
      </c>
      <c r="AP27" s="5" t="s">
        <v>68</v>
      </c>
      <c r="AQ27" s="5"/>
      <c r="AR27" s="5"/>
      <c r="AS27" s="5" t="s">
        <v>37</v>
      </c>
      <c r="AT27" s="5">
        <f t="shared" si="5"/>
        <v>1</v>
      </c>
      <c r="AU27" s="10" t="s">
        <v>159</v>
      </c>
      <c r="AV27" s="5" t="s">
        <v>106</v>
      </c>
      <c r="AW27" s="5">
        <v>2</v>
      </c>
      <c r="AX27" s="5"/>
      <c r="AY27" s="5" t="s">
        <v>37</v>
      </c>
      <c r="AZ27" s="5">
        <f t="shared" si="6"/>
        <v>1</v>
      </c>
      <c r="BA27" s="5"/>
      <c r="BB27" s="5">
        <v>2</v>
      </c>
      <c r="BC27" s="5"/>
      <c r="BD27" s="5"/>
      <c r="BE27" s="5" t="s">
        <v>37</v>
      </c>
      <c r="BF27" s="5">
        <f t="shared" si="16"/>
        <v>1</v>
      </c>
      <c r="BG27" s="5"/>
      <c r="BH27" s="5" t="s">
        <v>72</v>
      </c>
      <c r="BI27" s="5">
        <v>4</v>
      </c>
      <c r="BJ27" s="5"/>
      <c r="BK27" s="5" t="s">
        <v>37</v>
      </c>
      <c r="BL27" s="5">
        <f t="shared" si="7"/>
        <v>1</v>
      </c>
      <c r="BM27" s="5"/>
      <c r="BN27" s="5" t="s">
        <v>46</v>
      </c>
      <c r="BO27" s="5" t="s">
        <v>58</v>
      </c>
      <c r="BP27" s="5" t="s">
        <v>47</v>
      </c>
      <c r="BQ27" s="5"/>
      <c r="BR27" s="5"/>
      <c r="BS27" s="5" t="s">
        <v>40</v>
      </c>
      <c r="BT27" s="5">
        <f t="shared" si="8"/>
        <v>2</v>
      </c>
      <c r="BU27" s="5"/>
      <c r="BV27" s="5" t="s">
        <v>40</v>
      </c>
      <c r="BW27" s="5">
        <f t="shared" si="9"/>
        <v>2</v>
      </c>
      <c r="BX27" s="5"/>
      <c r="BY27" s="5" t="s">
        <v>40</v>
      </c>
      <c r="BZ27" s="5">
        <f>IF(BY27="NO",2,1)</f>
        <v>2</v>
      </c>
      <c r="CA27" s="5"/>
      <c r="CB27" s="5" t="s">
        <v>89</v>
      </c>
      <c r="CC27" s="5">
        <v>3</v>
      </c>
      <c r="CD27" s="5"/>
      <c r="CE27" s="5" t="s">
        <v>103</v>
      </c>
      <c r="CF27" s="6"/>
      <c r="CG27" s="6"/>
      <c r="CH27" s="6"/>
    </row>
    <row r="28" spans="1:86" ht="12.75">
      <c r="A28" s="4">
        <v>45378.483229421297</v>
      </c>
      <c r="B28" s="5" t="s">
        <v>160</v>
      </c>
      <c r="C28" s="5">
        <v>0</v>
      </c>
      <c r="D28" s="5" t="s">
        <v>37</v>
      </c>
      <c r="E28" s="5" t="s">
        <v>161</v>
      </c>
      <c r="F28" s="5" t="s">
        <v>39</v>
      </c>
      <c r="G28" s="5">
        <v>1</v>
      </c>
      <c r="H28" s="5"/>
      <c r="I28" s="5" t="s">
        <v>40</v>
      </c>
      <c r="J28" s="5">
        <f t="shared" si="0"/>
        <v>2</v>
      </c>
      <c r="K28" s="5"/>
      <c r="L28" s="5" t="s">
        <v>41</v>
      </c>
      <c r="M28" s="5">
        <v>3</v>
      </c>
      <c r="N28" s="5"/>
      <c r="O28" s="5" t="s">
        <v>40</v>
      </c>
      <c r="P28" s="5">
        <f t="shared" si="1"/>
        <v>2</v>
      </c>
      <c r="Q28" s="5"/>
      <c r="R28" s="5" t="s">
        <v>89</v>
      </c>
      <c r="S28" s="5">
        <v>3</v>
      </c>
      <c r="T28" s="5"/>
      <c r="U28" s="6"/>
      <c r="V28" s="6"/>
      <c r="W28" s="6"/>
      <c r="X28" s="6"/>
      <c r="Y28" s="6"/>
      <c r="Z28" s="5" t="s">
        <v>64</v>
      </c>
      <c r="AA28" s="5" t="s">
        <v>75</v>
      </c>
      <c r="AB28" s="5" t="s">
        <v>65</v>
      </c>
      <c r="AC28" s="5" t="s">
        <v>66</v>
      </c>
      <c r="AD28" s="5" t="s">
        <v>81</v>
      </c>
      <c r="AE28" s="5"/>
      <c r="AF28" s="5" t="s">
        <v>43</v>
      </c>
      <c r="AG28" s="5" t="s">
        <v>67</v>
      </c>
      <c r="AH28" s="5" t="s">
        <v>94</v>
      </c>
      <c r="AI28" s="5" t="s">
        <v>71</v>
      </c>
      <c r="AJ28" s="5">
        <v>3</v>
      </c>
      <c r="AK28" s="5"/>
      <c r="AL28" s="5" t="s">
        <v>37</v>
      </c>
      <c r="AM28" s="5">
        <f t="shared" si="4"/>
        <v>1</v>
      </c>
      <c r="AN28" s="5"/>
      <c r="AO28" s="5" t="s">
        <v>44</v>
      </c>
      <c r="AP28" s="5" t="s">
        <v>95</v>
      </c>
      <c r="AQ28" s="5" t="s">
        <v>69</v>
      </c>
      <c r="AR28" s="5"/>
      <c r="AS28" s="5" t="s">
        <v>37</v>
      </c>
      <c r="AT28" s="5">
        <f t="shared" si="5"/>
        <v>1</v>
      </c>
      <c r="AU28" s="10" t="s">
        <v>162</v>
      </c>
      <c r="AV28" s="5" t="s">
        <v>71</v>
      </c>
      <c r="AW28" s="5">
        <v>3</v>
      </c>
      <c r="AX28" s="5"/>
      <c r="AY28" s="5" t="s">
        <v>37</v>
      </c>
      <c r="AZ28" s="5">
        <f t="shared" si="6"/>
        <v>1</v>
      </c>
      <c r="BA28" s="5"/>
      <c r="BB28" s="5">
        <v>2</v>
      </c>
      <c r="BC28" s="5"/>
      <c r="BD28" s="5"/>
      <c r="BE28" s="5" t="s">
        <v>37</v>
      </c>
      <c r="BF28" s="5">
        <f t="shared" si="16"/>
        <v>1</v>
      </c>
      <c r="BG28" s="5"/>
      <c r="BH28" s="5" t="s">
        <v>72</v>
      </c>
      <c r="BI28" s="5">
        <v>4</v>
      </c>
      <c r="BJ28" s="5"/>
      <c r="BK28" s="5" t="s">
        <v>37</v>
      </c>
      <c r="BL28" s="5">
        <f t="shared" si="7"/>
        <v>1</v>
      </c>
      <c r="BM28" s="5"/>
      <c r="BN28" s="5" t="s">
        <v>46</v>
      </c>
      <c r="BO28" s="5" t="s">
        <v>58</v>
      </c>
      <c r="BP28" s="5"/>
      <c r="BQ28" s="5"/>
      <c r="BR28" s="5"/>
      <c r="BS28" s="5" t="s">
        <v>40</v>
      </c>
      <c r="BT28" s="5">
        <f t="shared" si="8"/>
        <v>2</v>
      </c>
      <c r="BU28" s="5"/>
      <c r="BV28" s="5" t="s">
        <v>40</v>
      </c>
      <c r="BW28" s="5">
        <f t="shared" si="9"/>
        <v>2</v>
      </c>
      <c r="BX28" s="5"/>
      <c r="BY28" s="5" t="s">
        <v>77</v>
      </c>
      <c r="BZ28" s="5">
        <v>3</v>
      </c>
      <c r="CA28" s="5"/>
      <c r="CB28" s="5" t="s">
        <v>37</v>
      </c>
      <c r="CC28" s="5">
        <f t="shared" ref="CC28:CC37" si="17">IF(CB28="NO",2,1)</f>
        <v>1</v>
      </c>
      <c r="CD28" s="5"/>
      <c r="CE28" s="5" t="s">
        <v>103</v>
      </c>
      <c r="CF28" s="6" t="s">
        <v>138</v>
      </c>
      <c r="CG28" s="6"/>
      <c r="CH28" s="6"/>
    </row>
    <row r="29" spans="1:86" ht="12.75">
      <c r="A29" s="4">
        <v>45378.617461516202</v>
      </c>
      <c r="B29" s="5" t="s">
        <v>163</v>
      </c>
      <c r="C29" s="5">
        <v>0</v>
      </c>
      <c r="D29" s="5" t="s">
        <v>37</v>
      </c>
      <c r="E29" s="5" t="s">
        <v>164</v>
      </c>
      <c r="F29" s="5" t="s">
        <v>39</v>
      </c>
      <c r="G29" s="5">
        <v>1</v>
      </c>
      <c r="H29" s="5"/>
      <c r="I29" s="5" t="s">
        <v>37</v>
      </c>
      <c r="J29" s="5">
        <f t="shared" si="0"/>
        <v>1</v>
      </c>
      <c r="K29" s="5"/>
      <c r="L29" s="5" t="s">
        <v>51</v>
      </c>
      <c r="M29" s="5">
        <f>IF(L29="Interno",1,2)</f>
        <v>1</v>
      </c>
      <c r="N29" s="5"/>
      <c r="O29" s="5" t="s">
        <v>37</v>
      </c>
      <c r="P29" s="5">
        <f t="shared" si="1"/>
        <v>1</v>
      </c>
      <c r="Q29" s="5"/>
      <c r="R29" s="5" t="s">
        <v>40</v>
      </c>
      <c r="S29" s="5">
        <f t="shared" ref="S29:S38" si="18">IF(R29="NO",2,1)</f>
        <v>2</v>
      </c>
      <c r="T29" s="5"/>
      <c r="U29" s="6"/>
      <c r="V29" s="6"/>
      <c r="W29" s="6"/>
      <c r="X29" s="6"/>
      <c r="Y29" s="6"/>
      <c r="Z29" s="5" t="s">
        <v>64</v>
      </c>
      <c r="AA29" s="5" t="s">
        <v>75</v>
      </c>
      <c r="AB29" s="5" t="s">
        <v>66</v>
      </c>
      <c r="AC29" s="5"/>
      <c r="AD29" s="5"/>
      <c r="AE29" s="5"/>
      <c r="AF29" s="5" t="s">
        <v>43</v>
      </c>
      <c r="AG29" s="5" t="s">
        <v>93</v>
      </c>
      <c r="AH29" s="5"/>
      <c r="AI29" s="5" t="s">
        <v>40</v>
      </c>
      <c r="AJ29" s="5">
        <f>IF(AI29="NO",2,1)</f>
        <v>2</v>
      </c>
      <c r="AK29" s="5"/>
      <c r="AL29" s="5" t="s">
        <v>37</v>
      </c>
      <c r="AM29" s="5">
        <f t="shared" si="4"/>
        <v>1</v>
      </c>
      <c r="AN29" s="5"/>
      <c r="AO29" s="5" t="s">
        <v>44</v>
      </c>
      <c r="AP29" s="5" t="s">
        <v>95</v>
      </c>
      <c r="AQ29" s="5" t="s">
        <v>69</v>
      </c>
      <c r="AR29" s="5"/>
      <c r="AS29" s="5" t="s">
        <v>37</v>
      </c>
      <c r="AT29" s="5">
        <f t="shared" si="5"/>
        <v>1</v>
      </c>
      <c r="AU29" s="10" t="s">
        <v>165</v>
      </c>
      <c r="AV29" s="5" t="s">
        <v>72</v>
      </c>
      <c r="AW29" s="5">
        <v>4</v>
      </c>
      <c r="AX29" s="5"/>
      <c r="AY29" s="5" t="s">
        <v>40</v>
      </c>
      <c r="AZ29" s="5">
        <f t="shared" si="6"/>
        <v>2</v>
      </c>
      <c r="BA29" s="5"/>
      <c r="BB29" s="6"/>
      <c r="BC29" s="6"/>
      <c r="BD29" s="6"/>
      <c r="BE29" s="5" t="s">
        <v>37</v>
      </c>
      <c r="BF29" s="5">
        <f t="shared" si="16"/>
        <v>1</v>
      </c>
      <c r="BG29" s="5"/>
      <c r="BH29" s="5" t="s">
        <v>72</v>
      </c>
      <c r="BI29" s="5">
        <v>4</v>
      </c>
      <c r="BJ29" s="5"/>
      <c r="BK29" s="5" t="s">
        <v>37</v>
      </c>
      <c r="BL29" s="5">
        <f t="shared" si="7"/>
        <v>1</v>
      </c>
      <c r="BM29" s="5"/>
      <c r="BN29" s="5" t="s">
        <v>46</v>
      </c>
      <c r="BO29" s="5" t="s">
        <v>58</v>
      </c>
      <c r="BP29" s="5" t="s">
        <v>47</v>
      </c>
      <c r="BQ29" s="5"/>
      <c r="BR29" s="5"/>
      <c r="BS29" s="5" t="s">
        <v>40</v>
      </c>
      <c r="BT29" s="5">
        <f t="shared" si="8"/>
        <v>2</v>
      </c>
      <c r="BU29" s="5"/>
      <c r="BV29" s="5" t="s">
        <v>40</v>
      </c>
      <c r="BW29" s="5">
        <f t="shared" si="9"/>
        <v>2</v>
      </c>
      <c r="BX29" s="5"/>
      <c r="BY29" s="5" t="s">
        <v>77</v>
      </c>
      <c r="BZ29" s="5">
        <v>3</v>
      </c>
      <c r="CA29" s="5"/>
      <c r="CB29" s="5" t="s">
        <v>37</v>
      </c>
      <c r="CC29" s="5">
        <f t="shared" si="17"/>
        <v>1</v>
      </c>
      <c r="CD29" s="5"/>
      <c r="CE29" s="5" t="s">
        <v>103</v>
      </c>
      <c r="CF29" s="6" t="s">
        <v>166</v>
      </c>
      <c r="CG29" s="6" t="s">
        <v>138</v>
      </c>
      <c r="CH29" s="6"/>
    </row>
    <row r="30" spans="1:86" ht="12.75">
      <c r="A30" s="4">
        <v>45378.625341643521</v>
      </c>
      <c r="B30" s="5" t="s">
        <v>167</v>
      </c>
      <c r="C30" s="5">
        <v>0</v>
      </c>
      <c r="D30" s="5" t="s">
        <v>37</v>
      </c>
      <c r="E30" s="5" t="s">
        <v>168</v>
      </c>
      <c r="F30" s="5" t="s">
        <v>39</v>
      </c>
      <c r="G30" s="5">
        <v>1</v>
      </c>
      <c r="H30" s="5"/>
      <c r="I30" s="5" t="s">
        <v>40</v>
      </c>
      <c r="J30" s="5">
        <f t="shared" si="0"/>
        <v>2</v>
      </c>
      <c r="K30" s="5"/>
      <c r="L30" s="5" t="s">
        <v>41</v>
      </c>
      <c r="M30" s="5">
        <v>3</v>
      </c>
      <c r="N30" s="5"/>
      <c r="O30" s="5" t="s">
        <v>40</v>
      </c>
      <c r="P30" s="5">
        <f t="shared" si="1"/>
        <v>2</v>
      </c>
      <c r="Q30" s="5"/>
      <c r="R30" s="5" t="s">
        <v>37</v>
      </c>
      <c r="S30" s="5">
        <f t="shared" si="18"/>
        <v>1</v>
      </c>
      <c r="T30" s="5"/>
      <c r="U30" s="5" t="s">
        <v>169</v>
      </c>
      <c r="V30" s="5" t="s">
        <v>52</v>
      </c>
      <c r="W30" s="5"/>
      <c r="X30" s="5"/>
      <c r="Y30" s="5"/>
      <c r="Z30" s="5" t="s">
        <v>64</v>
      </c>
      <c r="AA30" s="5" t="s">
        <v>75</v>
      </c>
      <c r="AB30" s="5" t="s">
        <v>65</v>
      </c>
      <c r="AC30" s="5" t="s">
        <v>66</v>
      </c>
      <c r="AD30" s="5" t="s">
        <v>81</v>
      </c>
      <c r="AE30" s="5"/>
      <c r="AF30" s="5" t="s">
        <v>43</v>
      </c>
      <c r="AG30" s="5" t="s">
        <v>93</v>
      </c>
      <c r="AH30" s="5"/>
      <c r="AI30" s="5" t="s">
        <v>71</v>
      </c>
      <c r="AJ30" s="5">
        <v>3</v>
      </c>
      <c r="AK30" s="5"/>
      <c r="AL30" s="47" t="s">
        <v>40</v>
      </c>
      <c r="AM30" s="5">
        <f t="shared" si="4"/>
        <v>2</v>
      </c>
      <c r="AN30" s="5"/>
      <c r="AO30" s="8" t="s">
        <v>44</v>
      </c>
      <c r="AP30" s="8" t="s">
        <v>95</v>
      </c>
      <c r="AQ30" s="8" t="s">
        <v>69</v>
      </c>
      <c r="AR30" s="5"/>
      <c r="AS30" s="5" t="s">
        <v>37</v>
      </c>
      <c r="AT30" s="5">
        <f t="shared" si="5"/>
        <v>1</v>
      </c>
      <c r="AU30" s="10" t="s">
        <v>170</v>
      </c>
      <c r="AV30" s="5" t="s">
        <v>71</v>
      </c>
      <c r="AW30" s="5">
        <v>3</v>
      </c>
      <c r="AX30" s="5"/>
      <c r="AY30" s="5" t="s">
        <v>40</v>
      </c>
      <c r="AZ30" s="5">
        <f t="shared" si="6"/>
        <v>2</v>
      </c>
      <c r="BA30" s="5"/>
      <c r="BB30" s="6"/>
      <c r="BC30" s="6"/>
      <c r="BD30" s="6"/>
      <c r="BE30" s="5" t="s">
        <v>37</v>
      </c>
      <c r="BF30" s="5">
        <f t="shared" si="16"/>
        <v>1</v>
      </c>
      <c r="BG30" s="5"/>
      <c r="BH30" s="5" t="s">
        <v>72</v>
      </c>
      <c r="BI30" s="5">
        <v>4</v>
      </c>
      <c r="BJ30" s="5"/>
      <c r="BK30" s="5" t="s">
        <v>37</v>
      </c>
      <c r="BL30" s="5">
        <f t="shared" si="7"/>
        <v>1</v>
      </c>
      <c r="BM30" s="5"/>
      <c r="BN30" s="5" t="s">
        <v>46</v>
      </c>
      <c r="BO30" s="5" t="s">
        <v>58</v>
      </c>
      <c r="BP30" s="5" t="s">
        <v>47</v>
      </c>
      <c r="BQ30" s="5" t="s">
        <v>171</v>
      </c>
      <c r="BR30" s="5"/>
      <c r="BS30" s="5" t="s">
        <v>40</v>
      </c>
      <c r="BT30" s="5">
        <f t="shared" si="8"/>
        <v>2</v>
      </c>
      <c r="BU30" s="5"/>
      <c r="BV30" s="5" t="s">
        <v>40</v>
      </c>
      <c r="BW30" s="5">
        <f t="shared" si="9"/>
        <v>2</v>
      </c>
      <c r="BX30" s="5"/>
      <c r="BY30" s="5" t="s">
        <v>40</v>
      </c>
      <c r="BZ30" s="5">
        <f t="shared" ref="BZ30:BZ35" si="19">IF(BY30="NO",2,1)</f>
        <v>2</v>
      </c>
      <c r="CA30" s="5"/>
      <c r="CB30" s="5" t="s">
        <v>37</v>
      </c>
      <c r="CC30" s="5">
        <f t="shared" si="17"/>
        <v>1</v>
      </c>
      <c r="CD30" s="5"/>
      <c r="CE30" s="5" t="s">
        <v>103</v>
      </c>
      <c r="CF30" s="6" t="s">
        <v>166</v>
      </c>
      <c r="CG30" s="6"/>
      <c r="CH30" s="6"/>
    </row>
    <row r="31" spans="1:86" ht="12.75">
      <c r="A31" s="4">
        <v>45378.63195200231</v>
      </c>
      <c r="B31" s="5" t="s">
        <v>163</v>
      </c>
      <c r="C31" s="5">
        <v>0</v>
      </c>
      <c r="D31" s="5" t="s">
        <v>37</v>
      </c>
      <c r="E31" s="5" t="s">
        <v>172</v>
      </c>
      <c r="F31" s="5" t="s">
        <v>39</v>
      </c>
      <c r="G31" s="5">
        <v>1</v>
      </c>
      <c r="H31" s="5"/>
      <c r="I31" s="5" t="s">
        <v>37</v>
      </c>
      <c r="J31" s="5">
        <f t="shared" si="0"/>
        <v>1</v>
      </c>
      <c r="K31" s="5"/>
      <c r="L31" s="5" t="s">
        <v>51</v>
      </c>
      <c r="M31" s="5">
        <f>IF(L31="Interno",1,2)</f>
        <v>1</v>
      </c>
      <c r="N31" s="5"/>
      <c r="O31" s="5" t="s">
        <v>40</v>
      </c>
      <c r="P31" s="5">
        <f t="shared" si="1"/>
        <v>2</v>
      </c>
      <c r="Q31" s="5"/>
      <c r="R31" s="5" t="s">
        <v>37</v>
      </c>
      <c r="S31" s="5">
        <f t="shared" si="18"/>
        <v>1</v>
      </c>
      <c r="T31" s="5"/>
      <c r="U31" s="5" t="s">
        <v>52</v>
      </c>
      <c r="V31" s="5" t="s">
        <v>80</v>
      </c>
      <c r="W31" s="5" t="s">
        <v>118</v>
      </c>
      <c r="X31" s="5"/>
      <c r="Y31" s="5"/>
      <c r="Z31" s="5" t="s">
        <v>64</v>
      </c>
      <c r="AA31" s="5" t="s">
        <v>75</v>
      </c>
      <c r="AB31" s="5" t="s">
        <v>65</v>
      </c>
      <c r="AC31" s="5" t="s">
        <v>66</v>
      </c>
      <c r="AD31" s="5"/>
      <c r="AE31" s="5"/>
      <c r="AF31" s="5" t="s">
        <v>43</v>
      </c>
      <c r="AG31" s="5" t="s">
        <v>93</v>
      </c>
      <c r="AH31" s="5"/>
      <c r="AI31" s="5" t="s">
        <v>71</v>
      </c>
      <c r="AJ31" s="5">
        <v>3</v>
      </c>
      <c r="AK31" s="5"/>
      <c r="AL31" s="5" t="s">
        <v>37</v>
      </c>
      <c r="AM31" s="5">
        <f t="shared" si="4"/>
        <v>1</v>
      </c>
      <c r="AN31" s="5"/>
      <c r="AO31" s="5" t="s">
        <v>44</v>
      </c>
      <c r="AP31" s="5" t="s">
        <v>95</v>
      </c>
      <c r="AQ31" s="5" t="s">
        <v>69</v>
      </c>
      <c r="AR31" s="5"/>
      <c r="AS31" s="5" t="s">
        <v>37</v>
      </c>
      <c r="AT31" s="5">
        <f t="shared" si="5"/>
        <v>1</v>
      </c>
      <c r="AU31" s="10" t="s">
        <v>173</v>
      </c>
      <c r="AV31" s="5" t="s">
        <v>72</v>
      </c>
      <c r="AW31" s="5">
        <v>4</v>
      </c>
      <c r="AX31" s="5"/>
      <c r="AY31" s="5" t="s">
        <v>37</v>
      </c>
      <c r="AZ31" s="5">
        <f t="shared" si="6"/>
        <v>1</v>
      </c>
      <c r="BA31" s="5"/>
      <c r="BB31" s="5">
        <v>2</v>
      </c>
      <c r="BC31" s="5"/>
      <c r="BD31" s="5"/>
      <c r="BE31" s="5" t="s">
        <v>37</v>
      </c>
      <c r="BF31" s="5">
        <f t="shared" si="16"/>
        <v>1</v>
      </c>
      <c r="BG31" s="5"/>
      <c r="BH31" s="57"/>
      <c r="BI31" s="57"/>
      <c r="BJ31" s="57"/>
      <c r="BK31" s="5" t="s">
        <v>37</v>
      </c>
      <c r="BL31" s="5">
        <f t="shared" si="7"/>
        <v>1</v>
      </c>
      <c r="BM31" s="5"/>
      <c r="BN31" s="5" t="s">
        <v>46</v>
      </c>
      <c r="BO31" s="5" t="s">
        <v>58</v>
      </c>
      <c r="BP31" s="5" t="s">
        <v>86</v>
      </c>
      <c r="BQ31" s="5" t="s">
        <v>47</v>
      </c>
      <c r="BR31" s="5"/>
      <c r="BS31" s="5" t="s">
        <v>37</v>
      </c>
      <c r="BT31" s="5">
        <f t="shared" si="8"/>
        <v>1</v>
      </c>
      <c r="BU31" s="5"/>
      <c r="BV31" s="5" t="s">
        <v>37</v>
      </c>
      <c r="BW31" s="5">
        <f t="shared" si="9"/>
        <v>1</v>
      </c>
      <c r="BX31" s="5"/>
      <c r="BY31" s="5" t="s">
        <v>37</v>
      </c>
      <c r="BZ31" s="5">
        <f t="shared" si="19"/>
        <v>1</v>
      </c>
      <c r="CA31" s="5"/>
      <c r="CB31" s="5" t="s">
        <v>37</v>
      </c>
      <c r="CC31" s="5">
        <f t="shared" si="17"/>
        <v>1</v>
      </c>
      <c r="CD31" s="5"/>
      <c r="CE31" s="5" t="s">
        <v>59</v>
      </c>
      <c r="CF31" s="6" t="s">
        <v>174</v>
      </c>
      <c r="CG31" s="6" t="s">
        <v>98</v>
      </c>
      <c r="CH31" s="6"/>
    </row>
    <row r="32" spans="1:86" ht="12.75">
      <c r="A32" s="4">
        <v>45378.64484418981</v>
      </c>
      <c r="B32" s="5" t="s">
        <v>175</v>
      </c>
      <c r="C32" s="5">
        <v>0</v>
      </c>
      <c r="D32" s="5" t="s">
        <v>37</v>
      </c>
      <c r="E32" s="5" t="s">
        <v>176</v>
      </c>
      <c r="F32" s="5" t="s">
        <v>39</v>
      </c>
      <c r="G32" s="5">
        <v>1</v>
      </c>
      <c r="H32" s="5"/>
      <c r="I32" s="5" t="s">
        <v>37</v>
      </c>
      <c r="J32" s="5">
        <f t="shared" si="0"/>
        <v>1</v>
      </c>
      <c r="K32" s="5"/>
      <c r="L32" s="5" t="s">
        <v>51</v>
      </c>
      <c r="M32" s="5">
        <f>IF(L32="Interno",1,2)</f>
        <v>1</v>
      </c>
      <c r="N32" s="5"/>
      <c r="O32" s="5" t="s">
        <v>37</v>
      </c>
      <c r="P32" s="5">
        <f t="shared" si="1"/>
        <v>1</v>
      </c>
      <c r="Q32" s="5"/>
      <c r="R32" s="5" t="s">
        <v>37</v>
      </c>
      <c r="S32" s="5">
        <f t="shared" si="18"/>
        <v>1</v>
      </c>
      <c r="T32" s="5"/>
      <c r="U32" s="5" t="s">
        <v>52</v>
      </c>
      <c r="V32" s="5" t="s">
        <v>80</v>
      </c>
      <c r="W32" s="5" t="s">
        <v>118</v>
      </c>
      <c r="X32" s="5"/>
      <c r="Y32" s="5"/>
      <c r="Z32" s="5" t="s">
        <v>42</v>
      </c>
      <c r="AA32" s="5" t="s">
        <v>65</v>
      </c>
      <c r="AB32" s="5" t="s">
        <v>66</v>
      </c>
      <c r="AC32" s="5" t="s">
        <v>81</v>
      </c>
      <c r="AD32" s="5"/>
      <c r="AE32" s="5"/>
      <c r="AF32" s="5" t="s">
        <v>43</v>
      </c>
      <c r="AG32" s="5" t="s">
        <v>93</v>
      </c>
      <c r="AH32" s="5"/>
      <c r="AI32" s="5" t="s">
        <v>37</v>
      </c>
      <c r="AJ32" s="5">
        <f t="shared" ref="AJ32:AJ40" si="20">IF(AI32="NO",2,1)</f>
        <v>1</v>
      </c>
      <c r="AK32" s="5"/>
      <c r="AL32" s="5" t="s">
        <v>37</v>
      </c>
      <c r="AM32" s="5">
        <f t="shared" si="4"/>
        <v>1</v>
      </c>
      <c r="AN32" s="5"/>
      <c r="AO32" s="5" t="s">
        <v>44</v>
      </c>
      <c r="AP32" s="5" t="s">
        <v>95</v>
      </c>
      <c r="AQ32" s="5" t="s">
        <v>68</v>
      </c>
      <c r="AR32" s="5" t="s">
        <v>69</v>
      </c>
      <c r="AS32" s="5" t="s">
        <v>37</v>
      </c>
      <c r="AT32" s="5">
        <f t="shared" si="5"/>
        <v>1</v>
      </c>
      <c r="AU32" s="10" t="s">
        <v>177</v>
      </c>
      <c r="AV32" s="5" t="s">
        <v>71</v>
      </c>
      <c r="AW32" s="5">
        <v>3</v>
      </c>
      <c r="AX32" s="5"/>
      <c r="AY32" s="5" t="s">
        <v>40</v>
      </c>
      <c r="AZ32" s="5">
        <f t="shared" si="6"/>
        <v>2</v>
      </c>
      <c r="BA32" s="5"/>
      <c r="BB32" s="6"/>
      <c r="BC32" s="6"/>
      <c r="BD32" s="6"/>
      <c r="BE32" s="5" t="s">
        <v>37</v>
      </c>
      <c r="BF32" s="5">
        <f t="shared" si="16"/>
        <v>1</v>
      </c>
      <c r="BG32" s="5"/>
      <c r="BH32" s="5" t="s">
        <v>71</v>
      </c>
      <c r="BI32" s="5">
        <v>3</v>
      </c>
      <c r="BJ32" s="5"/>
      <c r="BK32" s="5" t="s">
        <v>37</v>
      </c>
      <c r="BL32" s="5">
        <f t="shared" si="7"/>
        <v>1</v>
      </c>
      <c r="BM32" s="5"/>
      <c r="BN32" s="5" t="s">
        <v>46</v>
      </c>
      <c r="BO32" s="5" t="s">
        <v>58</v>
      </c>
      <c r="BP32" s="5" t="s">
        <v>86</v>
      </c>
      <c r="BQ32" s="5" t="s">
        <v>97</v>
      </c>
      <c r="BR32" s="5" t="s">
        <v>47</v>
      </c>
      <c r="BS32" s="5" t="s">
        <v>37</v>
      </c>
      <c r="BT32" s="5">
        <f t="shared" si="8"/>
        <v>1</v>
      </c>
      <c r="BU32" s="5"/>
      <c r="BV32" s="5" t="s">
        <v>37</v>
      </c>
      <c r="BW32" s="5">
        <f t="shared" si="9"/>
        <v>1</v>
      </c>
      <c r="BX32" s="5"/>
      <c r="BY32" s="5" t="s">
        <v>40</v>
      </c>
      <c r="BZ32" s="5">
        <f t="shared" si="19"/>
        <v>2</v>
      </c>
      <c r="CA32" s="5"/>
      <c r="CB32" s="5" t="s">
        <v>37</v>
      </c>
      <c r="CC32" s="5">
        <f t="shared" si="17"/>
        <v>1</v>
      </c>
      <c r="CD32" s="5"/>
      <c r="CE32" s="5" t="s">
        <v>103</v>
      </c>
      <c r="CF32" s="6" t="s">
        <v>166</v>
      </c>
      <c r="CG32" s="6"/>
      <c r="CH32" s="6"/>
    </row>
    <row r="33" spans="1:86" ht="12.75">
      <c r="A33" s="4">
        <v>45382.891091076388</v>
      </c>
      <c r="B33" s="5" t="s">
        <v>178</v>
      </c>
      <c r="C33" s="5">
        <v>0</v>
      </c>
      <c r="D33" s="5" t="s">
        <v>37</v>
      </c>
      <c r="E33" s="5" t="s">
        <v>179</v>
      </c>
      <c r="F33" s="5" t="s">
        <v>180</v>
      </c>
      <c r="G33" s="5">
        <v>2</v>
      </c>
      <c r="H33" s="5"/>
      <c r="I33" s="5" t="s">
        <v>37</v>
      </c>
      <c r="J33" s="5">
        <f t="shared" si="0"/>
        <v>1</v>
      </c>
      <c r="K33" s="5"/>
      <c r="L33" s="5" t="s">
        <v>51</v>
      </c>
      <c r="M33" s="5">
        <f>IF(L33="Interno",1,2)</f>
        <v>1</v>
      </c>
      <c r="N33" s="5"/>
      <c r="O33" s="5" t="s">
        <v>37</v>
      </c>
      <c r="P33" s="5">
        <f t="shared" si="1"/>
        <v>1</v>
      </c>
      <c r="Q33" s="5"/>
      <c r="R33" s="5" t="s">
        <v>37</v>
      </c>
      <c r="S33" s="5">
        <f t="shared" si="18"/>
        <v>1</v>
      </c>
      <c r="T33" s="5"/>
      <c r="U33" s="5" t="s">
        <v>52</v>
      </c>
      <c r="V33" s="5" t="s">
        <v>118</v>
      </c>
      <c r="W33" s="5" t="s">
        <v>101</v>
      </c>
      <c r="X33" s="5"/>
      <c r="Y33" s="5"/>
      <c r="Z33" s="5" t="s">
        <v>64</v>
      </c>
      <c r="AA33" s="5" t="s">
        <v>75</v>
      </c>
      <c r="AB33" s="5" t="s">
        <v>65</v>
      </c>
      <c r="AC33" s="5" t="s">
        <v>81</v>
      </c>
      <c r="AD33" s="5"/>
      <c r="AE33" s="5"/>
      <c r="AF33" s="5" t="s">
        <v>181</v>
      </c>
      <c r="AG33" s="5"/>
      <c r="AH33" s="5"/>
      <c r="AI33" s="5" t="s">
        <v>37</v>
      </c>
      <c r="AJ33" s="5">
        <f t="shared" si="20"/>
        <v>1</v>
      </c>
      <c r="AK33" s="5"/>
      <c r="AL33" s="47" t="s">
        <v>40</v>
      </c>
      <c r="AM33" s="5">
        <f t="shared" si="4"/>
        <v>2</v>
      </c>
      <c r="AN33" s="5"/>
      <c r="AO33" s="8" t="s">
        <v>44</v>
      </c>
      <c r="AP33" s="8" t="s">
        <v>95</v>
      </c>
      <c r="AQ33" s="8" t="s">
        <v>68</v>
      </c>
      <c r="AR33" s="8" t="s">
        <v>69</v>
      </c>
      <c r="AS33" s="5" t="s">
        <v>40</v>
      </c>
      <c r="AT33" s="5">
        <f t="shared" si="5"/>
        <v>2</v>
      </c>
      <c r="AU33" s="6"/>
      <c r="AV33" s="5" t="s">
        <v>56</v>
      </c>
      <c r="AW33" s="5">
        <v>5</v>
      </c>
      <c r="AX33" s="5"/>
      <c r="AY33" s="5" t="s">
        <v>37</v>
      </c>
      <c r="AZ33" s="5">
        <f t="shared" si="6"/>
        <v>1</v>
      </c>
      <c r="BA33" s="5"/>
      <c r="BB33" s="6"/>
      <c r="BC33" s="6"/>
      <c r="BD33" s="6"/>
      <c r="BE33" s="5" t="s">
        <v>40</v>
      </c>
      <c r="BF33" s="5">
        <f t="shared" si="16"/>
        <v>2</v>
      </c>
      <c r="BG33" s="5"/>
      <c r="BH33" s="6"/>
      <c r="BI33" s="6"/>
      <c r="BJ33" s="6"/>
      <c r="BK33" s="5" t="s">
        <v>37</v>
      </c>
      <c r="BL33" s="5">
        <f t="shared" si="7"/>
        <v>1</v>
      </c>
      <c r="BM33" s="5"/>
      <c r="BN33" s="5" t="s">
        <v>46</v>
      </c>
      <c r="BO33" s="5" t="s">
        <v>58</v>
      </c>
      <c r="BP33" s="5" t="s">
        <v>86</v>
      </c>
      <c r="BQ33" s="5" t="s">
        <v>97</v>
      </c>
      <c r="BR33" s="5" t="s">
        <v>47</v>
      </c>
      <c r="BS33" s="5" t="s">
        <v>40</v>
      </c>
      <c r="BT33" s="5">
        <f t="shared" si="8"/>
        <v>2</v>
      </c>
      <c r="BU33" s="5"/>
      <c r="BV33" s="5" t="s">
        <v>37</v>
      </c>
      <c r="BW33" s="5">
        <f t="shared" si="9"/>
        <v>1</v>
      </c>
      <c r="BX33" s="5"/>
      <c r="BY33" s="5" t="s">
        <v>40</v>
      </c>
      <c r="BZ33" s="5">
        <f t="shared" si="19"/>
        <v>2</v>
      </c>
      <c r="CA33" s="5"/>
      <c r="CB33" s="5" t="s">
        <v>37</v>
      </c>
      <c r="CC33" s="5">
        <f t="shared" si="17"/>
        <v>1</v>
      </c>
      <c r="CD33" s="5"/>
      <c r="CE33" s="5" t="s">
        <v>59</v>
      </c>
      <c r="CF33" s="6" t="s">
        <v>174</v>
      </c>
      <c r="CG33" s="6" t="s">
        <v>129</v>
      </c>
      <c r="CH33" s="6"/>
    </row>
    <row r="34" spans="1:86" ht="12.75">
      <c r="A34" s="4">
        <v>45383.370053645835</v>
      </c>
      <c r="B34" s="5" t="s">
        <v>182</v>
      </c>
      <c r="C34" s="5">
        <v>0</v>
      </c>
      <c r="D34" s="5" t="s">
        <v>37</v>
      </c>
      <c r="E34" s="5" t="s">
        <v>183</v>
      </c>
      <c r="F34" s="5" t="s">
        <v>39</v>
      </c>
      <c r="G34" s="5">
        <v>1</v>
      </c>
      <c r="H34" s="5"/>
      <c r="I34" s="5" t="s">
        <v>40</v>
      </c>
      <c r="J34" s="5">
        <f t="shared" si="0"/>
        <v>2</v>
      </c>
      <c r="K34" s="5"/>
      <c r="L34" s="5" t="s">
        <v>41</v>
      </c>
      <c r="M34" s="5">
        <v>3</v>
      </c>
      <c r="N34" s="5"/>
      <c r="O34" s="5" t="s">
        <v>40</v>
      </c>
      <c r="P34" s="5">
        <f t="shared" si="1"/>
        <v>2</v>
      </c>
      <c r="Q34" s="5"/>
      <c r="R34" s="5" t="s">
        <v>40</v>
      </c>
      <c r="S34" s="5">
        <f t="shared" si="18"/>
        <v>2</v>
      </c>
      <c r="T34" s="5"/>
      <c r="U34" s="6"/>
      <c r="V34" s="6"/>
      <c r="W34" s="6"/>
      <c r="X34" s="6"/>
      <c r="Y34" s="6"/>
      <c r="Z34" s="5" t="s">
        <v>42</v>
      </c>
      <c r="AA34" s="5" t="s">
        <v>66</v>
      </c>
      <c r="AB34" s="5" t="s">
        <v>81</v>
      </c>
      <c r="AC34" s="5"/>
      <c r="AD34" s="5"/>
      <c r="AE34" s="5"/>
      <c r="AF34" s="5" t="s">
        <v>43</v>
      </c>
      <c r="AG34" s="5" t="s">
        <v>94</v>
      </c>
      <c r="AH34" s="5"/>
      <c r="AI34" s="5" t="s">
        <v>40</v>
      </c>
      <c r="AJ34" s="5">
        <f t="shared" si="20"/>
        <v>2</v>
      </c>
      <c r="AK34" s="5"/>
      <c r="AL34" s="47" t="s">
        <v>40</v>
      </c>
      <c r="AM34" s="5">
        <f t="shared" si="4"/>
        <v>2</v>
      </c>
      <c r="AN34" s="5"/>
      <c r="AO34" s="6"/>
      <c r="AP34" s="6"/>
      <c r="AQ34" s="6"/>
      <c r="AR34" s="6"/>
      <c r="AS34" s="5" t="s">
        <v>37</v>
      </c>
      <c r="AT34" s="5">
        <f t="shared" si="5"/>
        <v>1</v>
      </c>
      <c r="AU34" s="10" t="s">
        <v>184</v>
      </c>
      <c r="AV34" s="5" t="s">
        <v>45</v>
      </c>
      <c r="AW34" s="5">
        <v>1</v>
      </c>
      <c r="AX34" s="5"/>
      <c r="AY34" s="5" t="s">
        <v>40</v>
      </c>
      <c r="AZ34" s="5">
        <f t="shared" si="6"/>
        <v>2</v>
      </c>
      <c r="BA34" s="5"/>
      <c r="BB34" s="6"/>
      <c r="BC34" s="6"/>
      <c r="BD34" s="6"/>
      <c r="BE34" s="5" t="s">
        <v>40</v>
      </c>
      <c r="BF34" s="5">
        <f t="shared" si="16"/>
        <v>2</v>
      </c>
      <c r="BG34" s="5"/>
      <c r="BH34" s="6"/>
      <c r="BI34" s="6"/>
      <c r="BJ34" s="6"/>
      <c r="BK34" s="5" t="s">
        <v>37</v>
      </c>
      <c r="BL34" s="5">
        <f t="shared" si="7"/>
        <v>1</v>
      </c>
      <c r="BM34" s="5"/>
      <c r="BN34" s="5" t="s">
        <v>46</v>
      </c>
      <c r="BO34" s="5" t="s">
        <v>58</v>
      </c>
      <c r="BP34" s="5"/>
      <c r="BQ34" s="5"/>
      <c r="BR34" s="5"/>
      <c r="BS34" s="5" t="s">
        <v>40</v>
      </c>
      <c r="BT34" s="5">
        <f t="shared" si="8"/>
        <v>2</v>
      </c>
      <c r="BU34" s="5"/>
      <c r="BV34" s="5" t="s">
        <v>40</v>
      </c>
      <c r="BW34" s="5">
        <f t="shared" si="9"/>
        <v>2</v>
      </c>
      <c r="BX34" s="5"/>
      <c r="BY34" s="5" t="s">
        <v>40</v>
      </c>
      <c r="BZ34" s="5">
        <f t="shared" si="19"/>
        <v>2</v>
      </c>
      <c r="CA34" s="5"/>
      <c r="CB34" s="5" t="s">
        <v>37</v>
      </c>
      <c r="CC34" s="5">
        <f t="shared" si="17"/>
        <v>1</v>
      </c>
      <c r="CD34" s="5"/>
      <c r="CE34" s="5" t="s">
        <v>103</v>
      </c>
      <c r="CF34" s="6"/>
      <c r="CG34" s="6"/>
      <c r="CH34" s="6"/>
    </row>
    <row r="35" spans="1:86" ht="12.75">
      <c r="A35" s="4">
        <v>45383.400726979162</v>
      </c>
      <c r="B35" s="5" t="s">
        <v>185</v>
      </c>
      <c r="C35" s="5">
        <v>0</v>
      </c>
      <c r="D35" s="5" t="s">
        <v>37</v>
      </c>
      <c r="E35" s="5" t="s">
        <v>186</v>
      </c>
      <c r="F35" s="5" t="s">
        <v>39</v>
      </c>
      <c r="G35" s="5">
        <v>1</v>
      </c>
      <c r="H35" s="5"/>
      <c r="I35" s="5" t="s">
        <v>37</v>
      </c>
      <c r="J35" s="5">
        <f t="shared" si="0"/>
        <v>1</v>
      </c>
      <c r="K35" s="5"/>
      <c r="L35" s="5" t="s">
        <v>51</v>
      </c>
      <c r="M35" s="5">
        <f t="shared" ref="M35:M51" si="21">IF(L35="Interno",1,2)</f>
        <v>1</v>
      </c>
      <c r="N35" s="5"/>
      <c r="O35" s="5" t="s">
        <v>37</v>
      </c>
      <c r="P35" s="5">
        <f t="shared" si="1"/>
        <v>1</v>
      </c>
      <c r="Q35" s="5"/>
      <c r="R35" s="5" t="s">
        <v>37</v>
      </c>
      <c r="S35" s="5">
        <f t="shared" si="18"/>
        <v>1</v>
      </c>
      <c r="T35" s="5"/>
      <c r="U35" s="5" t="s">
        <v>169</v>
      </c>
      <c r="V35" s="5"/>
      <c r="W35" s="5"/>
      <c r="X35" s="5"/>
      <c r="Y35" s="5"/>
      <c r="Z35" s="5" t="s">
        <v>64</v>
      </c>
      <c r="AA35" s="5" t="s">
        <v>75</v>
      </c>
      <c r="AB35" s="5" t="s">
        <v>65</v>
      </c>
      <c r="AC35" s="5" t="s">
        <v>81</v>
      </c>
      <c r="AD35" s="5"/>
      <c r="AE35" s="5"/>
      <c r="AF35" s="5" t="s">
        <v>43</v>
      </c>
      <c r="AG35" s="5" t="s">
        <v>93</v>
      </c>
      <c r="AH35" s="5" t="s">
        <v>94</v>
      </c>
      <c r="AI35" s="5" t="s">
        <v>37</v>
      </c>
      <c r="AJ35" s="5">
        <f t="shared" si="20"/>
        <v>1</v>
      </c>
      <c r="AK35" s="5"/>
      <c r="AL35" s="5" t="s">
        <v>37</v>
      </c>
      <c r="AM35" s="5">
        <f t="shared" si="4"/>
        <v>1</v>
      </c>
      <c r="AN35" s="5"/>
      <c r="AO35" s="5" t="s">
        <v>54</v>
      </c>
      <c r="AP35" s="5" t="s">
        <v>69</v>
      </c>
      <c r="AQ35" s="5"/>
      <c r="AR35" s="5"/>
      <c r="AS35" s="5" t="s">
        <v>37</v>
      </c>
      <c r="AT35" s="5">
        <f t="shared" si="5"/>
        <v>1</v>
      </c>
      <c r="AU35" s="10" t="s">
        <v>187</v>
      </c>
      <c r="AV35" s="5" t="s">
        <v>72</v>
      </c>
      <c r="AW35" s="5">
        <v>4</v>
      </c>
      <c r="AX35" s="5"/>
      <c r="AY35" s="5" t="s">
        <v>40</v>
      </c>
      <c r="AZ35" s="5">
        <f t="shared" si="6"/>
        <v>2</v>
      </c>
      <c r="BA35" s="5"/>
      <c r="BB35" s="6"/>
      <c r="BC35" s="6"/>
      <c r="BD35" s="6"/>
      <c r="BE35" s="5" t="s">
        <v>37</v>
      </c>
      <c r="BF35" s="5">
        <f t="shared" si="16"/>
        <v>1</v>
      </c>
      <c r="BG35" s="5"/>
      <c r="BH35" s="5" t="s">
        <v>72</v>
      </c>
      <c r="BI35" s="5">
        <v>4</v>
      </c>
      <c r="BJ35" s="5"/>
      <c r="BK35" s="5" t="s">
        <v>37</v>
      </c>
      <c r="BL35" s="5">
        <f t="shared" si="7"/>
        <v>1</v>
      </c>
      <c r="BM35" s="5"/>
      <c r="BN35" s="5" t="s">
        <v>46</v>
      </c>
      <c r="BO35" s="5" t="s">
        <v>85</v>
      </c>
      <c r="BP35" s="5" t="s">
        <v>97</v>
      </c>
      <c r="BQ35" s="5" t="s">
        <v>47</v>
      </c>
      <c r="BR35" s="5"/>
      <c r="BS35" s="5" t="s">
        <v>37</v>
      </c>
      <c r="BT35" s="5">
        <f t="shared" si="8"/>
        <v>1</v>
      </c>
      <c r="BU35" s="5"/>
      <c r="BV35" s="5" t="s">
        <v>37</v>
      </c>
      <c r="BW35" s="5">
        <f t="shared" si="9"/>
        <v>1</v>
      </c>
      <c r="BX35" s="5"/>
      <c r="BY35" s="5" t="s">
        <v>37</v>
      </c>
      <c r="BZ35" s="5">
        <f t="shared" si="19"/>
        <v>1</v>
      </c>
      <c r="CA35" s="5"/>
      <c r="CB35" s="5" t="s">
        <v>37</v>
      </c>
      <c r="CC35" s="5">
        <f t="shared" si="17"/>
        <v>1</v>
      </c>
      <c r="CD35" s="5"/>
      <c r="CE35" s="5" t="s">
        <v>103</v>
      </c>
      <c r="CF35" s="6" t="s">
        <v>166</v>
      </c>
      <c r="CG35" s="6"/>
      <c r="CH35" s="6"/>
    </row>
    <row r="36" spans="1:86" ht="12.75">
      <c r="A36" s="4">
        <v>45383.824859328699</v>
      </c>
      <c r="B36" s="5" t="s">
        <v>188</v>
      </c>
      <c r="C36" s="5">
        <v>0</v>
      </c>
      <c r="D36" s="5" t="s">
        <v>37</v>
      </c>
      <c r="E36" s="5" t="s">
        <v>189</v>
      </c>
      <c r="F36" s="5" t="s">
        <v>39</v>
      </c>
      <c r="G36" s="5">
        <v>1</v>
      </c>
      <c r="H36" s="5"/>
      <c r="I36" s="5" t="s">
        <v>37</v>
      </c>
      <c r="J36" s="5">
        <f t="shared" si="0"/>
        <v>1</v>
      </c>
      <c r="K36" s="5"/>
      <c r="L36" s="5" t="s">
        <v>149</v>
      </c>
      <c r="M36" s="5">
        <f t="shared" si="21"/>
        <v>2</v>
      </c>
      <c r="N36" s="5"/>
      <c r="O36" s="5" t="s">
        <v>37</v>
      </c>
      <c r="P36" s="5">
        <f t="shared" si="1"/>
        <v>1</v>
      </c>
      <c r="Q36" s="5"/>
      <c r="R36" s="5" t="s">
        <v>37</v>
      </c>
      <c r="S36" s="5">
        <f t="shared" si="18"/>
        <v>1</v>
      </c>
      <c r="T36" s="5"/>
      <c r="U36" s="5" t="s">
        <v>52</v>
      </c>
      <c r="V36" s="5"/>
      <c r="W36" s="5"/>
      <c r="X36" s="5"/>
      <c r="Y36" s="5"/>
      <c r="Z36" s="5" t="s">
        <v>64</v>
      </c>
      <c r="AA36" s="5" t="s">
        <v>75</v>
      </c>
      <c r="AB36" s="5" t="s">
        <v>65</v>
      </c>
      <c r="AC36" s="5" t="s">
        <v>66</v>
      </c>
      <c r="AD36" s="5" t="s">
        <v>81</v>
      </c>
      <c r="AE36" s="5"/>
      <c r="AF36" s="5" t="s">
        <v>83</v>
      </c>
      <c r="AG36" s="5"/>
      <c r="AH36" s="5"/>
      <c r="AI36" s="5" t="s">
        <v>37</v>
      </c>
      <c r="AJ36" s="5">
        <f t="shared" si="20"/>
        <v>1</v>
      </c>
      <c r="AK36" s="5"/>
      <c r="AL36" s="5" t="s">
        <v>37</v>
      </c>
      <c r="AM36" s="5">
        <f t="shared" si="4"/>
        <v>1</v>
      </c>
      <c r="AN36" s="5"/>
      <c r="AO36" s="5" t="s">
        <v>44</v>
      </c>
      <c r="AP36" s="5" t="s">
        <v>95</v>
      </c>
      <c r="AQ36" s="5" t="s">
        <v>68</v>
      </c>
      <c r="AR36" s="5"/>
      <c r="AS36" s="5" t="s">
        <v>37</v>
      </c>
      <c r="AT36" s="5">
        <f t="shared" si="5"/>
        <v>1</v>
      </c>
      <c r="AU36" s="10" t="s">
        <v>190</v>
      </c>
      <c r="AV36" s="5" t="s">
        <v>45</v>
      </c>
      <c r="AW36" s="5">
        <v>1</v>
      </c>
      <c r="AX36" s="5"/>
      <c r="AY36" s="5" t="s">
        <v>40</v>
      </c>
      <c r="AZ36" s="5">
        <f t="shared" si="6"/>
        <v>2</v>
      </c>
      <c r="BA36" s="5"/>
      <c r="BB36" s="6"/>
      <c r="BC36" s="6"/>
      <c r="BD36" s="6"/>
      <c r="BE36" s="5" t="s">
        <v>37</v>
      </c>
      <c r="BF36" s="5">
        <f t="shared" si="16"/>
        <v>1</v>
      </c>
      <c r="BG36" s="5"/>
      <c r="BH36" s="5" t="s">
        <v>71</v>
      </c>
      <c r="BI36" s="5">
        <v>3</v>
      </c>
      <c r="BJ36" s="5"/>
      <c r="BK36" s="5" t="s">
        <v>37</v>
      </c>
      <c r="BL36" s="5">
        <f t="shared" si="7"/>
        <v>1</v>
      </c>
      <c r="BM36" s="5"/>
      <c r="BN36" s="5" t="s">
        <v>46</v>
      </c>
      <c r="BO36" s="5" t="s">
        <v>47</v>
      </c>
      <c r="BP36" s="5"/>
      <c r="BQ36" s="5"/>
      <c r="BR36" s="5"/>
      <c r="BS36" s="5" t="s">
        <v>37</v>
      </c>
      <c r="BT36" s="5">
        <f t="shared" si="8"/>
        <v>1</v>
      </c>
      <c r="BU36" s="5"/>
      <c r="BV36" s="5" t="s">
        <v>37</v>
      </c>
      <c r="BW36" s="5">
        <f t="shared" si="9"/>
        <v>1</v>
      </c>
      <c r="BX36" s="5"/>
      <c r="BY36" s="5" t="s">
        <v>77</v>
      </c>
      <c r="BZ36" s="5">
        <v>3</v>
      </c>
      <c r="CA36" s="5"/>
      <c r="CB36" s="5" t="s">
        <v>37</v>
      </c>
      <c r="CC36" s="5">
        <f t="shared" si="17"/>
        <v>1</v>
      </c>
      <c r="CD36" s="5"/>
      <c r="CE36" s="5" t="s">
        <v>59</v>
      </c>
      <c r="CF36" s="6" t="s">
        <v>166</v>
      </c>
      <c r="CG36" s="6"/>
      <c r="CH36" s="6"/>
    </row>
    <row r="37" spans="1:86" ht="12.75">
      <c r="A37" s="4">
        <v>45383.847000266207</v>
      </c>
      <c r="B37" s="5" t="s">
        <v>191</v>
      </c>
      <c r="C37" s="5">
        <v>0</v>
      </c>
      <c r="D37" s="5" t="s">
        <v>37</v>
      </c>
      <c r="E37" s="5" t="s">
        <v>192</v>
      </c>
      <c r="F37" s="5" t="s">
        <v>39</v>
      </c>
      <c r="G37" s="5">
        <v>1</v>
      </c>
      <c r="H37" s="5"/>
      <c r="I37" s="5" t="s">
        <v>37</v>
      </c>
      <c r="J37" s="5">
        <f t="shared" si="0"/>
        <v>1</v>
      </c>
      <c r="K37" s="5"/>
      <c r="L37" s="5" t="s">
        <v>51</v>
      </c>
      <c r="M37" s="5">
        <f t="shared" si="21"/>
        <v>1</v>
      </c>
      <c r="N37" s="5"/>
      <c r="O37" s="5" t="s">
        <v>37</v>
      </c>
      <c r="P37" s="5">
        <f t="shared" si="1"/>
        <v>1</v>
      </c>
      <c r="Q37" s="5"/>
      <c r="R37" s="5" t="s">
        <v>37</v>
      </c>
      <c r="S37" s="5">
        <f t="shared" si="18"/>
        <v>1</v>
      </c>
      <c r="T37" s="5"/>
      <c r="U37" s="5" t="s">
        <v>52</v>
      </c>
      <c r="V37" s="5"/>
      <c r="W37" s="5"/>
      <c r="X37" s="5"/>
      <c r="Y37" s="5"/>
      <c r="Z37" s="5" t="s">
        <v>42</v>
      </c>
      <c r="AA37" s="5" t="s">
        <v>65</v>
      </c>
      <c r="AB37" s="5" t="s">
        <v>66</v>
      </c>
      <c r="AC37" s="5"/>
      <c r="AD37" s="5"/>
      <c r="AE37" s="5"/>
      <c r="AF37" s="5" t="s">
        <v>83</v>
      </c>
      <c r="AG37" s="5"/>
      <c r="AH37" s="5"/>
      <c r="AI37" s="5" t="s">
        <v>37</v>
      </c>
      <c r="AJ37" s="5">
        <f t="shared" si="20"/>
        <v>1</v>
      </c>
      <c r="AK37" s="5"/>
      <c r="AL37" s="5" t="s">
        <v>37</v>
      </c>
      <c r="AM37" s="5">
        <f t="shared" si="4"/>
        <v>1</v>
      </c>
      <c r="AN37" s="5"/>
      <c r="AO37" s="5" t="s">
        <v>110</v>
      </c>
      <c r="AP37" s="5"/>
      <c r="AQ37" s="5"/>
      <c r="AR37" s="5"/>
      <c r="AS37" s="5" t="s">
        <v>37</v>
      </c>
      <c r="AT37" s="5">
        <f t="shared" si="5"/>
        <v>1</v>
      </c>
      <c r="AU37" s="10" t="s">
        <v>193</v>
      </c>
      <c r="AV37" s="5" t="s">
        <v>72</v>
      </c>
      <c r="AW37" s="5">
        <v>4</v>
      </c>
      <c r="AX37" s="5"/>
      <c r="AY37" s="5" t="s">
        <v>37</v>
      </c>
      <c r="AZ37" s="5">
        <f t="shared" si="6"/>
        <v>1</v>
      </c>
      <c r="BA37" s="5"/>
      <c r="BB37" s="5">
        <v>5</v>
      </c>
      <c r="BC37" s="5"/>
      <c r="BD37" s="5"/>
      <c r="BE37" s="5" t="s">
        <v>37</v>
      </c>
      <c r="BF37" s="5">
        <f t="shared" si="16"/>
        <v>1</v>
      </c>
      <c r="BG37" s="5"/>
      <c r="BH37" s="5" t="s">
        <v>56</v>
      </c>
      <c r="BI37" s="5">
        <v>5</v>
      </c>
      <c r="BJ37" s="5"/>
      <c r="BK37" s="5" t="s">
        <v>37</v>
      </c>
      <c r="BL37" s="5">
        <f t="shared" si="7"/>
        <v>1</v>
      </c>
      <c r="BM37" s="5"/>
      <c r="BN37" s="5" t="s">
        <v>46</v>
      </c>
      <c r="BO37" s="5" t="s">
        <v>58</v>
      </c>
      <c r="BP37" s="5" t="s">
        <v>86</v>
      </c>
      <c r="BQ37" s="5" t="s">
        <v>97</v>
      </c>
      <c r="BR37" s="5" t="s">
        <v>47</v>
      </c>
      <c r="BS37" s="5" t="s">
        <v>37</v>
      </c>
      <c r="BT37" s="5">
        <f t="shared" si="8"/>
        <v>1</v>
      </c>
      <c r="BU37" s="5"/>
      <c r="BV37" s="5" t="s">
        <v>37</v>
      </c>
      <c r="BW37" s="5">
        <f t="shared" si="9"/>
        <v>1</v>
      </c>
      <c r="BX37" s="5"/>
      <c r="BY37" s="5" t="s">
        <v>37</v>
      </c>
      <c r="BZ37" s="5">
        <f>IF(BY37="NO",2,1)</f>
        <v>1</v>
      </c>
      <c r="CA37" s="5"/>
      <c r="CB37" s="5" t="s">
        <v>37</v>
      </c>
      <c r="CC37" s="5">
        <f t="shared" si="17"/>
        <v>1</v>
      </c>
      <c r="CD37" s="5"/>
      <c r="CE37" s="5" t="s">
        <v>59</v>
      </c>
      <c r="CF37" s="6"/>
      <c r="CG37" s="6"/>
      <c r="CH37" s="6"/>
    </row>
    <row r="38" spans="1:86" ht="12.75">
      <c r="A38" s="4">
        <v>45384.245214386574</v>
      </c>
      <c r="B38" s="5" t="s">
        <v>194</v>
      </c>
      <c r="C38" s="5">
        <v>0</v>
      </c>
      <c r="D38" s="5" t="s">
        <v>37</v>
      </c>
      <c r="E38" s="5" t="s">
        <v>195</v>
      </c>
      <c r="F38" s="5" t="s">
        <v>39</v>
      </c>
      <c r="G38" s="5">
        <v>1</v>
      </c>
      <c r="H38" s="5"/>
      <c r="I38" s="5" t="s">
        <v>37</v>
      </c>
      <c r="J38" s="5">
        <f t="shared" si="0"/>
        <v>1</v>
      </c>
      <c r="K38" s="5"/>
      <c r="L38" s="5" t="s">
        <v>149</v>
      </c>
      <c r="M38" s="5">
        <f t="shared" si="21"/>
        <v>2</v>
      </c>
      <c r="N38" s="5"/>
      <c r="O38" s="5" t="s">
        <v>37</v>
      </c>
      <c r="P38" s="5">
        <f t="shared" si="1"/>
        <v>1</v>
      </c>
      <c r="Q38" s="5"/>
      <c r="R38" s="5" t="s">
        <v>37</v>
      </c>
      <c r="S38" s="5">
        <f t="shared" si="18"/>
        <v>1</v>
      </c>
      <c r="T38" s="5"/>
      <c r="U38" s="5" t="s">
        <v>52</v>
      </c>
      <c r="V38" s="5" t="s">
        <v>80</v>
      </c>
      <c r="W38" s="5"/>
      <c r="X38" s="5"/>
      <c r="Y38" s="5"/>
      <c r="Z38" s="5" t="s">
        <v>42</v>
      </c>
      <c r="AA38" s="5" t="s">
        <v>66</v>
      </c>
      <c r="AB38" s="5" t="s">
        <v>81</v>
      </c>
      <c r="AC38" s="5"/>
      <c r="AD38" s="5"/>
      <c r="AE38" s="5"/>
      <c r="AF38" s="5" t="s">
        <v>43</v>
      </c>
      <c r="AG38" s="5" t="s">
        <v>93</v>
      </c>
      <c r="AH38" s="5"/>
      <c r="AI38" s="5" t="s">
        <v>37</v>
      </c>
      <c r="AJ38" s="5">
        <f t="shared" si="20"/>
        <v>1</v>
      </c>
      <c r="AK38" s="5"/>
      <c r="AL38" s="47" t="s">
        <v>40</v>
      </c>
      <c r="AM38" s="5">
        <f t="shared" si="4"/>
        <v>2</v>
      </c>
      <c r="AN38" s="5"/>
      <c r="AO38" s="6"/>
      <c r="AP38" s="6"/>
      <c r="AQ38" s="6"/>
      <c r="AR38" s="6"/>
      <c r="AS38" s="5" t="s">
        <v>40</v>
      </c>
      <c r="AT38" s="5">
        <f t="shared" si="5"/>
        <v>2</v>
      </c>
      <c r="AU38" s="6"/>
      <c r="AV38" s="5" t="s">
        <v>72</v>
      </c>
      <c r="AW38" s="5">
        <v>4</v>
      </c>
      <c r="AX38" s="5"/>
      <c r="AY38" s="5" t="s">
        <v>40</v>
      </c>
      <c r="AZ38" s="5">
        <f t="shared" si="6"/>
        <v>2</v>
      </c>
      <c r="BA38" s="5"/>
      <c r="BB38" s="6"/>
      <c r="BC38" s="6"/>
      <c r="BD38" s="6"/>
      <c r="BE38" s="5" t="s">
        <v>37</v>
      </c>
      <c r="BF38" s="5">
        <f t="shared" si="16"/>
        <v>1</v>
      </c>
      <c r="BG38" s="5"/>
      <c r="BH38" s="5" t="s">
        <v>72</v>
      </c>
      <c r="BI38" s="5">
        <v>4</v>
      </c>
      <c r="BJ38" s="5"/>
      <c r="BK38" s="5" t="s">
        <v>37</v>
      </c>
      <c r="BL38" s="5">
        <f t="shared" si="7"/>
        <v>1</v>
      </c>
      <c r="BM38" s="5"/>
      <c r="BN38" s="5" t="s">
        <v>46</v>
      </c>
      <c r="BO38" s="5" t="s">
        <v>58</v>
      </c>
      <c r="BP38" s="5" t="s">
        <v>85</v>
      </c>
      <c r="BQ38" s="5" t="s">
        <v>86</v>
      </c>
      <c r="BR38" s="5" t="s">
        <v>47</v>
      </c>
      <c r="BS38" s="5" t="s">
        <v>37</v>
      </c>
      <c r="BT38" s="5">
        <f t="shared" si="8"/>
        <v>1</v>
      </c>
      <c r="BU38" s="5"/>
      <c r="BV38" s="5" t="s">
        <v>37</v>
      </c>
      <c r="BW38" s="5">
        <f t="shared" si="9"/>
        <v>1</v>
      </c>
      <c r="BX38" s="5"/>
      <c r="BY38" s="5" t="s">
        <v>37</v>
      </c>
      <c r="BZ38" s="5">
        <f>IF(BY38="NO",2,1)</f>
        <v>1</v>
      </c>
      <c r="CA38" s="5"/>
      <c r="CB38" s="5" t="s">
        <v>89</v>
      </c>
      <c r="CC38" s="5">
        <v>3</v>
      </c>
      <c r="CD38" s="5"/>
      <c r="CE38" s="6"/>
      <c r="CF38" s="6"/>
      <c r="CG38" s="6"/>
      <c r="CH38" s="6"/>
    </row>
    <row r="39" spans="1:86" ht="12.75">
      <c r="A39" s="4">
        <v>45384.39461422454</v>
      </c>
      <c r="B39" s="5" t="s">
        <v>196</v>
      </c>
      <c r="C39" s="5">
        <v>0</v>
      </c>
      <c r="D39" s="5" t="s">
        <v>37</v>
      </c>
      <c r="E39" s="5" t="s">
        <v>197</v>
      </c>
      <c r="F39" s="5" t="s">
        <v>198</v>
      </c>
      <c r="G39" s="5">
        <v>3</v>
      </c>
      <c r="H39" s="5"/>
      <c r="I39" s="5" t="s">
        <v>37</v>
      </c>
      <c r="J39" s="5">
        <f t="shared" si="0"/>
        <v>1</v>
      </c>
      <c r="K39" s="5"/>
      <c r="L39" s="5" t="s">
        <v>149</v>
      </c>
      <c r="M39" s="5">
        <f t="shared" si="21"/>
        <v>2</v>
      </c>
      <c r="N39" s="5"/>
      <c r="O39" s="5" t="s">
        <v>37</v>
      </c>
      <c r="P39" s="5">
        <f t="shared" si="1"/>
        <v>1</v>
      </c>
      <c r="Q39" s="5"/>
      <c r="R39" s="5" t="s">
        <v>89</v>
      </c>
      <c r="S39" s="5">
        <v>3</v>
      </c>
      <c r="T39" s="5"/>
      <c r="U39" s="6"/>
      <c r="V39" s="6"/>
      <c r="W39" s="6"/>
      <c r="X39" s="6"/>
      <c r="Y39" s="6"/>
      <c r="Z39" s="5" t="s">
        <v>119</v>
      </c>
      <c r="AA39" s="5"/>
      <c r="AB39" s="5"/>
      <c r="AC39" s="5"/>
      <c r="AD39" s="5"/>
      <c r="AE39" s="5"/>
      <c r="AF39" s="5" t="s">
        <v>83</v>
      </c>
      <c r="AG39" s="5"/>
      <c r="AH39" s="5"/>
      <c r="AI39" s="5" t="s">
        <v>37</v>
      </c>
      <c r="AJ39" s="5">
        <f t="shared" si="20"/>
        <v>1</v>
      </c>
      <c r="AK39" s="5"/>
      <c r="AL39" s="5" t="s">
        <v>37</v>
      </c>
      <c r="AM39" s="5">
        <f t="shared" si="4"/>
        <v>1</v>
      </c>
      <c r="AN39" s="5"/>
      <c r="AO39" s="5" t="s">
        <v>54</v>
      </c>
      <c r="AP39" s="5"/>
      <c r="AQ39" s="5"/>
      <c r="AR39" s="5"/>
      <c r="AS39" s="5" t="s">
        <v>37</v>
      </c>
      <c r="AT39" s="5">
        <f t="shared" si="5"/>
        <v>1</v>
      </c>
      <c r="AU39" s="10" t="s">
        <v>199</v>
      </c>
      <c r="AV39" s="5" t="s">
        <v>71</v>
      </c>
      <c r="AW39" s="5">
        <v>3</v>
      </c>
      <c r="AX39" s="5"/>
      <c r="AY39" s="5" t="s">
        <v>40</v>
      </c>
      <c r="AZ39" s="5">
        <f t="shared" si="6"/>
        <v>2</v>
      </c>
      <c r="BA39" s="5"/>
      <c r="BB39" s="6"/>
      <c r="BC39" s="6"/>
      <c r="BD39" s="6"/>
      <c r="BE39" s="5" t="s">
        <v>40</v>
      </c>
      <c r="BF39" s="5">
        <f t="shared" si="16"/>
        <v>2</v>
      </c>
      <c r="BG39" s="5"/>
      <c r="BH39" s="6"/>
      <c r="BI39" s="6"/>
      <c r="BJ39" s="6"/>
      <c r="BK39" s="5" t="s">
        <v>37</v>
      </c>
      <c r="BL39" s="5">
        <f t="shared" si="7"/>
        <v>1</v>
      </c>
      <c r="BM39" s="5"/>
      <c r="BN39" s="5" t="s">
        <v>46</v>
      </c>
      <c r="BO39" s="5" t="s">
        <v>58</v>
      </c>
      <c r="BP39" s="5"/>
      <c r="BQ39" s="5"/>
      <c r="BR39" s="5"/>
      <c r="BS39" s="5" t="s">
        <v>37</v>
      </c>
      <c r="BT39" s="5">
        <f t="shared" si="8"/>
        <v>1</v>
      </c>
      <c r="BU39" s="5"/>
      <c r="BV39" s="5" t="s">
        <v>37</v>
      </c>
      <c r="BW39" s="5">
        <f t="shared" si="9"/>
        <v>1</v>
      </c>
      <c r="BX39" s="5"/>
      <c r="BY39" s="5" t="s">
        <v>77</v>
      </c>
      <c r="BZ39" s="5">
        <v>3</v>
      </c>
      <c r="CA39" s="5"/>
      <c r="CB39" s="5" t="s">
        <v>89</v>
      </c>
      <c r="CC39" s="5">
        <v>3</v>
      </c>
      <c r="CD39" s="5"/>
      <c r="CE39" s="6"/>
      <c r="CF39" s="6"/>
      <c r="CG39" s="6"/>
      <c r="CH39" s="6"/>
    </row>
    <row r="40" spans="1:86" ht="12.75">
      <c r="A40" s="4">
        <v>45384.414667187499</v>
      </c>
      <c r="B40" s="5" t="s">
        <v>200</v>
      </c>
      <c r="C40" s="5">
        <v>0</v>
      </c>
      <c r="D40" s="5" t="s">
        <v>37</v>
      </c>
      <c r="E40" s="5" t="s">
        <v>201</v>
      </c>
      <c r="F40" s="5" t="s">
        <v>39</v>
      </c>
      <c r="G40" s="5">
        <v>1</v>
      </c>
      <c r="H40" s="5"/>
      <c r="I40" s="5" t="s">
        <v>37</v>
      </c>
      <c r="J40" s="5">
        <f t="shared" si="0"/>
        <v>1</v>
      </c>
      <c r="K40" s="5"/>
      <c r="L40" s="5" t="s">
        <v>51</v>
      </c>
      <c r="M40" s="5">
        <f t="shared" si="21"/>
        <v>1</v>
      </c>
      <c r="N40" s="5"/>
      <c r="O40" s="5" t="s">
        <v>37</v>
      </c>
      <c r="P40" s="5">
        <f t="shared" si="1"/>
        <v>1</v>
      </c>
      <c r="Q40" s="5"/>
      <c r="R40" s="5" t="s">
        <v>89</v>
      </c>
      <c r="S40" s="5">
        <v>3</v>
      </c>
      <c r="T40" s="5"/>
      <c r="U40" s="6"/>
      <c r="V40" s="6"/>
      <c r="W40" s="6"/>
      <c r="X40" s="6"/>
      <c r="Y40" s="6"/>
      <c r="Z40" s="5" t="s">
        <v>64</v>
      </c>
      <c r="AA40" s="5" t="s">
        <v>75</v>
      </c>
      <c r="AB40" s="5" t="s">
        <v>65</v>
      </c>
      <c r="AC40" s="5" t="s">
        <v>66</v>
      </c>
      <c r="AD40" s="5" t="s">
        <v>81</v>
      </c>
      <c r="AE40" s="5"/>
      <c r="AF40" s="5" t="s">
        <v>43</v>
      </c>
      <c r="AG40" s="5"/>
      <c r="AH40" s="5"/>
      <c r="AI40" s="5" t="s">
        <v>40</v>
      </c>
      <c r="AJ40" s="5">
        <f t="shared" si="20"/>
        <v>2</v>
      </c>
      <c r="AK40" s="5"/>
      <c r="AL40" s="5" t="s">
        <v>37</v>
      </c>
      <c r="AM40" s="5">
        <f t="shared" si="4"/>
        <v>1</v>
      </c>
      <c r="AN40" s="5"/>
      <c r="AO40" s="5" t="s">
        <v>44</v>
      </c>
      <c r="AP40" s="5" t="s">
        <v>95</v>
      </c>
      <c r="AQ40" s="5" t="s">
        <v>69</v>
      </c>
      <c r="AR40" s="5"/>
      <c r="AS40" s="5" t="s">
        <v>37</v>
      </c>
      <c r="AT40" s="5">
        <f t="shared" si="5"/>
        <v>1</v>
      </c>
      <c r="AU40" s="10" t="s">
        <v>202</v>
      </c>
      <c r="AV40" s="5" t="s">
        <v>71</v>
      </c>
      <c r="AW40" s="5">
        <v>3</v>
      </c>
      <c r="AX40" s="5"/>
      <c r="AY40" s="5" t="s">
        <v>40</v>
      </c>
      <c r="AZ40" s="5">
        <f t="shared" si="6"/>
        <v>2</v>
      </c>
      <c r="BA40" s="5"/>
      <c r="BB40" s="6"/>
      <c r="BC40" s="6"/>
      <c r="BD40" s="6"/>
      <c r="BE40" s="5" t="s">
        <v>37</v>
      </c>
      <c r="BF40" s="5">
        <f t="shared" si="16"/>
        <v>1</v>
      </c>
      <c r="BG40" s="5"/>
      <c r="BH40" s="5" t="s">
        <v>56</v>
      </c>
      <c r="BI40" s="5">
        <v>5</v>
      </c>
      <c r="BJ40" s="5"/>
      <c r="BK40" s="5" t="s">
        <v>37</v>
      </c>
      <c r="BL40" s="5">
        <f t="shared" si="7"/>
        <v>1</v>
      </c>
      <c r="BM40" s="5"/>
      <c r="BN40" s="5" t="s">
        <v>46</v>
      </c>
      <c r="BO40" s="5" t="s">
        <v>47</v>
      </c>
      <c r="BP40" s="5"/>
      <c r="BQ40" s="5"/>
      <c r="BR40" s="5"/>
      <c r="BS40" s="5" t="s">
        <v>40</v>
      </c>
      <c r="BT40" s="5">
        <f t="shared" si="8"/>
        <v>2</v>
      </c>
      <c r="BU40" s="5"/>
      <c r="BV40" s="5" t="s">
        <v>37</v>
      </c>
      <c r="BW40" s="5">
        <f t="shared" si="9"/>
        <v>1</v>
      </c>
      <c r="BX40" s="5"/>
      <c r="BY40" s="5" t="s">
        <v>77</v>
      </c>
      <c r="BZ40" s="5">
        <v>3</v>
      </c>
      <c r="CA40" s="5"/>
      <c r="CB40" s="5" t="s">
        <v>40</v>
      </c>
      <c r="CC40" s="5">
        <f>IF(CB40="NO",2,1)</f>
        <v>2</v>
      </c>
      <c r="CD40" s="5"/>
      <c r="CE40" s="6"/>
      <c r="CF40" s="6"/>
      <c r="CG40" s="6"/>
      <c r="CH40" s="6"/>
    </row>
    <row r="41" spans="1:86" ht="12.75">
      <c r="A41" s="4">
        <v>45384.421476238422</v>
      </c>
      <c r="B41" s="5" t="s">
        <v>203</v>
      </c>
      <c r="C41" s="5">
        <v>0</v>
      </c>
      <c r="D41" s="5" t="s">
        <v>40</v>
      </c>
      <c r="E41" s="5" t="s">
        <v>204</v>
      </c>
      <c r="F41" s="5" t="s">
        <v>39</v>
      </c>
      <c r="G41" s="5">
        <v>1</v>
      </c>
      <c r="H41" s="5"/>
      <c r="I41" s="5" t="s">
        <v>40</v>
      </c>
      <c r="J41" s="5">
        <f t="shared" si="0"/>
        <v>2</v>
      </c>
      <c r="K41" s="5"/>
      <c r="L41" s="5" t="s">
        <v>51</v>
      </c>
      <c r="M41" s="5">
        <f t="shared" si="21"/>
        <v>1</v>
      </c>
      <c r="N41" s="5"/>
      <c r="O41" s="5" t="s">
        <v>40</v>
      </c>
      <c r="P41" s="5">
        <f t="shared" si="1"/>
        <v>2</v>
      </c>
      <c r="Q41" s="5"/>
      <c r="R41" s="5" t="s">
        <v>89</v>
      </c>
      <c r="S41" s="5">
        <v>3</v>
      </c>
      <c r="T41" s="5"/>
      <c r="U41" s="72" t="s">
        <v>269</v>
      </c>
      <c r="V41" s="8"/>
      <c r="W41" s="8"/>
      <c r="X41" s="8"/>
      <c r="Y41" s="8"/>
      <c r="Z41" s="5" t="s">
        <v>42</v>
      </c>
      <c r="AA41" s="5" t="s">
        <v>65</v>
      </c>
      <c r="AB41" s="5"/>
      <c r="AC41" s="5"/>
      <c r="AD41" s="5"/>
      <c r="AE41" s="5"/>
      <c r="AF41" s="5" t="s">
        <v>83</v>
      </c>
      <c r="AG41" s="5"/>
      <c r="AH41" s="5"/>
      <c r="AI41" s="5" t="s">
        <v>71</v>
      </c>
      <c r="AJ41" s="5">
        <v>3</v>
      </c>
      <c r="AK41" s="5"/>
      <c r="AL41" s="5" t="s">
        <v>37</v>
      </c>
      <c r="AM41" s="5">
        <f t="shared" si="4"/>
        <v>1</v>
      </c>
      <c r="AN41" s="5"/>
      <c r="AO41" s="5" t="s">
        <v>44</v>
      </c>
      <c r="AP41" s="5" t="s">
        <v>95</v>
      </c>
      <c r="AQ41" s="5" t="s">
        <v>68</v>
      </c>
      <c r="AR41" s="5"/>
      <c r="AS41" s="5" t="s">
        <v>40</v>
      </c>
      <c r="AT41" s="5">
        <f t="shared" si="5"/>
        <v>2</v>
      </c>
      <c r="AU41" s="6"/>
      <c r="AV41" s="5" t="s">
        <v>72</v>
      </c>
      <c r="AW41" s="5">
        <v>4</v>
      </c>
      <c r="AX41" s="5"/>
      <c r="AY41" s="5" t="s">
        <v>40</v>
      </c>
      <c r="AZ41" s="5">
        <f t="shared" si="6"/>
        <v>2</v>
      </c>
      <c r="BA41" s="5"/>
      <c r="BB41" s="6"/>
      <c r="BC41" s="6"/>
      <c r="BD41" s="6"/>
      <c r="BE41" s="5" t="s">
        <v>37</v>
      </c>
      <c r="BF41" s="5">
        <f t="shared" si="16"/>
        <v>1</v>
      </c>
      <c r="BG41" s="5"/>
      <c r="BH41" s="57"/>
      <c r="BI41" s="57"/>
      <c r="BJ41" s="57"/>
      <c r="BK41" s="5" t="s">
        <v>37</v>
      </c>
      <c r="BL41" s="5">
        <f t="shared" si="7"/>
        <v>1</v>
      </c>
      <c r="BM41" s="5"/>
      <c r="BN41" s="5" t="s">
        <v>46</v>
      </c>
      <c r="BO41" s="5" t="s">
        <v>58</v>
      </c>
      <c r="BP41" s="5"/>
      <c r="BQ41" s="5"/>
      <c r="BR41" s="5"/>
      <c r="BS41" s="5" t="s">
        <v>37</v>
      </c>
      <c r="BT41" s="5">
        <f t="shared" si="8"/>
        <v>1</v>
      </c>
      <c r="BU41" s="5"/>
      <c r="BV41" s="5" t="s">
        <v>37</v>
      </c>
      <c r="BW41" s="5">
        <f t="shared" si="9"/>
        <v>1</v>
      </c>
      <c r="BX41" s="5"/>
      <c r="BY41" s="5" t="s">
        <v>77</v>
      </c>
      <c r="BZ41" s="5">
        <v>3</v>
      </c>
      <c r="CA41" s="5"/>
      <c r="CB41" s="5" t="s">
        <v>37</v>
      </c>
      <c r="CC41" s="5">
        <f>IF(CB41="NO",2,1)</f>
        <v>1</v>
      </c>
      <c r="CD41" s="5"/>
      <c r="CE41" s="5" t="s">
        <v>103</v>
      </c>
      <c r="CF41" s="6"/>
      <c r="CG41" s="6"/>
      <c r="CH41" s="6"/>
    </row>
    <row r="42" spans="1:86" ht="12.75">
      <c r="A42" s="4">
        <v>45384.432334641198</v>
      </c>
      <c r="B42" s="5" t="s">
        <v>205</v>
      </c>
      <c r="C42" s="5">
        <v>0</v>
      </c>
      <c r="D42" s="5" t="s">
        <v>37</v>
      </c>
      <c r="E42" s="5" t="s">
        <v>206</v>
      </c>
      <c r="F42" s="5" t="s">
        <v>39</v>
      </c>
      <c r="G42" s="5">
        <v>1</v>
      </c>
      <c r="H42" s="5"/>
      <c r="I42" s="5" t="s">
        <v>40</v>
      </c>
      <c r="J42" s="5">
        <f t="shared" si="0"/>
        <v>2</v>
      </c>
      <c r="K42" s="5"/>
      <c r="L42" s="5" t="s">
        <v>51</v>
      </c>
      <c r="M42" s="5">
        <f t="shared" si="21"/>
        <v>1</v>
      </c>
      <c r="N42" s="5"/>
      <c r="O42" s="5" t="s">
        <v>40</v>
      </c>
      <c r="P42" s="5">
        <f t="shared" si="1"/>
        <v>2</v>
      </c>
      <c r="Q42" s="5"/>
      <c r="R42" s="5" t="s">
        <v>40</v>
      </c>
      <c r="S42" s="5">
        <f>IF(R42="NO",2,1)</f>
        <v>2</v>
      </c>
      <c r="T42" s="5"/>
      <c r="U42" s="72" t="s">
        <v>269</v>
      </c>
      <c r="V42" s="8"/>
      <c r="W42" s="8"/>
      <c r="X42" s="8"/>
      <c r="Y42" s="8"/>
      <c r="Z42" s="5" t="s">
        <v>64</v>
      </c>
      <c r="AA42" s="5" t="s">
        <v>75</v>
      </c>
      <c r="AB42" s="5" t="s">
        <v>65</v>
      </c>
      <c r="AC42" s="5" t="s">
        <v>66</v>
      </c>
      <c r="AD42" s="5" t="s">
        <v>81</v>
      </c>
      <c r="AE42" s="5"/>
      <c r="AF42" s="5" t="s">
        <v>181</v>
      </c>
      <c r="AG42" s="5"/>
      <c r="AH42" s="5"/>
      <c r="AI42" s="5" t="s">
        <v>40</v>
      </c>
      <c r="AJ42" s="5">
        <f t="shared" ref="AJ42:AJ47" si="22">IF(AI42="NO",2,1)</f>
        <v>2</v>
      </c>
      <c r="AK42" s="5"/>
      <c r="AL42" s="5" t="s">
        <v>37</v>
      </c>
      <c r="AM42" s="5">
        <f t="shared" si="4"/>
        <v>1</v>
      </c>
      <c r="AN42" s="5"/>
      <c r="AO42" s="5" t="s">
        <v>54</v>
      </c>
      <c r="AP42" s="5"/>
      <c r="AQ42" s="5"/>
      <c r="AR42" s="5"/>
      <c r="AS42" s="5" t="s">
        <v>37</v>
      </c>
      <c r="AT42" s="5">
        <f t="shared" si="5"/>
        <v>1</v>
      </c>
      <c r="AU42" s="5" t="s">
        <v>207</v>
      </c>
      <c r="AV42" s="5" t="s">
        <v>72</v>
      </c>
      <c r="AW42" s="5">
        <v>4</v>
      </c>
      <c r="AX42" s="5"/>
      <c r="AY42" s="5" t="s">
        <v>40</v>
      </c>
      <c r="AZ42" s="5">
        <f t="shared" si="6"/>
        <v>2</v>
      </c>
      <c r="BA42" s="5"/>
      <c r="BB42" s="46">
        <v>4</v>
      </c>
      <c r="BC42" s="5"/>
      <c r="BD42" s="5"/>
      <c r="BE42" s="5" t="s">
        <v>37</v>
      </c>
      <c r="BF42" s="5">
        <f t="shared" si="16"/>
        <v>1</v>
      </c>
      <c r="BG42" s="5"/>
      <c r="BH42" s="5" t="s">
        <v>208</v>
      </c>
      <c r="BI42" s="5">
        <v>4</v>
      </c>
      <c r="BJ42" s="5"/>
      <c r="BK42" s="5" t="s">
        <v>37</v>
      </c>
      <c r="BL42" s="5">
        <f t="shared" si="7"/>
        <v>1</v>
      </c>
      <c r="BM42" s="5"/>
      <c r="BN42" s="5" t="s">
        <v>46</v>
      </c>
      <c r="BO42" s="5" t="s">
        <v>58</v>
      </c>
      <c r="BP42" s="5" t="s">
        <v>47</v>
      </c>
      <c r="BQ42" s="5"/>
      <c r="BR42" s="5"/>
      <c r="BS42" s="5" t="s">
        <v>40</v>
      </c>
      <c r="BT42" s="5">
        <f t="shared" si="8"/>
        <v>2</v>
      </c>
      <c r="BU42" s="5"/>
      <c r="BV42" s="5" t="s">
        <v>37</v>
      </c>
      <c r="BW42" s="5">
        <f t="shared" si="9"/>
        <v>1</v>
      </c>
      <c r="BX42" s="5"/>
      <c r="BY42" s="5" t="s">
        <v>77</v>
      </c>
      <c r="BZ42" s="5">
        <v>3</v>
      </c>
      <c r="CA42" s="5"/>
      <c r="CB42" s="5" t="s">
        <v>40</v>
      </c>
      <c r="CC42" s="5">
        <f>IF(CB42="NO",2,1)</f>
        <v>2</v>
      </c>
      <c r="CD42" s="5"/>
      <c r="CE42" s="5" t="s">
        <v>103</v>
      </c>
      <c r="CF42" s="6"/>
      <c r="CG42" s="6"/>
      <c r="CH42" s="6"/>
    </row>
    <row r="43" spans="1:86" ht="12.75">
      <c r="A43" s="4">
        <v>45384.467897916664</v>
      </c>
      <c r="B43" s="5" t="s">
        <v>209</v>
      </c>
      <c r="C43" s="5">
        <v>0</v>
      </c>
      <c r="D43" s="5" t="s">
        <v>37</v>
      </c>
      <c r="E43" s="5" t="s">
        <v>210</v>
      </c>
      <c r="F43" s="5" t="s">
        <v>39</v>
      </c>
      <c r="G43" s="5">
        <v>1</v>
      </c>
      <c r="H43" s="5"/>
      <c r="I43" s="5" t="s">
        <v>37</v>
      </c>
      <c r="J43" s="5">
        <f t="shared" si="0"/>
        <v>1</v>
      </c>
      <c r="K43" s="5"/>
      <c r="L43" s="5" t="s">
        <v>149</v>
      </c>
      <c r="M43" s="5">
        <f t="shared" si="21"/>
        <v>2</v>
      </c>
      <c r="N43" s="5"/>
      <c r="O43" s="5" t="s">
        <v>40</v>
      </c>
      <c r="P43" s="5">
        <f t="shared" si="1"/>
        <v>2</v>
      </c>
      <c r="Q43" s="5"/>
      <c r="R43" s="5" t="s">
        <v>37</v>
      </c>
      <c r="S43" s="5">
        <f>IF(R43="NO",2,1)</f>
        <v>1</v>
      </c>
      <c r="T43" s="5"/>
      <c r="U43" s="5" t="s">
        <v>52</v>
      </c>
      <c r="V43" s="5"/>
      <c r="W43" s="5"/>
      <c r="X43" s="5"/>
      <c r="Y43" s="5"/>
      <c r="Z43" s="5" t="s">
        <v>42</v>
      </c>
      <c r="AA43" s="5" t="s">
        <v>65</v>
      </c>
      <c r="AB43" s="5"/>
      <c r="AC43" s="5"/>
      <c r="AD43" s="5"/>
      <c r="AE43" s="5"/>
      <c r="AF43" s="5" t="s">
        <v>83</v>
      </c>
      <c r="AG43" s="5"/>
      <c r="AH43" s="5"/>
      <c r="AI43" s="5" t="s">
        <v>37</v>
      </c>
      <c r="AJ43" s="5">
        <f t="shared" si="22"/>
        <v>1</v>
      </c>
      <c r="AK43" s="5"/>
      <c r="AL43" s="5" t="s">
        <v>37</v>
      </c>
      <c r="AM43" s="5">
        <f t="shared" si="4"/>
        <v>1</v>
      </c>
      <c r="AN43" s="5"/>
      <c r="AO43" s="5" t="s">
        <v>54</v>
      </c>
      <c r="AP43" s="5" t="s">
        <v>68</v>
      </c>
      <c r="AQ43" s="5"/>
      <c r="AR43" s="5"/>
      <c r="AS43" s="5" t="s">
        <v>37</v>
      </c>
      <c r="AT43" s="5">
        <f t="shared" si="5"/>
        <v>1</v>
      </c>
      <c r="AU43" s="10" t="s">
        <v>211</v>
      </c>
      <c r="AV43" s="5" t="s">
        <v>56</v>
      </c>
      <c r="AW43" s="5">
        <v>5</v>
      </c>
      <c r="AX43" s="5"/>
      <c r="AY43" s="5" t="s">
        <v>37</v>
      </c>
      <c r="AZ43" s="5">
        <f t="shared" si="6"/>
        <v>1</v>
      </c>
      <c r="BA43" s="5"/>
      <c r="BB43" s="5">
        <v>2</v>
      </c>
      <c r="BC43" s="5"/>
      <c r="BD43" s="5"/>
      <c r="BE43" s="5" t="s">
        <v>37</v>
      </c>
      <c r="BF43" s="5">
        <f t="shared" si="16"/>
        <v>1</v>
      </c>
      <c r="BG43" s="5"/>
      <c r="BH43" s="5" t="s">
        <v>56</v>
      </c>
      <c r="BI43" s="5">
        <v>5</v>
      </c>
      <c r="BJ43" s="5"/>
      <c r="BK43" s="5" t="s">
        <v>37</v>
      </c>
      <c r="BL43" s="5">
        <f t="shared" si="7"/>
        <v>1</v>
      </c>
      <c r="BM43" s="5"/>
      <c r="BN43" s="5" t="s">
        <v>46</v>
      </c>
      <c r="BO43" s="5" t="s">
        <v>58</v>
      </c>
      <c r="BP43" s="5" t="s">
        <v>47</v>
      </c>
      <c r="BQ43" s="5"/>
      <c r="BR43" s="5"/>
      <c r="BS43" s="5" t="s">
        <v>37</v>
      </c>
      <c r="BT43" s="5">
        <f t="shared" si="8"/>
        <v>1</v>
      </c>
      <c r="BU43" s="5"/>
      <c r="BV43" s="5" t="s">
        <v>37</v>
      </c>
      <c r="BW43" s="5">
        <f t="shared" si="9"/>
        <v>1</v>
      </c>
      <c r="BX43" s="5"/>
      <c r="BY43" s="5" t="s">
        <v>77</v>
      </c>
      <c r="BZ43" s="5">
        <v>3</v>
      </c>
      <c r="CA43" s="5"/>
      <c r="CB43" s="5" t="s">
        <v>89</v>
      </c>
      <c r="CC43" s="5">
        <v>3</v>
      </c>
      <c r="CD43" s="5"/>
      <c r="CE43" s="6"/>
      <c r="CF43" s="6"/>
      <c r="CG43" s="6"/>
      <c r="CH43" s="6"/>
    </row>
    <row r="44" spans="1:86" ht="12.75">
      <c r="A44" s="4">
        <v>45384.570590532407</v>
      </c>
      <c r="B44" s="5" t="s">
        <v>212</v>
      </c>
      <c r="C44" s="5">
        <v>0</v>
      </c>
      <c r="D44" s="5" t="s">
        <v>37</v>
      </c>
      <c r="E44" s="5" t="s">
        <v>213</v>
      </c>
      <c r="F44" s="5" t="s">
        <v>39</v>
      </c>
      <c r="G44" s="5">
        <v>1</v>
      </c>
      <c r="H44" s="5"/>
      <c r="I44" s="5" t="s">
        <v>37</v>
      </c>
      <c r="J44" s="5">
        <f t="shared" si="0"/>
        <v>1</v>
      </c>
      <c r="K44" s="5"/>
      <c r="L44" s="5" t="s">
        <v>51</v>
      </c>
      <c r="M44" s="5">
        <f t="shared" si="21"/>
        <v>1</v>
      </c>
      <c r="N44" s="5"/>
      <c r="O44" s="5" t="s">
        <v>37</v>
      </c>
      <c r="P44" s="5">
        <f t="shared" si="1"/>
        <v>1</v>
      </c>
      <c r="Q44" s="5"/>
      <c r="R44" s="5" t="s">
        <v>37</v>
      </c>
      <c r="S44" s="5">
        <f>IF(R44="NO",2,1)</f>
        <v>1</v>
      </c>
      <c r="T44" s="5"/>
      <c r="U44" s="5" t="s">
        <v>52</v>
      </c>
      <c r="V44" s="5"/>
      <c r="W44" s="5"/>
      <c r="X44" s="5"/>
      <c r="Y44" s="5"/>
      <c r="Z44" s="5" t="s">
        <v>42</v>
      </c>
      <c r="AA44" s="5" t="s">
        <v>65</v>
      </c>
      <c r="AB44" s="5" t="s">
        <v>66</v>
      </c>
      <c r="AC44" s="5"/>
      <c r="AD44" s="5"/>
      <c r="AE44" s="5"/>
      <c r="AF44" s="5" t="s">
        <v>53</v>
      </c>
      <c r="AG44" s="5"/>
      <c r="AH44" s="5"/>
      <c r="AI44" s="5" t="s">
        <v>37</v>
      </c>
      <c r="AJ44" s="5">
        <f t="shared" si="22"/>
        <v>1</v>
      </c>
      <c r="AK44" s="5"/>
      <c r="AL44" s="5" t="s">
        <v>37</v>
      </c>
      <c r="AM44" s="5">
        <f t="shared" si="4"/>
        <v>1</v>
      </c>
      <c r="AN44" s="5"/>
      <c r="AO44" s="48"/>
      <c r="AP44" s="48"/>
      <c r="AQ44" s="48"/>
      <c r="AR44" s="6"/>
      <c r="AS44" s="5" t="s">
        <v>37</v>
      </c>
      <c r="AT44" s="5">
        <f t="shared" si="5"/>
        <v>1</v>
      </c>
      <c r="AU44" s="10" t="s">
        <v>214</v>
      </c>
      <c r="AV44" s="5" t="s">
        <v>72</v>
      </c>
      <c r="AW44" s="5">
        <v>4</v>
      </c>
      <c r="AX44" s="5"/>
      <c r="AY44" s="5" t="s">
        <v>40</v>
      </c>
      <c r="AZ44" s="5">
        <f t="shared" si="6"/>
        <v>2</v>
      </c>
      <c r="BA44" s="5"/>
      <c r="BB44" s="6"/>
      <c r="BC44" s="6"/>
      <c r="BD44" s="6"/>
      <c r="BE44" s="5" t="s">
        <v>37</v>
      </c>
      <c r="BF44" s="5">
        <f t="shared" si="16"/>
        <v>1</v>
      </c>
      <c r="BG44" s="5"/>
      <c r="BH44" s="5" t="s">
        <v>56</v>
      </c>
      <c r="BI44" s="5">
        <v>5</v>
      </c>
      <c r="BJ44" s="5"/>
      <c r="BK44" s="5" t="s">
        <v>37</v>
      </c>
      <c r="BL44" s="5">
        <f t="shared" si="7"/>
        <v>1</v>
      </c>
      <c r="BM44" s="5"/>
      <c r="BN44" s="5" t="s">
        <v>46</v>
      </c>
      <c r="BO44" s="5" t="s">
        <v>58</v>
      </c>
      <c r="BP44" s="5" t="s">
        <v>86</v>
      </c>
      <c r="BQ44" s="5" t="s">
        <v>47</v>
      </c>
      <c r="BR44" s="5"/>
      <c r="BS44" s="5" t="s">
        <v>37</v>
      </c>
      <c r="BT44" s="5">
        <f t="shared" si="8"/>
        <v>1</v>
      </c>
      <c r="BU44" s="5"/>
      <c r="BV44" s="5" t="s">
        <v>37</v>
      </c>
      <c r="BW44" s="5">
        <f t="shared" si="9"/>
        <v>1</v>
      </c>
      <c r="BX44" s="5"/>
      <c r="BY44" s="5" t="s">
        <v>40</v>
      </c>
      <c r="BZ44" s="5">
        <f>IF(BY44="NO",2,1)</f>
        <v>2</v>
      </c>
      <c r="CA44" s="5"/>
      <c r="CB44" s="5" t="s">
        <v>37</v>
      </c>
      <c r="CC44" s="5">
        <f>IF(CB44="NO",2,1)</f>
        <v>1</v>
      </c>
      <c r="CD44" s="5"/>
      <c r="CE44" s="5" t="s">
        <v>59</v>
      </c>
      <c r="CF44" s="6" t="s">
        <v>129</v>
      </c>
      <c r="CG44" s="6"/>
      <c r="CH44" s="6"/>
    </row>
    <row r="45" spans="1:86" ht="12.75">
      <c r="A45" s="4">
        <v>45385.387102407403</v>
      </c>
      <c r="B45" s="5" t="s">
        <v>215</v>
      </c>
      <c r="C45" s="5">
        <v>0</v>
      </c>
      <c r="D45" s="5" t="s">
        <v>37</v>
      </c>
      <c r="E45" s="5" t="s">
        <v>216</v>
      </c>
      <c r="F45" s="5" t="s">
        <v>39</v>
      </c>
      <c r="G45" s="5">
        <v>1</v>
      </c>
      <c r="H45" s="5"/>
      <c r="I45" s="5" t="s">
        <v>37</v>
      </c>
      <c r="J45" s="5">
        <f t="shared" si="0"/>
        <v>1</v>
      </c>
      <c r="K45" s="5"/>
      <c r="L45" s="5" t="s">
        <v>51</v>
      </c>
      <c r="M45" s="5">
        <f t="shared" si="21"/>
        <v>1</v>
      </c>
      <c r="N45" s="5"/>
      <c r="O45" s="5" t="s">
        <v>37</v>
      </c>
      <c r="P45" s="5">
        <f t="shared" si="1"/>
        <v>1</v>
      </c>
      <c r="Q45" s="5"/>
      <c r="R45" s="5" t="s">
        <v>37</v>
      </c>
      <c r="S45" s="5">
        <f>IF(R45="NO",2,1)</f>
        <v>1</v>
      </c>
      <c r="T45" s="5"/>
      <c r="U45" s="5" t="s">
        <v>52</v>
      </c>
      <c r="V45" s="5" t="s">
        <v>80</v>
      </c>
      <c r="W45" s="5" t="s">
        <v>118</v>
      </c>
      <c r="X45" s="5"/>
      <c r="Y45" s="5"/>
      <c r="Z45" s="5" t="s">
        <v>64</v>
      </c>
      <c r="AA45" s="5" t="s">
        <v>75</v>
      </c>
      <c r="AB45" s="5" t="s">
        <v>65</v>
      </c>
      <c r="AC45" s="5" t="s">
        <v>81</v>
      </c>
      <c r="AD45" s="5"/>
      <c r="AE45" s="5"/>
      <c r="AF45" s="5" t="s">
        <v>43</v>
      </c>
      <c r="AG45" s="5" t="s">
        <v>93</v>
      </c>
      <c r="AH45" s="5"/>
      <c r="AI45" s="5" t="s">
        <v>37</v>
      </c>
      <c r="AJ45" s="5">
        <f t="shared" si="22"/>
        <v>1</v>
      </c>
      <c r="AK45" s="5"/>
      <c r="AL45" s="5" t="s">
        <v>37</v>
      </c>
      <c r="AM45" s="5">
        <f t="shared" si="4"/>
        <v>1</v>
      </c>
      <c r="AN45" s="5"/>
      <c r="AO45" s="5" t="s">
        <v>44</v>
      </c>
      <c r="AP45" s="5" t="s">
        <v>69</v>
      </c>
      <c r="AQ45" s="5"/>
      <c r="AR45" s="5"/>
      <c r="AS45" s="5" t="s">
        <v>37</v>
      </c>
      <c r="AT45" s="5">
        <f t="shared" si="5"/>
        <v>1</v>
      </c>
      <c r="AU45" s="10" t="s">
        <v>217</v>
      </c>
      <c r="AV45" s="5" t="s">
        <v>72</v>
      </c>
      <c r="AW45" s="5">
        <v>4</v>
      </c>
      <c r="AX45" s="5"/>
      <c r="AY45" s="5" t="s">
        <v>40</v>
      </c>
      <c r="AZ45" s="5">
        <f t="shared" si="6"/>
        <v>2</v>
      </c>
      <c r="BA45" s="5"/>
      <c r="BB45" s="6"/>
      <c r="BC45" s="6"/>
      <c r="BD45" s="6"/>
      <c r="BE45" s="5" t="s">
        <v>37</v>
      </c>
      <c r="BF45" s="5">
        <f t="shared" si="16"/>
        <v>1</v>
      </c>
      <c r="BG45" s="5"/>
      <c r="BH45" s="57"/>
      <c r="BI45" s="57"/>
      <c r="BJ45" s="57"/>
      <c r="BK45" s="5" t="s">
        <v>37</v>
      </c>
      <c r="BL45" s="5">
        <f t="shared" si="7"/>
        <v>1</v>
      </c>
      <c r="BM45" s="5"/>
      <c r="BN45" s="5" t="s">
        <v>46</v>
      </c>
      <c r="BO45" s="5" t="s">
        <v>58</v>
      </c>
      <c r="BP45" s="5" t="s">
        <v>85</v>
      </c>
      <c r="BQ45" s="5" t="s">
        <v>86</v>
      </c>
      <c r="BR45" s="5" t="s">
        <v>47</v>
      </c>
      <c r="BS45" s="5" t="s">
        <v>37</v>
      </c>
      <c r="BT45" s="5">
        <f t="shared" si="8"/>
        <v>1</v>
      </c>
      <c r="BU45" s="5"/>
      <c r="BV45" s="5" t="s">
        <v>37</v>
      </c>
      <c r="BW45" s="5">
        <f t="shared" si="9"/>
        <v>1</v>
      </c>
      <c r="BX45" s="5"/>
      <c r="BY45" s="5" t="s">
        <v>37</v>
      </c>
      <c r="BZ45" s="5">
        <f>IF(BY45="NO",2,1)</f>
        <v>1</v>
      </c>
      <c r="CA45" s="5"/>
      <c r="CB45" s="5" t="s">
        <v>37</v>
      </c>
      <c r="CC45" s="5">
        <f>IF(CB45="NO",2,1)</f>
        <v>1</v>
      </c>
      <c r="CD45" s="5"/>
      <c r="CE45" s="5" t="s">
        <v>59</v>
      </c>
      <c r="CF45" s="6" t="s">
        <v>174</v>
      </c>
      <c r="CG45" s="6" t="s">
        <v>166</v>
      </c>
      <c r="CH45" s="6"/>
    </row>
    <row r="46" spans="1:86" ht="12.75">
      <c r="A46" s="4">
        <v>45385.609022268516</v>
      </c>
      <c r="B46" s="5" t="s">
        <v>218</v>
      </c>
      <c r="C46" s="5">
        <v>0</v>
      </c>
      <c r="D46" s="5" t="s">
        <v>37</v>
      </c>
      <c r="E46" s="5" t="s">
        <v>219</v>
      </c>
      <c r="F46" s="5" t="s">
        <v>39</v>
      </c>
      <c r="G46" s="5">
        <v>1</v>
      </c>
      <c r="H46" s="5"/>
      <c r="I46" s="5" t="s">
        <v>40</v>
      </c>
      <c r="J46" s="5">
        <f t="shared" si="0"/>
        <v>2</v>
      </c>
      <c r="K46" s="5"/>
      <c r="L46" s="5" t="s">
        <v>51</v>
      </c>
      <c r="M46" s="5">
        <f t="shared" si="21"/>
        <v>1</v>
      </c>
      <c r="N46" s="5"/>
      <c r="O46" s="5" t="s">
        <v>40</v>
      </c>
      <c r="P46" s="5">
        <f t="shared" si="1"/>
        <v>2</v>
      </c>
      <c r="Q46" s="5"/>
      <c r="R46" s="5" t="s">
        <v>89</v>
      </c>
      <c r="S46" s="5">
        <v>3</v>
      </c>
      <c r="T46" s="5"/>
      <c r="U46" s="6"/>
      <c r="V46" s="6"/>
      <c r="W46" s="6"/>
      <c r="X46" s="6"/>
      <c r="Y46" s="6"/>
      <c r="Z46" s="5" t="s">
        <v>64</v>
      </c>
      <c r="AA46" s="5" t="s">
        <v>75</v>
      </c>
      <c r="AB46" s="5" t="s">
        <v>66</v>
      </c>
      <c r="AC46" s="5"/>
      <c r="AD46" s="5"/>
      <c r="AE46" s="5"/>
      <c r="AF46" s="5" t="s">
        <v>43</v>
      </c>
      <c r="AG46" s="5" t="s">
        <v>93</v>
      </c>
      <c r="AH46" s="5"/>
      <c r="AI46" s="5" t="s">
        <v>37</v>
      </c>
      <c r="AJ46" s="5">
        <f t="shared" si="22"/>
        <v>1</v>
      </c>
      <c r="AK46" s="5"/>
      <c r="AL46" s="5" t="s">
        <v>37</v>
      </c>
      <c r="AM46" s="5">
        <f t="shared" si="4"/>
        <v>1</v>
      </c>
      <c r="AN46" s="5"/>
      <c r="AO46" s="5" t="s">
        <v>44</v>
      </c>
      <c r="AP46" s="5" t="s">
        <v>95</v>
      </c>
      <c r="AQ46" s="5" t="s">
        <v>68</v>
      </c>
      <c r="AR46" s="5" t="s">
        <v>69</v>
      </c>
      <c r="AS46" s="5" t="s">
        <v>37</v>
      </c>
      <c r="AT46" s="5">
        <f t="shared" si="5"/>
        <v>1</v>
      </c>
      <c r="AU46" s="5" t="s">
        <v>220</v>
      </c>
      <c r="AV46" s="5" t="s">
        <v>56</v>
      </c>
      <c r="AW46" s="5">
        <v>5</v>
      </c>
      <c r="AX46" s="5"/>
      <c r="AY46" s="5" t="s">
        <v>40</v>
      </c>
      <c r="AZ46" s="5">
        <f t="shared" si="6"/>
        <v>2</v>
      </c>
      <c r="BA46" s="5"/>
      <c r="BB46" s="6"/>
      <c r="BC46" s="6"/>
      <c r="BD46" s="6"/>
      <c r="BE46" s="5" t="s">
        <v>37</v>
      </c>
      <c r="BF46" s="5">
        <f t="shared" si="16"/>
        <v>1</v>
      </c>
      <c r="BG46" s="5"/>
      <c r="BH46" s="5" t="s">
        <v>56</v>
      </c>
      <c r="BI46" s="5">
        <v>5</v>
      </c>
      <c r="BJ46" s="5"/>
      <c r="BK46" s="5" t="s">
        <v>37</v>
      </c>
      <c r="BL46" s="5">
        <f t="shared" si="7"/>
        <v>1</v>
      </c>
      <c r="BM46" s="5"/>
      <c r="BN46" s="5" t="s">
        <v>46</v>
      </c>
      <c r="BO46" s="5" t="s">
        <v>58</v>
      </c>
      <c r="BP46" s="5" t="s">
        <v>85</v>
      </c>
      <c r="BQ46" s="5" t="s">
        <v>47</v>
      </c>
      <c r="BR46" s="5"/>
      <c r="BS46" s="5" t="s">
        <v>37</v>
      </c>
      <c r="BT46" s="5">
        <f t="shared" si="8"/>
        <v>1</v>
      </c>
      <c r="BU46" s="5"/>
      <c r="BV46" s="5" t="s">
        <v>37</v>
      </c>
      <c r="BW46" s="5">
        <f t="shared" si="9"/>
        <v>1</v>
      </c>
      <c r="BX46" s="5"/>
      <c r="BY46" s="5" t="s">
        <v>77</v>
      </c>
      <c r="BZ46" s="5">
        <v>3</v>
      </c>
      <c r="CA46" s="5"/>
      <c r="CB46" s="5" t="s">
        <v>89</v>
      </c>
      <c r="CC46" s="5">
        <v>3</v>
      </c>
      <c r="CD46" s="5"/>
      <c r="CE46" s="6"/>
      <c r="CF46" s="6"/>
      <c r="CG46" s="6"/>
      <c r="CH46" s="6"/>
    </row>
    <row r="47" spans="1:86" ht="12.75">
      <c r="A47" s="4">
        <v>45386.514296909721</v>
      </c>
      <c r="B47" s="5" t="s">
        <v>221</v>
      </c>
      <c r="C47" s="5">
        <v>0</v>
      </c>
      <c r="D47" s="5" t="s">
        <v>37</v>
      </c>
      <c r="E47" s="5" t="s">
        <v>222</v>
      </c>
      <c r="F47" s="5" t="s">
        <v>39</v>
      </c>
      <c r="G47" s="5">
        <v>1</v>
      </c>
      <c r="H47" s="5"/>
      <c r="I47" s="5" t="s">
        <v>40</v>
      </c>
      <c r="J47" s="5">
        <f t="shared" si="0"/>
        <v>2</v>
      </c>
      <c r="K47" s="5"/>
      <c r="L47" s="5" t="s">
        <v>51</v>
      </c>
      <c r="M47" s="5">
        <f t="shared" si="21"/>
        <v>1</v>
      </c>
      <c r="N47" s="5"/>
      <c r="O47" s="5" t="s">
        <v>40</v>
      </c>
      <c r="P47" s="5">
        <f t="shared" si="1"/>
        <v>2</v>
      </c>
      <c r="Q47" s="5"/>
      <c r="R47" s="5" t="s">
        <v>40</v>
      </c>
      <c r="S47" s="5">
        <f>IF(R47="NO",2,1)</f>
        <v>2</v>
      </c>
      <c r="T47" s="5"/>
      <c r="U47" s="6"/>
      <c r="V47" s="6"/>
      <c r="W47" s="6"/>
      <c r="X47" s="6"/>
      <c r="Y47" s="6"/>
      <c r="Z47" s="5" t="s">
        <v>42</v>
      </c>
      <c r="AA47" s="5" t="s">
        <v>65</v>
      </c>
      <c r="AB47" s="5" t="s">
        <v>81</v>
      </c>
      <c r="AC47" s="5"/>
      <c r="AD47" s="5"/>
      <c r="AE47" s="5"/>
      <c r="AF47" s="5" t="s">
        <v>83</v>
      </c>
      <c r="AG47" s="5" t="s">
        <v>94</v>
      </c>
      <c r="AH47" s="5"/>
      <c r="AI47" s="5" t="s">
        <v>40</v>
      </c>
      <c r="AJ47" s="5">
        <f t="shared" si="22"/>
        <v>2</v>
      </c>
      <c r="AK47" s="5"/>
      <c r="AL47" s="5" t="s">
        <v>37</v>
      </c>
      <c r="AM47" s="5">
        <f t="shared" si="4"/>
        <v>1</v>
      </c>
      <c r="AN47" s="5"/>
      <c r="AO47" s="5" t="s">
        <v>44</v>
      </c>
      <c r="AP47" s="5" t="s">
        <v>95</v>
      </c>
      <c r="AQ47" s="5"/>
      <c r="AR47" s="5"/>
      <c r="AS47" s="5" t="s">
        <v>37</v>
      </c>
      <c r="AT47" s="5">
        <f t="shared" si="5"/>
        <v>1</v>
      </c>
      <c r="AU47" s="10" t="s">
        <v>223</v>
      </c>
      <c r="AV47" s="5" t="s">
        <v>71</v>
      </c>
      <c r="AW47" s="5">
        <v>3</v>
      </c>
      <c r="AX47" s="5"/>
      <c r="AY47" s="5" t="s">
        <v>37</v>
      </c>
      <c r="AZ47" s="5">
        <f t="shared" si="6"/>
        <v>1</v>
      </c>
      <c r="BA47" s="5"/>
      <c r="BB47" s="49">
        <v>2</v>
      </c>
      <c r="BC47" s="5"/>
      <c r="BD47" s="5"/>
      <c r="BE47" s="5" t="s">
        <v>37</v>
      </c>
      <c r="BF47" s="5">
        <f t="shared" si="16"/>
        <v>1</v>
      </c>
      <c r="BG47" s="5"/>
      <c r="BH47" s="5" t="s">
        <v>56</v>
      </c>
      <c r="BI47" s="5">
        <v>5</v>
      </c>
      <c r="BJ47" s="5"/>
      <c r="BK47" s="5" t="s">
        <v>37</v>
      </c>
      <c r="BL47" s="5">
        <f t="shared" si="7"/>
        <v>1</v>
      </c>
      <c r="BM47" s="5"/>
      <c r="BN47" s="5" t="s">
        <v>46</v>
      </c>
      <c r="BO47" s="5" t="s">
        <v>58</v>
      </c>
      <c r="BP47" s="5" t="s">
        <v>47</v>
      </c>
      <c r="BQ47" s="5"/>
      <c r="BR47" s="5"/>
      <c r="BS47" s="5" t="s">
        <v>40</v>
      </c>
      <c r="BT47" s="5">
        <f t="shared" si="8"/>
        <v>2</v>
      </c>
      <c r="BU47" s="5"/>
      <c r="BV47" s="5" t="s">
        <v>40</v>
      </c>
      <c r="BW47" s="5">
        <f t="shared" si="9"/>
        <v>2</v>
      </c>
      <c r="BX47" s="5"/>
      <c r="BY47" s="5" t="s">
        <v>77</v>
      </c>
      <c r="BZ47" s="5">
        <v>3</v>
      </c>
      <c r="CA47" s="5"/>
      <c r="CB47" s="5" t="s">
        <v>40</v>
      </c>
      <c r="CC47" s="5">
        <f>IF(CB47="NO",2,1)</f>
        <v>2</v>
      </c>
      <c r="CD47" s="5"/>
      <c r="CE47" s="6"/>
      <c r="CF47" s="6"/>
      <c r="CG47" s="6"/>
      <c r="CH47" s="6"/>
    </row>
    <row r="48" spans="1:86" ht="12.75">
      <c r="A48" s="4">
        <v>45386.611140636574</v>
      </c>
      <c r="B48" s="5" t="s">
        <v>225</v>
      </c>
      <c r="C48" s="5">
        <v>0</v>
      </c>
      <c r="D48" s="5" t="s">
        <v>37</v>
      </c>
      <c r="E48" s="5" t="s">
        <v>226</v>
      </c>
      <c r="F48" s="5" t="s">
        <v>39</v>
      </c>
      <c r="G48" s="5">
        <v>1</v>
      </c>
      <c r="H48" s="5"/>
      <c r="I48" s="5" t="s">
        <v>37</v>
      </c>
      <c r="J48" s="5">
        <f t="shared" si="0"/>
        <v>1</v>
      </c>
      <c r="K48" s="5"/>
      <c r="L48" s="5" t="s">
        <v>149</v>
      </c>
      <c r="M48" s="5">
        <f t="shared" si="21"/>
        <v>2</v>
      </c>
      <c r="N48" s="5"/>
      <c r="O48" s="5" t="s">
        <v>37</v>
      </c>
      <c r="P48" s="5">
        <f t="shared" si="1"/>
        <v>1</v>
      </c>
      <c r="Q48" s="5"/>
      <c r="R48" s="5" t="s">
        <v>37</v>
      </c>
      <c r="S48" s="5">
        <f>IF(R48="NO",2,1)</f>
        <v>1</v>
      </c>
      <c r="T48" s="5"/>
      <c r="U48" s="5" t="s">
        <v>52</v>
      </c>
      <c r="V48" s="5" t="s">
        <v>118</v>
      </c>
      <c r="W48" s="5" t="s">
        <v>101</v>
      </c>
      <c r="X48" s="5"/>
      <c r="Y48" s="5"/>
      <c r="Z48" s="5" t="s">
        <v>64</v>
      </c>
      <c r="AA48" s="5" t="s">
        <v>75</v>
      </c>
      <c r="AB48" s="5" t="s">
        <v>65</v>
      </c>
      <c r="AC48" s="5" t="s">
        <v>66</v>
      </c>
      <c r="AD48" s="5" t="s">
        <v>81</v>
      </c>
      <c r="AE48" s="5"/>
      <c r="AF48" s="5" t="s">
        <v>83</v>
      </c>
      <c r="AG48" s="5"/>
      <c r="AH48" s="5"/>
      <c r="AI48" s="5" t="s">
        <v>71</v>
      </c>
      <c r="AJ48" s="5">
        <v>3</v>
      </c>
      <c r="AK48" s="5"/>
      <c r="AL48" s="5" t="s">
        <v>37</v>
      </c>
      <c r="AM48" s="5">
        <f t="shared" si="4"/>
        <v>1</v>
      </c>
      <c r="AN48" s="5"/>
      <c r="AO48" s="5" t="s">
        <v>54</v>
      </c>
      <c r="AP48" s="5" t="s">
        <v>69</v>
      </c>
      <c r="AQ48" s="5"/>
      <c r="AR48" s="5"/>
      <c r="AS48" s="5" t="s">
        <v>37</v>
      </c>
      <c r="AT48" s="5">
        <f t="shared" si="5"/>
        <v>1</v>
      </c>
      <c r="AU48" s="10" t="s">
        <v>227</v>
      </c>
      <c r="AV48" s="5" t="s">
        <v>56</v>
      </c>
      <c r="AW48" s="5">
        <v>5</v>
      </c>
      <c r="AX48" s="5"/>
      <c r="AY48" s="5" t="s">
        <v>40</v>
      </c>
      <c r="AZ48" s="5">
        <f t="shared" si="6"/>
        <v>2</v>
      </c>
      <c r="BA48" s="5"/>
      <c r="BB48" s="6"/>
      <c r="BC48" s="6"/>
      <c r="BD48" s="6"/>
      <c r="BE48" s="5" t="s">
        <v>37</v>
      </c>
      <c r="BF48" s="5">
        <f t="shared" si="16"/>
        <v>1</v>
      </c>
      <c r="BG48" s="5"/>
      <c r="BH48" s="5" t="s">
        <v>56</v>
      </c>
      <c r="BI48" s="5">
        <v>5</v>
      </c>
      <c r="BJ48" s="5"/>
      <c r="BK48" s="5" t="s">
        <v>37</v>
      </c>
      <c r="BL48" s="5">
        <f t="shared" si="7"/>
        <v>1</v>
      </c>
      <c r="BM48" s="5"/>
      <c r="BN48" s="5" t="s">
        <v>46</v>
      </c>
      <c r="BO48" s="5" t="s">
        <v>58</v>
      </c>
      <c r="BP48" s="5" t="s">
        <v>47</v>
      </c>
      <c r="BQ48" s="5"/>
      <c r="BR48" s="5"/>
      <c r="BS48" s="5" t="s">
        <v>40</v>
      </c>
      <c r="BT48" s="5">
        <f t="shared" si="8"/>
        <v>2</v>
      </c>
      <c r="BU48" s="5"/>
      <c r="BV48" s="5" t="s">
        <v>37</v>
      </c>
      <c r="BW48" s="5">
        <f t="shared" si="9"/>
        <v>1</v>
      </c>
      <c r="BX48" s="5"/>
      <c r="BY48" s="5" t="s">
        <v>77</v>
      </c>
      <c r="BZ48" s="5">
        <v>3</v>
      </c>
      <c r="CA48" s="5"/>
      <c r="CB48" s="5" t="s">
        <v>37</v>
      </c>
      <c r="CC48" s="5">
        <f>IF(CB48="NO",2,1)</f>
        <v>1</v>
      </c>
      <c r="CD48" s="5"/>
      <c r="CE48" s="5" t="s">
        <v>59</v>
      </c>
      <c r="CF48" s="6" t="s">
        <v>174</v>
      </c>
      <c r="CG48" s="6"/>
      <c r="CH48" s="6"/>
    </row>
    <row r="49" spans="1:86" ht="12.75">
      <c r="A49" s="4">
        <v>45386.641121550929</v>
      </c>
      <c r="B49" s="5" t="s">
        <v>228</v>
      </c>
      <c r="C49" s="5">
        <v>0</v>
      </c>
      <c r="D49" s="5" t="s">
        <v>37</v>
      </c>
      <c r="E49" s="5" t="s">
        <v>229</v>
      </c>
      <c r="F49" s="5" t="s">
        <v>39</v>
      </c>
      <c r="G49" s="5">
        <v>1</v>
      </c>
      <c r="H49" s="5"/>
      <c r="I49" s="5" t="s">
        <v>40</v>
      </c>
      <c r="J49" s="5">
        <f t="shared" si="0"/>
        <v>2</v>
      </c>
      <c r="K49" s="5"/>
      <c r="L49" s="5" t="s">
        <v>149</v>
      </c>
      <c r="M49" s="5">
        <f t="shared" si="21"/>
        <v>2</v>
      </c>
      <c r="N49" s="5"/>
      <c r="O49" s="5" t="s">
        <v>40</v>
      </c>
      <c r="P49" s="5">
        <f t="shared" si="1"/>
        <v>2</v>
      </c>
      <c r="Q49" s="5"/>
      <c r="R49" s="5" t="s">
        <v>40</v>
      </c>
      <c r="S49" s="5">
        <f>IF(R49="NO",2,1)</f>
        <v>2</v>
      </c>
      <c r="T49" s="5"/>
      <c r="U49" s="5"/>
      <c r="V49" s="5"/>
      <c r="W49" s="5"/>
      <c r="X49" s="5"/>
      <c r="Y49" s="5"/>
      <c r="Z49" s="5" t="s">
        <v>64</v>
      </c>
      <c r="AA49" s="5" t="s">
        <v>75</v>
      </c>
      <c r="AB49" s="5" t="s">
        <v>65</v>
      </c>
      <c r="AC49" s="5" t="s">
        <v>66</v>
      </c>
      <c r="AD49" s="5"/>
      <c r="AE49" s="5"/>
      <c r="AF49" s="5" t="s">
        <v>43</v>
      </c>
      <c r="AG49" s="5"/>
      <c r="AH49" s="5"/>
      <c r="AI49" s="5" t="s">
        <v>37</v>
      </c>
      <c r="AJ49" s="5">
        <f>IF(AI49="NO",2,1)</f>
        <v>1</v>
      </c>
      <c r="AK49" s="5"/>
      <c r="AL49" s="5" t="s">
        <v>37</v>
      </c>
      <c r="AM49" s="5">
        <f t="shared" si="4"/>
        <v>1</v>
      </c>
      <c r="AN49" s="5"/>
      <c r="AO49" s="5" t="s">
        <v>44</v>
      </c>
      <c r="AP49" s="5"/>
      <c r="AQ49" s="5"/>
      <c r="AR49" s="5"/>
      <c r="AS49" s="5" t="s">
        <v>37</v>
      </c>
      <c r="AT49" s="5">
        <f t="shared" si="5"/>
        <v>1</v>
      </c>
      <c r="AU49" s="10" t="s">
        <v>230</v>
      </c>
      <c r="AV49" s="5" t="s">
        <v>71</v>
      </c>
      <c r="AW49" s="5">
        <v>3</v>
      </c>
      <c r="AX49" s="5"/>
      <c r="AY49" s="5" t="s">
        <v>40</v>
      </c>
      <c r="AZ49" s="5">
        <f t="shared" si="6"/>
        <v>2</v>
      </c>
      <c r="BA49" s="5"/>
      <c r="BB49" s="5">
        <v>2</v>
      </c>
      <c r="BC49" s="5"/>
      <c r="BD49" s="5"/>
      <c r="BE49" s="5" t="s">
        <v>37</v>
      </c>
      <c r="BF49" s="5">
        <f t="shared" si="16"/>
        <v>1</v>
      </c>
      <c r="BG49" s="5"/>
      <c r="BH49" s="5" t="s">
        <v>56</v>
      </c>
      <c r="BI49" s="5">
        <v>5</v>
      </c>
      <c r="BJ49" s="5"/>
      <c r="BK49" s="5" t="s">
        <v>37</v>
      </c>
      <c r="BL49" s="5">
        <f t="shared" si="7"/>
        <v>1</v>
      </c>
      <c r="BM49" s="5"/>
      <c r="BN49" s="5" t="s">
        <v>46</v>
      </c>
      <c r="BO49" s="5" t="s">
        <v>58</v>
      </c>
      <c r="BP49" s="5" t="s">
        <v>47</v>
      </c>
      <c r="BQ49" s="5"/>
      <c r="BR49" s="5"/>
      <c r="BS49" s="5" t="s">
        <v>40</v>
      </c>
      <c r="BT49" s="5">
        <f t="shared" si="8"/>
        <v>2</v>
      </c>
      <c r="BU49" s="5"/>
      <c r="BV49" s="5" t="s">
        <v>37</v>
      </c>
      <c r="BW49" s="5">
        <f t="shared" si="9"/>
        <v>1</v>
      </c>
      <c r="BX49" s="5"/>
      <c r="BY49" s="5" t="s">
        <v>77</v>
      </c>
      <c r="BZ49" s="5">
        <v>3</v>
      </c>
      <c r="CA49" s="5"/>
      <c r="CB49" s="5" t="s">
        <v>231</v>
      </c>
      <c r="CC49" s="5">
        <f>IF(CB49="NO",2,1)</f>
        <v>1</v>
      </c>
      <c r="CD49" s="5"/>
      <c r="CE49" s="5" t="s">
        <v>59</v>
      </c>
      <c r="CF49" s="6"/>
      <c r="CG49" s="6"/>
      <c r="CH49" s="6"/>
    </row>
    <row r="50" spans="1:86" ht="12.75">
      <c r="A50" s="4">
        <v>45386.67335646991</v>
      </c>
      <c r="B50" s="5" t="s">
        <v>232</v>
      </c>
      <c r="C50" s="5">
        <v>0</v>
      </c>
      <c r="D50" s="5" t="s">
        <v>37</v>
      </c>
      <c r="E50" s="5" t="s">
        <v>233</v>
      </c>
      <c r="F50" s="5" t="s">
        <v>198</v>
      </c>
      <c r="G50" s="5">
        <v>3</v>
      </c>
      <c r="H50" s="5"/>
      <c r="I50" s="5" t="s">
        <v>37</v>
      </c>
      <c r="J50" s="5">
        <f t="shared" si="0"/>
        <v>1</v>
      </c>
      <c r="K50" s="5"/>
      <c r="L50" s="5" t="s">
        <v>149</v>
      </c>
      <c r="M50" s="5">
        <f t="shared" si="21"/>
        <v>2</v>
      </c>
      <c r="N50" s="5"/>
      <c r="O50" s="5" t="s">
        <v>37</v>
      </c>
      <c r="P50" s="5">
        <f t="shared" si="1"/>
        <v>1</v>
      </c>
      <c r="Q50" s="5"/>
      <c r="R50" s="5" t="s">
        <v>89</v>
      </c>
      <c r="S50" s="5">
        <v>3</v>
      </c>
      <c r="T50" s="5"/>
      <c r="U50" s="5"/>
      <c r="V50" s="6"/>
      <c r="W50" s="6"/>
      <c r="X50" s="6"/>
      <c r="Y50" s="6"/>
      <c r="Z50" s="5" t="s">
        <v>119</v>
      </c>
      <c r="AA50" s="5"/>
      <c r="AB50" s="5"/>
      <c r="AC50" s="5"/>
      <c r="AD50" s="5"/>
      <c r="AE50" s="5"/>
      <c r="AF50" s="5" t="s">
        <v>83</v>
      </c>
      <c r="AG50" s="5"/>
      <c r="AH50" s="5"/>
      <c r="AI50" s="5" t="s">
        <v>37</v>
      </c>
      <c r="AJ50" s="5">
        <f>IF(AI50="NO",2,1)</f>
        <v>1</v>
      </c>
      <c r="AK50" s="5"/>
      <c r="AL50" s="5" t="s">
        <v>37</v>
      </c>
      <c r="AM50" s="5">
        <f t="shared" si="4"/>
        <v>1</v>
      </c>
      <c r="AN50" s="5"/>
      <c r="AO50" s="5" t="s">
        <v>54</v>
      </c>
      <c r="AP50" s="5"/>
      <c r="AQ50" s="5"/>
      <c r="AR50" s="5"/>
      <c r="AS50" s="5" t="s">
        <v>37</v>
      </c>
      <c r="AT50" s="5">
        <f t="shared" si="5"/>
        <v>1</v>
      </c>
      <c r="AU50" s="10" t="s">
        <v>199</v>
      </c>
      <c r="AV50" s="5" t="s">
        <v>71</v>
      </c>
      <c r="AW50" s="5">
        <v>3</v>
      </c>
      <c r="AX50" s="5"/>
      <c r="AY50" s="5" t="s">
        <v>40</v>
      </c>
      <c r="AZ50" s="5">
        <f t="shared" si="6"/>
        <v>2</v>
      </c>
      <c r="BA50" s="5"/>
      <c r="BB50" s="6"/>
      <c r="BC50" s="6"/>
      <c r="BD50" s="6"/>
      <c r="BE50" s="5" t="s">
        <v>40</v>
      </c>
      <c r="BF50" s="5">
        <f t="shared" si="16"/>
        <v>2</v>
      </c>
      <c r="BG50" s="5"/>
      <c r="BH50" s="6"/>
      <c r="BI50" s="6"/>
      <c r="BJ50" s="6"/>
      <c r="BK50" s="5" t="s">
        <v>37</v>
      </c>
      <c r="BL50" s="5">
        <f t="shared" si="7"/>
        <v>1</v>
      </c>
      <c r="BM50" s="5"/>
      <c r="BN50" s="5" t="s">
        <v>46</v>
      </c>
      <c r="BO50" s="5" t="s">
        <v>58</v>
      </c>
      <c r="BP50" s="5"/>
      <c r="BQ50" s="5"/>
      <c r="BR50" s="5"/>
      <c r="BS50" s="5" t="s">
        <v>37</v>
      </c>
      <c r="BT50" s="5">
        <f t="shared" si="8"/>
        <v>1</v>
      </c>
      <c r="BU50" s="5"/>
      <c r="BV50" s="5" t="s">
        <v>37</v>
      </c>
      <c r="BW50" s="5">
        <f t="shared" si="9"/>
        <v>1</v>
      </c>
      <c r="BX50" s="5"/>
      <c r="BY50" s="5" t="s">
        <v>77</v>
      </c>
      <c r="BZ50" s="5">
        <v>3</v>
      </c>
      <c r="CA50" s="5"/>
      <c r="CB50" s="5" t="s">
        <v>89</v>
      </c>
      <c r="CC50" s="5">
        <v>3</v>
      </c>
      <c r="CD50" s="5"/>
      <c r="CE50" s="6"/>
      <c r="CF50" s="6"/>
      <c r="CG50" s="6"/>
      <c r="CH50" s="6"/>
    </row>
    <row r="51" spans="1:86" ht="12.75">
      <c r="A51" s="4">
        <v>45386.7288109375</v>
      </c>
      <c r="B51" s="5" t="s">
        <v>234</v>
      </c>
      <c r="C51" s="5">
        <v>0</v>
      </c>
      <c r="D51" s="5" t="s">
        <v>37</v>
      </c>
      <c r="E51" s="5" t="s">
        <v>235</v>
      </c>
      <c r="F51" s="5" t="s">
        <v>39</v>
      </c>
      <c r="G51" s="5">
        <v>1</v>
      </c>
      <c r="H51" s="5"/>
      <c r="I51" s="5" t="s">
        <v>37</v>
      </c>
      <c r="J51" s="5">
        <f t="shared" si="0"/>
        <v>1</v>
      </c>
      <c r="K51" s="5"/>
      <c r="L51" s="5" t="s">
        <v>149</v>
      </c>
      <c r="M51" s="5">
        <f t="shared" si="21"/>
        <v>2</v>
      </c>
      <c r="N51" s="5"/>
      <c r="O51" s="5" t="s">
        <v>37</v>
      </c>
      <c r="P51" s="5">
        <f t="shared" si="1"/>
        <v>1</v>
      </c>
      <c r="Q51" s="5"/>
      <c r="R51" s="5" t="s">
        <v>89</v>
      </c>
      <c r="S51" s="5">
        <v>3</v>
      </c>
      <c r="T51" s="5"/>
      <c r="V51" s="5"/>
      <c r="W51" s="5"/>
      <c r="X51" s="5"/>
      <c r="Y51" s="5"/>
      <c r="Z51" s="5" t="s">
        <v>64</v>
      </c>
      <c r="AA51" s="5" t="s">
        <v>75</v>
      </c>
      <c r="AB51" s="5" t="s">
        <v>65</v>
      </c>
      <c r="AC51" s="5" t="s">
        <v>66</v>
      </c>
      <c r="AD51" s="5" t="s">
        <v>81</v>
      </c>
      <c r="AE51" s="5"/>
      <c r="AF51" s="5" t="s">
        <v>53</v>
      </c>
      <c r="AG51" s="5"/>
      <c r="AH51" s="5"/>
      <c r="AI51" s="5" t="s">
        <v>71</v>
      </c>
      <c r="AJ51" s="5">
        <v>3</v>
      </c>
      <c r="AK51" s="5"/>
      <c r="AL51" s="5" t="s">
        <v>37</v>
      </c>
      <c r="AM51" s="5">
        <f t="shared" si="4"/>
        <v>1</v>
      </c>
      <c r="AN51" s="5"/>
      <c r="AO51" s="5" t="s">
        <v>44</v>
      </c>
      <c r="AP51" s="5" t="s">
        <v>95</v>
      </c>
      <c r="AQ51" s="5" t="s">
        <v>69</v>
      </c>
      <c r="AR51" s="5"/>
      <c r="AS51" s="5" t="s">
        <v>37</v>
      </c>
      <c r="AT51" s="5">
        <f t="shared" si="5"/>
        <v>1</v>
      </c>
      <c r="AU51" s="10" t="s">
        <v>236</v>
      </c>
      <c r="AV51" s="5" t="s">
        <v>71</v>
      </c>
      <c r="AW51" s="5">
        <v>3</v>
      </c>
      <c r="AX51" s="5"/>
      <c r="AY51" s="5" t="s">
        <v>40</v>
      </c>
      <c r="AZ51" s="5">
        <f t="shared" si="6"/>
        <v>2</v>
      </c>
      <c r="BA51" s="5"/>
      <c r="BB51" s="49">
        <v>3</v>
      </c>
      <c r="BC51" s="5"/>
      <c r="BD51" s="5"/>
      <c r="BE51" s="5" t="s">
        <v>37</v>
      </c>
      <c r="BF51" s="5">
        <f t="shared" si="16"/>
        <v>1</v>
      </c>
      <c r="BG51" s="5"/>
      <c r="BH51" s="5" t="s">
        <v>72</v>
      </c>
      <c r="BI51" s="5">
        <v>4</v>
      </c>
      <c r="BJ51" s="5"/>
      <c r="BK51" s="5" t="s">
        <v>37</v>
      </c>
      <c r="BL51" s="5">
        <f t="shared" si="7"/>
        <v>1</v>
      </c>
      <c r="BM51" s="5"/>
      <c r="BN51" s="5" t="s">
        <v>46</v>
      </c>
      <c r="BO51" s="5" t="s">
        <v>58</v>
      </c>
      <c r="BP51" s="5" t="s">
        <v>47</v>
      </c>
      <c r="BQ51" s="5"/>
      <c r="BR51" s="5"/>
      <c r="BS51" s="5" t="s">
        <v>37</v>
      </c>
      <c r="BT51" s="5">
        <f t="shared" si="8"/>
        <v>1</v>
      </c>
      <c r="BU51" s="5"/>
      <c r="BV51" s="5" t="s">
        <v>37</v>
      </c>
      <c r="BW51" s="5">
        <f t="shared" si="9"/>
        <v>1</v>
      </c>
      <c r="BX51" s="5"/>
      <c r="BY51" s="5" t="s">
        <v>77</v>
      </c>
      <c r="BZ51" s="5">
        <v>3</v>
      </c>
      <c r="CA51" s="5"/>
      <c r="CB51" s="5" t="s">
        <v>40</v>
      </c>
      <c r="CC51" s="5">
        <f t="shared" ref="CC51:CC52" si="23">IF(CB51="NO",2,1)</f>
        <v>2</v>
      </c>
      <c r="CD51" s="5"/>
      <c r="CE51" s="6"/>
      <c r="CF51" s="6"/>
      <c r="CG51" s="6"/>
      <c r="CH51" s="6"/>
    </row>
    <row r="52" spans="1:86" ht="12.75">
      <c r="A52" s="4">
        <v>45387.335132673616</v>
      </c>
      <c r="B52" s="5" t="s">
        <v>237</v>
      </c>
      <c r="C52" s="5">
        <v>0</v>
      </c>
      <c r="D52" s="5" t="s">
        <v>37</v>
      </c>
      <c r="E52" s="5" t="s">
        <v>238</v>
      </c>
      <c r="F52" s="5" t="s">
        <v>39</v>
      </c>
      <c r="G52" s="5">
        <v>1</v>
      </c>
      <c r="H52" s="5"/>
      <c r="I52" s="5" t="s">
        <v>40</v>
      </c>
      <c r="J52" s="5">
        <f t="shared" si="0"/>
        <v>2</v>
      </c>
      <c r="K52" s="5"/>
      <c r="L52" s="5" t="s">
        <v>41</v>
      </c>
      <c r="M52" s="5">
        <v>3</v>
      </c>
      <c r="N52" s="5"/>
      <c r="O52" s="5" t="s">
        <v>40</v>
      </c>
      <c r="P52" s="5">
        <f t="shared" si="1"/>
        <v>2</v>
      </c>
      <c r="Q52" s="5"/>
      <c r="R52" s="5" t="s">
        <v>40</v>
      </c>
      <c r="S52" s="5">
        <f>IF(R52="NO",2,1)</f>
        <v>2</v>
      </c>
      <c r="T52" s="5"/>
      <c r="U52" s="72" t="s">
        <v>269</v>
      </c>
      <c r="V52" s="8"/>
      <c r="W52" s="8"/>
      <c r="X52" s="8"/>
      <c r="Y52" s="8"/>
      <c r="Z52" s="5" t="s">
        <v>42</v>
      </c>
      <c r="AA52" s="5" t="s">
        <v>66</v>
      </c>
      <c r="AB52" s="5"/>
      <c r="AC52" s="5"/>
      <c r="AD52" s="5"/>
      <c r="AE52" s="5"/>
      <c r="AF52" s="5" t="s">
        <v>43</v>
      </c>
      <c r="AG52" s="5" t="s">
        <v>94</v>
      </c>
      <c r="AH52" s="5"/>
      <c r="AI52" s="5" t="s">
        <v>40</v>
      </c>
      <c r="AJ52" s="5">
        <f t="shared" ref="AJ52" si="24">IF(AI52="NO",2,1)</f>
        <v>2</v>
      </c>
      <c r="AK52" s="5"/>
      <c r="AL52" s="5" t="s">
        <v>37</v>
      </c>
      <c r="AM52" s="5">
        <f t="shared" si="4"/>
        <v>1</v>
      </c>
      <c r="AN52" s="5"/>
      <c r="AO52" s="5" t="s">
        <v>54</v>
      </c>
      <c r="AP52" s="5"/>
      <c r="AQ52" s="5"/>
      <c r="AR52" s="5"/>
      <c r="AS52" s="5" t="s">
        <v>37</v>
      </c>
      <c r="AT52" s="5">
        <f t="shared" si="5"/>
        <v>1</v>
      </c>
      <c r="AU52" s="10" t="s">
        <v>239</v>
      </c>
      <c r="AV52" s="5" t="s">
        <v>45</v>
      </c>
      <c r="AW52" s="5">
        <v>1</v>
      </c>
      <c r="AX52" s="5"/>
      <c r="AY52" s="5" t="s">
        <v>37</v>
      </c>
      <c r="AZ52" s="5">
        <f t="shared" si="6"/>
        <v>1</v>
      </c>
      <c r="BA52" s="5"/>
      <c r="BB52" s="5">
        <v>3</v>
      </c>
      <c r="BC52" s="5"/>
      <c r="BD52" s="5"/>
      <c r="BE52" s="5" t="s">
        <v>37</v>
      </c>
      <c r="BF52" s="5">
        <f t="shared" si="16"/>
        <v>1</v>
      </c>
      <c r="BG52" s="5"/>
      <c r="BH52" s="5" t="s">
        <v>72</v>
      </c>
      <c r="BI52" s="5">
        <v>4</v>
      </c>
      <c r="BJ52" s="5"/>
      <c r="BK52" s="5" t="s">
        <v>37</v>
      </c>
      <c r="BL52" s="5">
        <f t="shared" si="7"/>
        <v>1</v>
      </c>
      <c r="BM52" s="5"/>
      <c r="BN52" s="5" t="s">
        <v>46</v>
      </c>
      <c r="BO52" s="5" t="s">
        <v>47</v>
      </c>
      <c r="BP52" s="5"/>
      <c r="BQ52" s="5"/>
      <c r="BR52" s="5"/>
      <c r="BS52" s="5" t="s">
        <v>40</v>
      </c>
      <c r="BT52" s="5">
        <f t="shared" si="8"/>
        <v>2</v>
      </c>
      <c r="BU52" s="5"/>
      <c r="BV52" s="5" t="s">
        <v>37</v>
      </c>
      <c r="BW52" s="5">
        <f t="shared" si="9"/>
        <v>1</v>
      </c>
      <c r="BX52" s="5"/>
      <c r="BY52" s="5" t="s">
        <v>77</v>
      </c>
      <c r="BZ52" s="5">
        <v>3</v>
      </c>
      <c r="CA52" s="5"/>
      <c r="CB52" s="5" t="s">
        <v>40</v>
      </c>
      <c r="CC52" s="5">
        <f t="shared" si="23"/>
        <v>2</v>
      </c>
      <c r="CD52" s="5"/>
      <c r="CE52" s="6"/>
      <c r="CF52" s="6"/>
      <c r="CG52" s="6"/>
      <c r="CH52" s="6"/>
    </row>
    <row r="53" spans="1:86" ht="15.75" customHeight="1" thickBot="1"/>
    <row r="54" spans="1:86" ht="15.75" customHeight="1">
      <c r="F54" s="25" t="s">
        <v>39</v>
      </c>
      <c r="G54" s="26">
        <f>COUNTIF(G2:G52,1)</f>
        <v>47</v>
      </c>
      <c r="H54" s="27">
        <f>G54/$G$57</f>
        <v>0.92156862745098034</v>
      </c>
      <c r="I54" s="83" t="s">
        <v>37</v>
      </c>
      <c r="J54" s="26">
        <f>COUNTIF(J$2:J$52,1)</f>
        <v>31</v>
      </c>
      <c r="K54" s="27">
        <f>J54/$J$56</f>
        <v>0.60784313725490191</v>
      </c>
      <c r="L54" s="25" t="s">
        <v>51</v>
      </c>
      <c r="M54" s="26">
        <f>COUNTIF(M$2:M$52,1)</f>
        <v>27</v>
      </c>
      <c r="N54" s="27">
        <f>M54/$M$57</f>
        <v>0.52941176470588236</v>
      </c>
      <c r="O54" s="25" t="s">
        <v>37</v>
      </c>
      <c r="P54" s="26">
        <f>COUNTIF(P$2:P$52,1)</f>
        <v>33</v>
      </c>
      <c r="Q54" s="35">
        <f>P54/$J$56</f>
        <v>0.6470588235294118</v>
      </c>
      <c r="R54" s="25" t="s">
        <v>37</v>
      </c>
      <c r="S54" s="26">
        <f>COUNTIF(S$2:S$52,1)</f>
        <v>28</v>
      </c>
      <c r="T54" s="27">
        <f>S54/$M$57</f>
        <v>0.5490196078431373</v>
      </c>
      <c r="U54" s="25" t="s">
        <v>52</v>
      </c>
      <c r="V54" s="26">
        <f>COUNTIF($U$2:$Y$52,U54)</f>
        <v>27</v>
      </c>
      <c r="W54" s="27">
        <f>V54/$V$59</f>
        <v>0.47368421052631576</v>
      </c>
      <c r="X54" s="14"/>
      <c r="Y54" s="14"/>
      <c r="Z54" s="25" t="s">
        <v>42</v>
      </c>
      <c r="AA54" s="26">
        <f>COUNTIF($Z$2:$AE$52,Z54)</f>
        <v>14</v>
      </c>
      <c r="AB54" s="27">
        <f>AA54/$AA$59</f>
        <v>0.12612612612612611</v>
      </c>
      <c r="AF54" s="25" t="s">
        <v>43</v>
      </c>
      <c r="AG54" s="26">
        <f>COUNTIF($AF$2:$AH$52,AF54)</f>
        <v>26</v>
      </c>
      <c r="AH54" s="27">
        <f>AG54/$AG$58</f>
        <v>0.50980392156862742</v>
      </c>
      <c r="AI54" s="25" t="s">
        <v>37</v>
      </c>
      <c r="AJ54" s="26">
        <f>COUNTIF(AJ$2:AJ$52,1)</f>
        <v>31</v>
      </c>
      <c r="AK54" s="27">
        <f>AJ54/$M$57</f>
        <v>0.60784313725490191</v>
      </c>
      <c r="AL54" s="25" t="s">
        <v>37</v>
      </c>
      <c r="AM54" s="26">
        <f>COUNTIF(AM$2:AM$52,1)</f>
        <v>44</v>
      </c>
      <c r="AN54" s="35">
        <f ca="1">AM54/$AM$56</f>
        <v>0.86274509803921573</v>
      </c>
      <c r="AO54" s="25" t="s">
        <v>54</v>
      </c>
      <c r="AP54" s="26">
        <f>COUNTIF($AO$2:$AR$52,AO54)</f>
        <v>17</v>
      </c>
      <c r="AQ54" s="27">
        <f>AP54/$AP$58</f>
        <v>0.21518987341772153</v>
      </c>
      <c r="AS54" s="25" t="s">
        <v>37</v>
      </c>
      <c r="AT54" s="26">
        <f>COUNTIF(AT$2:AT$52,1)</f>
        <v>43</v>
      </c>
      <c r="AU54" s="35">
        <f ca="1">AT54/$AT$56</f>
        <v>0.84313725490196079</v>
      </c>
      <c r="AV54" s="25" t="s">
        <v>56</v>
      </c>
      <c r="AW54" s="26">
        <f>COUNTIF(AW$2:AW$52,5)</f>
        <v>15</v>
      </c>
      <c r="AX54" s="27">
        <f ca="1">AW54/$AT$56</f>
        <v>0.29411764705882354</v>
      </c>
      <c r="AY54" s="25" t="s">
        <v>37</v>
      </c>
      <c r="AZ54" s="26">
        <f>COUNTIF(AZ$2:AZ$52,1)</f>
        <v>13</v>
      </c>
      <c r="BA54" s="35">
        <f ca="1">AZ54/$AZ$56</f>
        <v>0.25490196078431371</v>
      </c>
      <c r="BB54" s="41">
        <v>5</v>
      </c>
      <c r="BC54" s="26">
        <f>COUNTIF(BB$2:BB$52,5)</f>
        <v>1</v>
      </c>
      <c r="BD54" s="59">
        <f>BC54/$BC$59</f>
        <v>6.25E-2</v>
      </c>
      <c r="BE54" s="25" t="s">
        <v>37</v>
      </c>
      <c r="BF54" s="26">
        <f>COUNTIF(BF$2:BF$52,1)</f>
        <v>33</v>
      </c>
      <c r="BG54" s="35">
        <f>BF54/$BF$57</f>
        <v>0.6470588235294118</v>
      </c>
      <c r="BH54" s="25" t="s">
        <v>56</v>
      </c>
      <c r="BI54" s="26">
        <f>COUNTIF(BI$2:BI$52,5)</f>
        <v>15</v>
      </c>
      <c r="BJ54" s="27">
        <f>BI54/$BI$59</f>
        <v>0.46875</v>
      </c>
      <c r="BK54" s="25" t="s">
        <v>37</v>
      </c>
      <c r="BL54" s="26">
        <f>COUNTIF(BL$2:BL$52,1)</f>
        <v>49</v>
      </c>
      <c r="BM54" s="35">
        <f>BL54/$BF$57</f>
        <v>0.96078431372549022</v>
      </c>
      <c r="BN54" s="25" t="s">
        <v>46</v>
      </c>
      <c r="BO54" s="26">
        <f>COUNTIF($BN$2:$BR$52,BN54)</f>
        <v>50</v>
      </c>
      <c r="BP54" s="27">
        <f>BO54/$BO$59</f>
        <v>0.32894736842105265</v>
      </c>
      <c r="BS54" s="25" t="s">
        <v>37</v>
      </c>
      <c r="BT54" s="26">
        <f>COUNTIF(BT$2:BT$52,1)</f>
        <v>33</v>
      </c>
      <c r="BU54" s="27">
        <f>BT54/$BT$56</f>
        <v>0.6470588235294118</v>
      </c>
      <c r="BV54" s="25" t="s">
        <v>37</v>
      </c>
      <c r="BW54" s="26">
        <f>COUNTIF(BW$2:BW$52,1)</f>
        <v>39</v>
      </c>
      <c r="BX54" s="35">
        <f>BW54/$BF$57</f>
        <v>0.76470588235294112</v>
      </c>
      <c r="BY54" s="25" t="s">
        <v>37</v>
      </c>
      <c r="BZ54" s="26">
        <f>COUNTIF(BZ$2:BZ$52,1)</f>
        <v>16</v>
      </c>
      <c r="CA54" s="27">
        <f>BZ54/$BZ$57</f>
        <v>0.31372549019607843</v>
      </c>
      <c r="CB54" s="25" t="s">
        <v>37</v>
      </c>
      <c r="CC54" s="26">
        <f>COUNTIF(CC$2:CC$52,1)</f>
        <v>28</v>
      </c>
      <c r="CD54" s="35">
        <f>CC54/$CC$57</f>
        <v>0.5490196078431373</v>
      </c>
      <c r="CE54" s="25" t="s">
        <v>59</v>
      </c>
      <c r="CF54" s="26">
        <f>COUNTIF($CE$2:$CH$52,CE54)</f>
        <v>23</v>
      </c>
      <c r="CG54" s="27">
        <f>CF54/$CF$59</f>
        <v>0.56097560975609762</v>
      </c>
    </row>
    <row r="55" spans="1:86" ht="15.75" customHeight="1">
      <c r="F55" s="28" t="s">
        <v>180</v>
      </c>
      <c r="G55" s="12">
        <f>COUNTIF(G2:G52,2)</f>
        <v>1</v>
      </c>
      <c r="H55" s="29">
        <f>G55/$G$57</f>
        <v>1.9607843137254902E-2</v>
      </c>
      <c r="I55" s="14" t="s">
        <v>40</v>
      </c>
      <c r="J55" s="12">
        <f>COUNTIF(J$2:J$52,2)</f>
        <v>20</v>
      </c>
      <c r="K55" s="29">
        <f>J55/$J$56</f>
        <v>0.39215686274509803</v>
      </c>
      <c r="L55" s="28" t="s">
        <v>149</v>
      </c>
      <c r="M55" s="12">
        <f>COUNTIF(M$2:M$52,2)</f>
        <v>10</v>
      </c>
      <c r="N55" s="29">
        <f>M55/$M$57</f>
        <v>0.19607843137254902</v>
      </c>
      <c r="O55" s="28" t="s">
        <v>40</v>
      </c>
      <c r="P55" s="12">
        <f>COUNTIF(P$2:P$52,2)</f>
        <v>18</v>
      </c>
      <c r="Q55" s="15">
        <f>P55/$J$56</f>
        <v>0.35294117647058826</v>
      </c>
      <c r="R55" s="28" t="s">
        <v>40</v>
      </c>
      <c r="S55" s="12">
        <f>COUNTIF(S$2:S$52,2)</f>
        <v>12</v>
      </c>
      <c r="T55" s="29">
        <f>S55/$M$57</f>
        <v>0.23529411764705882</v>
      </c>
      <c r="U55" s="28" t="s">
        <v>169</v>
      </c>
      <c r="V55" s="12">
        <f>COUNTIF($U$2:$Y$52,U55)</f>
        <v>3</v>
      </c>
      <c r="W55" s="29">
        <f>V55/$V$59</f>
        <v>5.2631578947368418E-2</v>
      </c>
      <c r="X55" s="14"/>
      <c r="Y55" s="14"/>
      <c r="Z55" s="28" t="s">
        <v>66</v>
      </c>
      <c r="AA55" s="12">
        <f>COUNTIF($Z$2:$AE$52,Z55)</f>
        <v>33</v>
      </c>
      <c r="AB55" s="29">
        <f>AA55/$AA$59</f>
        <v>0.29729729729729731</v>
      </c>
      <c r="AF55" s="28" t="s">
        <v>53</v>
      </c>
      <c r="AG55" s="12">
        <f>COUNTIF($AF$2:$AH$52,AF55)</f>
        <v>8</v>
      </c>
      <c r="AH55" s="29">
        <f t="shared" ref="AH55:AH57" si="25">AG55/$AG$58</f>
        <v>0.15686274509803921</v>
      </c>
      <c r="AI55" s="28" t="s">
        <v>40</v>
      </c>
      <c r="AJ55" s="12">
        <f>COUNTIF(AJ$2:AJ$52,2)</f>
        <v>13</v>
      </c>
      <c r="AK55" s="29">
        <f>AJ55/$M$57</f>
        <v>0.25490196078431371</v>
      </c>
      <c r="AL55" s="28" t="s">
        <v>40</v>
      </c>
      <c r="AM55" s="12">
        <f>COUNTIF(AM$2:AM$52,2)</f>
        <v>7</v>
      </c>
      <c r="AN55" s="15">
        <f ca="1">AM55/$AM$56</f>
        <v>0.13725490196078433</v>
      </c>
      <c r="AO55" s="28" t="s">
        <v>44</v>
      </c>
      <c r="AP55" s="12">
        <f>COUNTIF($AO$2:$AR$52,AO55)</f>
        <v>23</v>
      </c>
      <c r="AQ55" s="29">
        <f>AP55/$AP$58</f>
        <v>0.29113924050632911</v>
      </c>
      <c r="AS55" s="28" t="s">
        <v>40</v>
      </c>
      <c r="AT55" s="12">
        <f>COUNTIF(AT$2:AT$52,2)</f>
        <v>8</v>
      </c>
      <c r="AU55" s="15">
        <f ca="1">AT55/$AT$56</f>
        <v>0.15686274509803921</v>
      </c>
      <c r="AV55" s="28" t="s">
        <v>72</v>
      </c>
      <c r="AW55" s="12">
        <f>COUNTIF(AW$2:AW$52,4)</f>
        <v>12</v>
      </c>
      <c r="AX55" s="29">
        <f ca="1">AW55/$AT$56</f>
        <v>0.23529411764705882</v>
      </c>
      <c r="AY55" s="28" t="s">
        <v>40</v>
      </c>
      <c r="AZ55" s="12">
        <f>COUNTIF(AZ$2:AZ$52,2)</f>
        <v>38</v>
      </c>
      <c r="BA55" s="15">
        <f ca="1">AZ55/$AZ$56</f>
        <v>0.74509803921568629</v>
      </c>
      <c r="BB55" s="42">
        <v>4</v>
      </c>
      <c r="BC55" s="12">
        <f>COUNTIF(BB$2:BB$52,4)</f>
        <v>3</v>
      </c>
      <c r="BD55" s="60">
        <f>BC55/$BC$59</f>
        <v>0.1875</v>
      </c>
      <c r="BE55" s="28" t="s">
        <v>40</v>
      </c>
      <c r="BF55" s="12">
        <f>COUNTIF(BF$2:BF$52,2)</f>
        <v>15</v>
      </c>
      <c r="BG55" s="15">
        <f>BF55/$BF$57</f>
        <v>0.29411764705882354</v>
      </c>
      <c r="BH55" s="28" t="s">
        <v>72</v>
      </c>
      <c r="BI55" s="12">
        <f>COUNTIF(BI$2:BI$52,4)</f>
        <v>11</v>
      </c>
      <c r="BJ55" s="29">
        <f>BI55/$BI$59</f>
        <v>0.34375</v>
      </c>
      <c r="BK55" s="28" t="s">
        <v>40</v>
      </c>
      <c r="BL55" s="12">
        <f>COUNTIF(BL$2:BL$52,2)</f>
        <v>2</v>
      </c>
      <c r="BM55" s="15">
        <f>BL55/$BF$57</f>
        <v>3.9215686274509803E-2</v>
      </c>
      <c r="BN55" s="28" t="s">
        <v>58</v>
      </c>
      <c r="BO55" s="12">
        <f>COUNTIF($BN$2:$BR$52,BN55)</f>
        <v>38</v>
      </c>
      <c r="BP55" s="29">
        <f>BO55/$BO$59</f>
        <v>0.25</v>
      </c>
      <c r="BS55" s="28" t="s">
        <v>40</v>
      </c>
      <c r="BT55" s="12">
        <f>COUNTIF(BT$2:BT$52,2)</f>
        <v>18</v>
      </c>
      <c r="BU55" s="29">
        <f>BT55/$BF$57</f>
        <v>0.35294117647058826</v>
      </c>
      <c r="BV55" s="28" t="s">
        <v>40</v>
      </c>
      <c r="BW55" s="12">
        <f>COUNTIF(BW$2:BW$52,2)</f>
        <v>12</v>
      </c>
      <c r="BX55" s="15">
        <f>BW55/$BF$57</f>
        <v>0.23529411764705882</v>
      </c>
      <c r="BY55" s="28" t="s">
        <v>40</v>
      </c>
      <c r="BZ55" s="12">
        <f>COUNTIF(BZ$2:BZ$52,2)</f>
        <v>14</v>
      </c>
      <c r="CA55" s="29">
        <f>BZ55/$BZ$57</f>
        <v>0.27450980392156865</v>
      </c>
      <c r="CB55" s="28" t="s">
        <v>40</v>
      </c>
      <c r="CC55" s="12">
        <f>COUNTIF(CC$2:CC$52,2)</f>
        <v>16</v>
      </c>
      <c r="CD55" s="15">
        <f>CC55/$CC$57</f>
        <v>0.31372549019607843</v>
      </c>
      <c r="CE55" s="42" t="s">
        <v>174</v>
      </c>
      <c r="CF55" s="12">
        <f>COUNTIF($CE$2:$CH$52,CE55)</f>
        <v>4</v>
      </c>
      <c r="CG55" s="29">
        <f>CF55/$CF$59</f>
        <v>9.7560975609756101E-2</v>
      </c>
    </row>
    <row r="56" spans="1:86" ht="15.75" customHeight="1" thickBot="1">
      <c r="F56" s="28" t="s">
        <v>198</v>
      </c>
      <c r="G56" s="12">
        <f>COUNTIF(G$2:G$52,3)</f>
        <v>3</v>
      </c>
      <c r="H56" s="29">
        <f>G56/$G$57</f>
        <v>5.8823529411764705E-2</v>
      </c>
      <c r="I56" s="82" t="s">
        <v>240</v>
      </c>
      <c r="J56" s="31">
        <f>SUM(J53:J55)</f>
        <v>51</v>
      </c>
      <c r="K56" s="34">
        <f>SUM(K54:K55)</f>
        <v>1</v>
      </c>
      <c r="L56" s="28" t="s">
        <v>41</v>
      </c>
      <c r="M56" s="12">
        <f>COUNTIF(M$2:M$52,3)</f>
        <v>14</v>
      </c>
      <c r="N56" s="29">
        <f>M56/$M$57</f>
        <v>0.27450980392156865</v>
      </c>
      <c r="O56" s="22" t="s">
        <v>240</v>
      </c>
      <c r="P56" s="31">
        <f ca="1">SUM(P54:P56)</f>
        <v>57</v>
      </c>
      <c r="Q56" s="36">
        <f>SUM(Q54:Q55)</f>
        <v>1</v>
      </c>
      <c r="R56" s="28" t="s">
        <v>89</v>
      </c>
      <c r="S56" s="12">
        <f>COUNTIF(S$2:S$52,3)</f>
        <v>11</v>
      </c>
      <c r="T56" s="29">
        <f>S56/$M$57</f>
        <v>0.21568627450980393</v>
      </c>
      <c r="U56" s="28" t="s">
        <v>80</v>
      </c>
      <c r="V56" s="12">
        <f>COUNTIF($U$2:$Y$52,U56)</f>
        <v>14</v>
      </c>
      <c r="W56" s="29">
        <f>V56/$V$59</f>
        <v>0.24561403508771928</v>
      </c>
      <c r="X56" s="14"/>
      <c r="Y56" s="14"/>
      <c r="Z56" s="28" t="s">
        <v>65</v>
      </c>
      <c r="AA56" s="12">
        <f>COUNTIF($Z$2:$AE$52,Z56)</f>
        <v>31</v>
      </c>
      <c r="AB56" s="29">
        <f>AA56/$AA$59</f>
        <v>0.27927927927927926</v>
      </c>
      <c r="AF56" s="28" t="s">
        <v>83</v>
      </c>
      <c r="AG56" s="12">
        <f>COUNTIF($AF$2:$AH$52,AF56)</f>
        <v>15</v>
      </c>
      <c r="AH56" s="29">
        <f t="shared" si="25"/>
        <v>0.29411764705882354</v>
      </c>
      <c r="AI56" s="28" t="s">
        <v>71</v>
      </c>
      <c r="AJ56" s="12">
        <f>COUNTIF(AJ$2:AJ$52,3)</f>
        <v>7</v>
      </c>
      <c r="AK56" s="29">
        <f>AJ56/$M$57</f>
        <v>0.13725490196078433</v>
      </c>
      <c r="AL56" s="22" t="s">
        <v>240</v>
      </c>
      <c r="AM56" s="31">
        <f ca="1">SUM(AM54:AM56)</f>
        <v>51</v>
      </c>
      <c r="AN56" s="36">
        <f ca="1">SUM(AN54:AN56)</f>
        <v>1</v>
      </c>
      <c r="AO56" s="28" t="s">
        <v>69</v>
      </c>
      <c r="AP56" s="12">
        <f>COUNTIF($AO$2:$AR$52,AO56)</f>
        <v>23</v>
      </c>
      <c r="AQ56" s="29">
        <f>AP56/$AP$58</f>
        <v>0.29113924050632911</v>
      </c>
      <c r="AS56" s="22" t="s">
        <v>240</v>
      </c>
      <c r="AT56" s="31">
        <f ca="1">SUM(AT54:AT56)</f>
        <v>51</v>
      </c>
      <c r="AU56" s="36">
        <f ca="1">SUM(AU54:AU56)</f>
        <v>1</v>
      </c>
      <c r="AV56" s="28" t="s">
        <v>71</v>
      </c>
      <c r="AW56" s="12">
        <f>COUNTIF(AW$2:AW$52,3)</f>
        <v>13</v>
      </c>
      <c r="AX56" s="29">
        <f ca="1">AW56/$AT$56</f>
        <v>0.25490196078431371</v>
      </c>
      <c r="AY56" s="22" t="s">
        <v>240</v>
      </c>
      <c r="AZ56" s="31">
        <f ca="1">SUM(AZ54:AZ56)</f>
        <v>51</v>
      </c>
      <c r="BA56" s="36">
        <v>1</v>
      </c>
      <c r="BB56" s="42">
        <v>3</v>
      </c>
      <c r="BC56" s="12">
        <f>COUNTIF(BB$2:BB$52,3)</f>
        <v>6</v>
      </c>
      <c r="BD56" s="60">
        <f>BC56/$BC$59</f>
        <v>0.375</v>
      </c>
      <c r="BE56" s="28" t="s">
        <v>57</v>
      </c>
      <c r="BF56" s="12">
        <f>COUNTIF(BF$2:BF$52,3)</f>
        <v>3</v>
      </c>
      <c r="BG56" s="15">
        <f>BF56/$BF$57</f>
        <v>5.8823529411764705E-2</v>
      </c>
      <c r="BH56" s="28" t="s">
        <v>71</v>
      </c>
      <c r="BI56" s="12">
        <f>COUNTIF(BI$2:BI$52,3)</f>
        <v>5</v>
      </c>
      <c r="BJ56" s="29">
        <f>BI56/$BI$59</f>
        <v>0.15625</v>
      </c>
      <c r="BK56" s="22" t="s">
        <v>240</v>
      </c>
      <c r="BL56" s="31">
        <f>SUM(BL54:BL55)</f>
        <v>51</v>
      </c>
      <c r="BM56" s="44">
        <f>SUM(BM54:BM55)</f>
        <v>1</v>
      </c>
      <c r="BN56" s="28" t="s">
        <v>47</v>
      </c>
      <c r="BO56" s="12">
        <f>COUNTIF($BN$2:$BR$52,BN56)</f>
        <v>35</v>
      </c>
      <c r="BP56" s="29">
        <f>BO56/$BO$59</f>
        <v>0.23026315789473684</v>
      </c>
      <c r="BS56" s="22" t="s">
        <v>240</v>
      </c>
      <c r="BT56" s="31">
        <f>SUM(BT54:BT55)</f>
        <v>51</v>
      </c>
      <c r="BU56" s="43">
        <f>SUM(BU54:BU55)</f>
        <v>1</v>
      </c>
      <c r="BV56" s="22" t="s">
        <v>240</v>
      </c>
      <c r="BW56" s="31">
        <f>SUM(BW54:BW55)</f>
        <v>51</v>
      </c>
      <c r="BX56" s="44">
        <f>SUM(BX54:BX55)</f>
        <v>1</v>
      </c>
      <c r="BY56" s="28" t="s">
        <v>77</v>
      </c>
      <c r="BZ56" s="12">
        <f>COUNTIF(BZ$2:BZ$52,3)</f>
        <v>21</v>
      </c>
      <c r="CA56" s="29">
        <f>BZ56/$BZ$57</f>
        <v>0.41176470588235292</v>
      </c>
      <c r="CB56" s="28" t="s">
        <v>89</v>
      </c>
      <c r="CC56" s="12">
        <f>COUNTIF(CC$2:CC$52,3)</f>
        <v>7</v>
      </c>
      <c r="CD56" s="15">
        <f>CC56/$CC$57</f>
        <v>0.13725490196078433</v>
      </c>
      <c r="CE56" s="42" t="s">
        <v>166</v>
      </c>
      <c r="CF56" s="12">
        <f>COUNTIF($CE$2:$CH$52,CE56)</f>
        <v>6</v>
      </c>
      <c r="CG56" s="29">
        <f>CF56/$CF$59</f>
        <v>0.14634146341463414</v>
      </c>
    </row>
    <row r="57" spans="1:86" ht="15.75" customHeight="1" thickBot="1">
      <c r="F57" s="22" t="s">
        <v>240</v>
      </c>
      <c r="G57" s="31">
        <f>SUM(G54:G56)</f>
        <v>51</v>
      </c>
      <c r="H57" s="34">
        <f>SUM(H54:H56)</f>
        <v>1</v>
      </c>
      <c r="L57" s="82" t="s">
        <v>240</v>
      </c>
      <c r="M57" s="31">
        <f>SUM(M54:M56)</f>
        <v>51</v>
      </c>
      <c r="N57" s="34">
        <f>SUM(N54:N56)</f>
        <v>1</v>
      </c>
      <c r="R57" s="22" t="s">
        <v>240</v>
      </c>
      <c r="S57" s="31">
        <f>SUM(S54:S56)</f>
        <v>51</v>
      </c>
      <c r="T57" s="34">
        <f>SUM(T54:T56)</f>
        <v>1</v>
      </c>
      <c r="U57" s="28" t="s">
        <v>101</v>
      </c>
      <c r="V57" s="12">
        <f>COUNTIF($U$2:$Y$52,U57)</f>
        <v>7</v>
      </c>
      <c r="W57" s="29">
        <f>V57/$V$59</f>
        <v>0.12280701754385964</v>
      </c>
      <c r="Z57" s="28" t="s">
        <v>270</v>
      </c>
      <c r="AA57" s="12">
        <f>COUNTIF($Z$2:$AE$52,Z57)</f>
        <v>0</v>
      </c>
      <c r="AB57" s="29">
        <f>AA57/$AA$59</f>
        <v>0</v>
      </c>
      <c r="AF57" s="28" t="s">
        <v>181</v>
      </c>
      <c r="AG57" s="12">
        <v>2</v>
      </c>
      <c r="AH57" s="29">
        <f t="shared" si="25"/>
        <v>3.9215686274509803E-2</v>
      </c>
      <c r="AI57" s="22" t="s">
        <v>240</v>
      </c>
      <c r="AJ57" s="31">
        <f>SUM(AJ54:AJ56)</f>
        <v>51</v>
      </c>
      <c r="AK57" s="34">
        <f>SUM(AK54:AK56)</f>
        <v>1</v>
      </c>
      <c r="AO57" s="28" t="s">
        <v>68</v>
      </c>
      <c r="AP57" s="12">
        <f>COUNTIF($AO$2:$AR$52,AO57)</f>
        <v>16</v>
      </c>
      <c r="AQ57" s="29">
        <f>AP57/$AP$58</f>
        <v>0.20253164556962025</v>
      </c>
      <c r="AV57" s="28" t="s">
        <v>106</v>
      </c>
      <c r="AW57" s="12">
        <f>COUNTIF(AW$2:AW$52,2)</f>
        <v>1</v>
      </c>
      <c r="AX57" s="29">
        <f ca="1">AW57/$AT$56</f>
        <v>1.9607843137254902E-2</v>
      </c>
      <c r="BB57" s="42">
        <v>2</v>
      </c>
      <c r="BC57" s="12">
        <f>COUNTIF(BB$2:BB$52,2)</f>
        <v>6</v>
      </c>
      <c r="BD57" s="60">
        <f>BC57/$BC$59</f>
        <v>0.375</v>
      </c>
      <c r="BE57" s="22" t="s">
        <v>240</v>
      </c>
      <c r="BF57" s="31">
        <f>SUM(BF54:BF56)</f>
        <v>51</v>
      </c>
      <c r="BG57" s="44">
        <f>SUM(BG54:BG56)</f>
        <v>1</v>
      </c>
      <c r="BH57" s="28" t="s">
        <v>106</v>
      </c>
      <c r="BI57" s="12">
        <f>COUNTIF(BI$2:BI$52,2)</f>
        <v>1</v>
      </c>
      <c r="BJ57" s="29">
        <f>BI57/$BI$59</f>
        <v>3.125E-2</v>
      </c>
      <c r="BN57" s="28" t="s">
        <v>85</v>
      </c>
      <c r="BO57" s="12">
        <f>COUNTIF($BN$2:$BR$52,BN57)</f>
        <v>12</v>
      </c>
      <c r="BP57" s="29">
        <f>BO57/$BO$59</f>
        <v>7.8947368421052627E-2</v>
      </c>
      <c r="BY57" s="22" t="s">
        <v>240</v>
      </c>
      <c r="BZ57" s="31">
        <f>SUBTOTAL(9,BZ54:BZ56)</f>
        <v>51</v>
      </c>
      <c r="CA57" s="43">
        <f>SUM(CA54:CA56)</f>
        <v>1</v>
      </c>
      <c r="CB57" s="22" t="s">
        <v>240</v>
      </c>
      <c r="CC57" s="31">
        <f>SUBTOTAL(9,CC54:CC56)</f>
        <v>51</v>
      </c>
      <c r="CD57" s="44">
        <f>SUM(CD54:CD56)</f>
        <v>1</v>
      </c>
      <c r="CE57" s="42" t="s">
        <v>129</v>
      </c>
      <c r="CF57" s="12">
        <f>COUNTIF($CE$2:$CH$52,CE57)</f>
        <v>4</v>
      </c>
      <c r="CG57" s="29">
        <f>CF57/$CF$59</f>
        <v>9.7560975609756101E-2</v>
      </c>
    </row>
    <row r="58" spans="1:86" ht="15.75" customHeight="1" thickBot="1">
      <c r="U58" s="28" t="s">
        <v>63</v>
      </c>
      <c r="V58" s="12">
        <f>COUNTIF($U$2:$Y$52,U58)</f>
        <v>6</v>
      </c>
      <c r="W58" s="29">
        <f>V58/$V$59</f>
        <v>0.10526315789473684</v>
      </c>
      <c r="Z58" s="28" t="s">
        <v>64</v>
      </c>
      <c r="AA58" s="12">
        <f>COUNTIF($Z$2:$AE$52,Z58)</f>
        <v>33</v>
      </c>
      <c r="AB58" s="29">
        <f>AA58/$AA$59</f>
        <v>0.29729729729729731</v>
      </c>
      <c r="AF58" s="22" t="s">
        <v>240</v>
      </c>
      <c r="AG58" s="31">
        <f>SUM(AG54:AG57)</f>
        <v>51</v>
      </c>
      <c r="AH58" s="34">
        <f>SUM(AH54:AH57)</f>
        <v>0.99999999999999989</v>
      </c>
      <c r="AO58" s="22" t="s">
        <v>240</v>
      </c>
      <c r="AP58" s="31">
        <f>SUM(AP54:AP57)</f>
        <v>79</v>
      </c>
      <c r="AQ58" s="34">
        <f>SUM(AQ54:AQ57)</f>
        <v>1</v>
      </c>
      <c r="AV58" s="28" t="s">
        <v>45</v>
      </c>
      <c r="AW58" s="12">
        <f>COUNTIF(AW$2:AW$52,1)</f>
        <v>10</v>
      </c>
      <c r="AX58" s="29">
        <f ca="1">AW58/$AT$56</f>
        <v>0.19607843137254902</v>
      </c>
      <c r="BB58" s="42">
        <v>1</v>
      </c>
      <c r="BC58" s="12">
        <f>COUNTIF(BB$2:BB$52,1)</f>
        <v>0</v>
      </c>
      <c r="BD58" s="60">
        <f>BC58/$BC$59</f>
        <v>0</v>
      </c>
      <c r="BH58" s="28" t="s">
        <v>45</v>
      </c>
      <c r="BI58" s="12">
        <f>COUNTIF(BI$2:BI$52,1)</f>
        <v>0</v>
      </c>
      <c r="BJ58" s="29">
        <f>BI58/$BI$59</f>
        <v>0</v>
      </c>
      <c r="BN58" s="28" t="s">
        <v>86</v>
      </c>
      <c r="BO58" s="12">
        <f>COUNTIF($BN$2:$BR$52,BN58)</f>
        <v>17</v>
      </c>
      <c r="BP58" s="29">
        <f>BO58/$BO$59</f>
        <v>0.1118421052631579</v>
      </c>
      <c r="CE58" s="42" t="s">
        <v>138</v>
      </c>
      <c r="CF58" s="12">
        <f>COUNTIF($CE$2:$CH$52,CE58)</f>
        <v>4</v>
      </c>
      <c r="CG58" s="29">
        <f>CF58/$CF$59</f>
        <v>9.7560975609756101E-2</v>
      </c>
    </row>
    <row r="59" spans="1:86" ht="15.75" customHeight="1" thickBot="1">
      <c r="U59" s="22" t="s">
        <v>240</v>
      </c>
      <c r="V59" s="31">
        <f>SUM(V54:V58)</f>
        <v>57</v>
      </c>
      <c r="W59" s="34">
        <f>SUM(W54:W58)</f>
        <v>0.99999999999999989</v>
      </c>
      <c r="Z59" s="22" t="s">
        <v>240</v>
      </c>
      <c r="AA59" s="31">
        <f>SUM(AA54:AA58)</f>
        <v>111</v>
      </c>
      <c r="AB59" s="34">
        <f>SUM(AB54:AB58)</f>
        <v>1</v>
      </c>
      <c r="AH59" s="15"/>
      <c r="AV59" s="22" t="s">
        <v>240</v>
      </c>
      <c r="AW59" s="31">
        <f>SUM(AW54:AW58)</f>
        <v>51</v>
      </c>
      <c r="AX59" s="34">
        <f ca="1">SUM(AX54:AX58)</f>
        <v>1</v>
      </c>
      <c r="BB59" s="22" t="s">
        <v>241</v>
      </c>
      <c r="BC59" s="31">
        <f>SUM(BC54:BC58)</f>
        <v>16</v>
      </c>
      <c r="BD59" s="43">
        <f>SUM(BD54:BD58)</f>
        <v>1</v>
      </c>
      <c r="BH59" s="22" t="s">
        <v>240</v>
      </c>
      <c r="BI59" s="31">
        <f>SUM(BI54:BI58)</f>
        <v>32</v>
      </c>
      <c r="BJ59" s="43">
        <f>SUM(BJ54:BJ58)</f>
        <v>1</v>
      </c>
      <c r="BN59" s="22" t="s">
        <v>240</v>
      </c>
      <c r="BO59" s="31">
        <f>SUM(BO54:BO58)</f>
        <v>152</v>
      </c>
      <c r="BP59" s="43">
        <f>SUM(BP54:BP58)</f>
        <v>1</v>
      </c>
      <c r="CE59" s="22" t="s">
        <v>240</v>
      </c>
      <c r="CF59" s="31">
        <f>SUBTOTAL(9,CF54:CF58)</f>
        <v>41</v>
      </c>
      <c r="CG59" s="43">
        <f>SUM(CG54:CG58)</f>
        <v>1</v>
      </c>
    </row>
  </sheetData>
  <autoFilter ref="A1:CE52" xr:uid="{00000000-0001-0000-0000-000000000000}"/>
  <hyperlinks>
    <hyperlink ref="AU4" r:id="rId1" display="WWW.transyari.com" xr:uid="{C55B00CD-E8C9-442E-86EA-E1FE1E2C4845}"/>
    <hyperlink ref="AU6" r:id="rId2" xr:uid="{CB05BE31-362B-410C-8422-D90D177264B9}"/>
    <hyperlink ref="AU7" r:id="rId3" xr:uid="{0E236FD5-CB61-47D4-8082-6656D4DFD559}"/>
    <hyperlink ref="AU8" r:id="rId4" display="https://www.flotasantafe.com/" xr:uid="{00472F8D-7DED-42EE-8D53-721A3E1F459E}"/>
    <hyperlink ref="AU10" r:id="rId5" xr:uid="{B504B2D4-379F-4F50-9BFC-E5186946C4DB}"/>
    <hyperlink ref="AU12" r:id="rId6" xr:uid="{1AE19592-23E5-4FC0-85A0-DBCDD6904664}"/>
    <hyperlink ref="AU15" r:id="rId7" display="Continentalbus.com.co" xr:uid="{4FA43DBC-7CF4-41FD-8036-127B45B45E29}"/>
    <hyperlink ref="AU18" r:id="rId8" display="flotalamarena.com" xr:uid="{5427D35E-8B08-423B-854C-C83BD02560B1}"/>
    <hyperlink ref="AU19" r:id="rId9" xr:uid="{D5FCA343-187F-4427-AEF5-F25BDC911D90}"/>
    <hyperlink ref="AU20" r:id="rId10" xr:uid="{00D47314-8760-49C6-B481-049ED7769B49}"/>
    <hyperlink ref="AU21" r:id="rId11" xr:uid="{9386C682-476C-4943-BDDE-0B6E5ACE9AD7}"/>
    <hyperlink ref="AU23" r:id="rId12" xr:uid="{6B9E2FAD-DC3C-4435-95A5-F87CFADBA59D}"/>
    <hyperlink ref="AU24" r:id="rId13" display="https://www.flotamagdalena.com/bogota" xr:uid="{90BC9FF3-0D0A-4CCA-9A4A-B5C631336EB6}"/>
    <hyperlink ref="AU25" r:id="rId14" xr:uid="{C35C3E76-C473-4329-8CF6-78301D2D91AB}"/>
    <hyperlink ref="AU27" r:id="rId15" display="https://flotasanvicente.co" xr:uid="{759879B8-A9D8-4A2F-AD9E-4CFEF79C815D}"/>
    <hyperlink ref="AU28" r:id="rId16" xr:uid="{E9AEAD23-57B3-40AB-ACBD-87991A2933D7}"/>
    <hyperlink ref="AU29" r:id="rId17" xr:uid="{D718C6DD-4CDD-4EEF-ADD8-70826C3BD916}"/>
    <hyperlink ref="AU30" r:id="rId18" xr:uid="{FF8381D7-235D-4952-AA13-71C39D2B5474}"/>
    <hyperlink ref="AU31" r:id="rId19" xr:uid="{D14AFE83-DA0A-4E60-8ED2-C4CA35A3C620}"/>
    <hyperlink ref="AU32" r:id="rId20" xr:uid="{7C7CF905-B576-4FC6-9CCB-D92989EB195D}"/>
    <hyperlink ref="AU34" r:id="rId21" xr:uid="{D71462CF-5BE6-4ECD-8C8B-DF37538AB6FE}"/>
    <hyperlink ref="AU35" r:id="rId22" xr:uid="{097957A4-8357-4887-8292-07625EA32CB3}"/>
    <hyperlink ref="AU36" r:id="rId23" display="https://elrapidoduitama.redbus.co/" xr:uid="{1B6D1E3B-3917-4DCF-B616-BBCE349D5B1F}"/>
    <hyperlink ref="AU37" r:id="rId24" xr:uid="{07214577-84CD-4202-B02E-C01FAF0CFD05}"/>
    <hyperlink ref="AU40" r:id="rId25" xr:uid="{20453E3C-53E0-4C3E-9B54-F384C4A02676}"/>
    <hyperlink ref="AU43" r:id="rId26" display="https://www.taxlaferia.co/" xr:uid="{DE9C8302-025E-4EE0-8FB7-6E0B3586DBEF}"/>
    <hyperlink ref="AU44" r:id="rId27" xr:uid="{750BF0DD-9EE5-434E-BA29-D53AD28D3287}"/>
    <hyperlink ref="AU45" r:id="rId28" xr:uid="{B5FC7EB8-A3EB-4B1C-A80B-26BEF04D56AF}"/>
    <hyperlink ref="AU47" r:id="rId29" xr:uid="{8B64F02E-D452-4262-8B08-45A46BD2E330}"/>
    <hyperlink ref="AU48" r:id="rId30" xr:uid="{AE4BE716-3BC3-4CF4-9865-19E65F8879F9}"/>
    <hyperlink ref="AU49" r:id="rId31" display="WWW.AUTOBOYSA.COM.CO" xr:uid="{CBFA39ED-472F-42FD-9E8F-5D459767A3F2}"/>
    <hyperlink ref="AU50" r:id="rId32" display="https://www.transalianza.com/" xr:uid="{0DB40F54-6964-42A2-B7E4-4309A652B9EE}"/>
    <hyperlink ref="AU51" r:id="rId33" display="https://www.expresodelsol.com/" xr:uid="{E800F458-25E3-40A7-8D4F-89032CC2EF64}"/>
    <hyperlink ref="AU52" r:id="rId34" xr:uid="{6240033D-EAB8-4941-A79C-D36586BD205C}"/>
    <hyperlink ref="AU39" r:id="rId35" display="https://www.transalianza.com/" xr:uid="{407DC6AB-84D6-441A-A2BE-2BD0FA67E25D}"/>
  </hyperlinks>
  <pageMargins left="0.7" right="0.7" top="0.75" bottom="0.75" header="0.3" footer="0.3"/>
  <pageSetup orientation="portrait" horizontalDpi="0" verticalDpi="0" r:id="rId3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0775-F1B5-4F66-A12C-DED461BED193}">
  <sheetPr>
    <tabColor theme="6"/>
  </sheetPr>
  <dimension ref="A1:K399"/>
  <sheetViews>
    <sheetView tabSelected="1" topLeftCell="A255" workbookViewId="0">
      <selection activeCell="D336" sqref="D336"/>
    </sheetView>
  </sheetViews>
  <sheetFormatPr defaultColWidth="11.42578125" defaultRowHeight="12.75"/>
  <cols>
    <col min="1" max="1" width="11.5703125" style="62"/>
    <col min="2" max="2" width="44.7109375" style="63" customWidth="1"/>
    <col min="3" max="3" width="11.5703125" style="12"/>
    <col min="4" max="4" width="11.5703125" style="64"/>
  </cols>
  <sheetData>
    <row r="1" spans="1:4" ht="36" customHeight="1">
      <c r="A1" s="65">
        <v>1</v>
      </c>
      <c r="B1" s="76" t="s">
        <v>5</v>
      </c>
    </row>
    <row r="3" spans="1:4">
      <c r="B3" s="63" t="s">
        <v>39</v>
      </c>
      <c r="C3" s="12">
        <v>47</v>
      </c>
      <c r="D3" s="64">
        <v>0.92156862745098034</v>
      </c>
    </row>
    <row r="4" spans="1:4">
      <c r="B4" s="63" t="s">
        <v>180</v>
      </c>
      <c r="C4" s="12">
        <v>1</v>
      </c>
      <c r="D4" s="64">
        <v>1.9607843137254902E-2</v>
      </c>
    </row>
    <row r="5" spans="1:4">
      <c r="B5" s="63" t="s">
        <v>198</v>
      </c>
      <c r="C5" s="12">
        <v>3</v>
      </c>
      <c r="D5" s="64">
        <v>5.8823529411764705E-2</v>
      </c>
    </row>
    <row r="6" spans="1:4">
      <c r="B6" s="61" t="s">
        <v>240</v>
      </c>
      <c r="C6" s="13">
        <v>51</v>
      </c>
      <c r="D6" s="74">
        <v>1</v>
      </c>
    </row>
    <row r="7" spans="1:4">
      <c r="B7" s="73"/>
    </row>
    <row r="8" spans="1:4">
      <c r="B8" s="73"/>
    </row>
    <row r="9" spans="1:4">
      <c r="B9" s="73"/>
    </row>
    <row r="10" spans="1:4">
      <c r="B10" s="73"/>
    </row>
    <row r="11" spans="1:4">
      <c r="B11" s="73"/>
    </row>
    <row r="12" spans="1:4">
      <c r="B12" s="73"/>
    </row>
    <row r="13" spans="1:4">
      <c r="B13" s="73"/>
    </row>
    <row r="14" spans="1:4">
      <c r="B14" s="73"/>
    </row>
    <row r="15" spans="1:4">
      <c r="B15" s="73"/>
    </row>
    <row r="17" spans="1:4" ht="25.5">
      <c r="A17" s="65">
        <v>2</v>
      </c>
      <c r="B17" s="76" t="s">
        <v>8</v>
      </c>
    </row>
    <row r="19" spans="1:4">
      <c r="B19" s="14" t="s">
        <v>37</v>
      </c>
      <c r="C19" s="12">
        <f ca="1">COUNTIF(C$2:C$117,1)</f>
        <v>31</v>
      </c>
      <c r="D19" s="15">
        <f ca="1">C19/$J$121</f>
        <v>0.60784313725490191</v>
      </c>
    </row>
    <row r="20" spans="1:4">
      <c r="B20" s="14" t="s">
        <v>40</v>
      </c>
      <c r="C20" s="12">
        <f ca="1">COUNTIF(C$2:C$117,2)</f>
        <v>20</v>
      </c>
      <c r="D20" s="15">
        <f ca="1">C20/$J$121</f>
        <v>0.39215686274509803</v>
      </c>
    </row>
    <row r="21" spans="1:4">
      <c r="B21" s="61" t="s">
        <v>240</v>
      </c>
      <c r="C21" s="13">
        <f ca="1">SUM(C18:C20)</f>
        <v>51</v>
      </c>
      <c r="D21" s="75">
        <f ca="1">SUM(D19:D20)</f>
        <v>1</v>
      </c>
    </row>
    <row r="22" spans="1:4">
      <c r="B22" s="73"/>
      <c r="D22" s="15"/>
    </row>
    <row r="23" spans="1:4">
      <c r="B23" s="73"/>
      <c r="D23" s="15"/>
    </row>
    <row r="24" spans="1:4">
      <c r="B24" s="73"/>
      <c r="D24" s="15"/>
    </row>
    <row r="25" spans="1:4">
      <c r="B25" s="73"/>
      <c r="D25" s="15"/>
    </row>
    <row r="26" spans="1:4">
      <c r="B26" s="73"/>
      <c r="D26" s="15"/>
    </row>
    <row r="27" spans="1:4">
      <c r="B27" s="73"/>
      <c r="D27" s="15"/>
    </row>
    <row r="28" spans="1:4">
      <c r="B28" s="73"/>
      <c r="D28" s="15"/>
    </row>
    <row r="29" spans="1:4">
      <c r="B29" s="73"/>
      <c r="D29" s="15"/>
    </row>
    <row r="30" spans="1:4">
      <c r="B30" s="73"/>
      <c r="D30" s="15"/>
    </row>
    <row r="31" spans="1:4">
      <c r="B31" s="73"/>
      <c r="D31" s="15"/>
    </row>
    <row r="33" spans="1:4" ht="38.25">
      <c r="A33" s="65">
        <v>3</v>
      </c>
      <c r="B33" s="76" t="s">
        <v>271</v>
      </c>
    </row>
    <row r="35" spans="1:4">
      <c r="B35" s="14" t="s">
        <v>51</v>
      </c>
      <c r="C35" s="12">
        <f ca="1">COUNTIF(C$2:C$117,1)</f>
        <v>27</v>
      </c>
      <c r="D35" s="15">
        <f ca="1">C35/$M$122</f>
        <v>0.52941176470588236</v>
      </c>
    </row>
    <row r="36" spans="1:4">
      <c r="B36" s="14" t="s">
        <v>149</v>
      </c>
      <c r="C36" s="12">
        <f ca="1">COUNTIF(C$2:C$117,2)</f>
        <v>10</v>
      </c>
      <c r="D36" s="15">
        <f ca="1">C36/$M$122</f>
        <v>0.19607843137254902</v>
      </c>
    </row>
    <row r="37" spans="1:4">
      <c r="B37" s="14" t="s">
        <v>41</v>
      </c>
      <c r="C37" s="12">
        <f ca="1">COUNTIF(C$2:C$117,3)</f>
        <v>14</v>
      </c>
      <c r="D37" s="15">
        <f ca="1">C37/$M$122</f>
        <v>0.27450980392156865</v>
      </c>
    </row>
    <row r="38" spans="1:4">
      <c r="B38" s="61" t="s">
        <v>240</v>
      </c>
      <c r="C38" s="13">
        <f ca="1">SUM(C35:C37)</f>
        <v>51</v>
      </c>
      <c r="D38" s="75">
        <f ca="1">SUM(D35:D37)</f>
        <v>1</v>
      </c>
    </row>
    <row r="39" spans="1:4">
      <c r="B39" s="73"/>
      <c r="D39" s="15"/>
    </row>
    <row r="40" spans="1:4">
      <c r="B40" s="73"/>
      <c r="D40" s="15"/>
    </row>
    <row r="41" spans="1:4">
      <c r="B41" s="73"/>
      <c r="D41" s="15"/>
    </row>
    <row r="42" spans="1:4">
      <c r="B42" s="73"/>
      <c r="D42" s="15"/>
    </row>
    <row r="43" spans="1:4">
      <c r="B43" s="73"/>
      <c r="D43" s="15"/>
    </row>
    <row r="44" spans="1:4">
      <c r="B44" s="73"/>
      <c r="D44" s="15"/>
    </row>
    <row r="45" spans="1:4">
      <c r="B45" s="73"/>
      <c r="D45" s="15"/>
    </row>
    <row r="46" spans="1:4">
      <c r="B46" s="73"/>
      <c r="D46" s="15"/>
    </row>
    <row r="47" spans="1:4">
      <c r="B47" s="73"/>
      <c r="D47" s="15"/>
    </row>
    <row r="48" spans="1:4">
      <c r="B48" s="73"/>
      <c r="D48" s="15"/>
    </row>
    <row r="50" spans="1:4" ht="25.5">
      <c r="A50" s="65">
        <v>4</v>
      </c>
      <c r="B50" s="76" t="s">
        <v>10</v>
      </c>
    </row>
    <row r="52" spans="1:4">
      <c r="B52" s="14" t="s">
        <v>37</v>
      </c>
      <c r="C52" s="12">
        <f ca="1">COUNTIF(C$2:C$117,1)</f>
        <v>33</v>
      </c>
      <c r="D52" s="15">
        <f ca="1">C52/$J$121</f>
        <v>0.6470588235294118</v>
      </c>
    </row>
    <row r="53" spans="1:4">
      <c r="B53" s="14" t="s">
        <v>40</v>
      </c>
      <c r="C53" s="12">
        <f ca="1">COUNTIF(C$2:C$117,2)</f>
        <v>18</v>
      </c>
      <c r="D53" s="15">
        <f ca="1">C53/$J$121</f>
        <v>0.35294117647058826</v>
      </c>
    </row>
    <row r="54" spans="1:4">
      <c r="B54" s="61" t="s">
        <v>240</v>
      </c>
      <c r="C54" s="13">
        <f ca="1">SUM(C52:C54)</f>
        <v>57</v>
      </c>
      <c r="D54" s="75">
        <f ca="1">SUM(D52:D53)</f>
        <v>1</v>
      </c>
    </row>
    <row r="55" spans="1:4">
      <c r="B55" s="73"/>
      <c r="C55" s="13"/>
      <c r="D55" s="75"/>
    </row>
    <row r="56" spans="1:4">
      <c r="B56" s="73"/>
      <c r="C56" s="13"/>
      <c r="D56" s="75"/>
    </row>
    <row r="57" spans="1:4">
      <c r="B57" s="73"/>
      <c r="C57" s="13"/>
      <c r="D57" s="75"/>
    </row>
    <row r="58" spans="1:4">
      <c r="B58" s="73"/>
      <c r="C58" s="13"/>
      <c r="D58" s="75"/>
    </row>
    <row r="59" spans="1:4">
      <c r="B59" s="73"/>
      <c r="C59" s="13"/>
      <c r="D59" s="75"/>
    </row>
    <row r="60" spans="1:4">
      <c r="B60" s="73"/>
      <c r="C60" s="13"/>
      <c r="D60" s="75"/>
    </row>
    <row r="61" spans="1:4">
      <c r="B61" s="73"/>
      <c r="C61" s="13"/>
      <c r="D61" s="75"/>
    </row>
    <row r="62" spans="1:4">
      <c r="B62" s="73"/>
      <c r="C62" s="13"/>
      <c r="D62" s="75"/>
    </row>
    <row r="63" spans="1:4">
      <c r="B63" s="73"/>
      <c r="C63" s="13"/>
      <c r="D63" s="75"/>
    </row>
    <row r="64" spans="1:4">
      <c r="B64" s="73"/>
      <c r="C64" s="13"/>
      <c r="D64" s="75"/>
    </row>
    <row r="65" spans="1:4">
      <c r="B65" s="73"/>
      <c r="C65" s="13"/>
      <c r="D65" s="75"/>
    </row>
    <row r="66" spans="1:4">
      <c r="B66" s="73"/>
      <c r="C66" s="13"/>
      <c r="D66" s="75"/>
    </row>
    <row r="67" spans="1:4">
      <c r="D67" s="15"/>
    </row>
    <row r="68" spans="1:4" ht="63.75">
      <c r="A68" s="65">
        <v>5</v>
      </c>
      <c r="B68" s="76" t="s">
        <v>12</v>
      </c>
    </row>
    <row r="70" spans="1:4">
      <c r="B70" s="14" t="s">
        <v>37</v>
      </c>
      <c r="C70" s="12">
        <f ca="1">COUNTIF(C$2:C$118,1)</f>
        <v>28</v>
      </c>
      <c r="D70" s="15">
        <f ca="1">C70/$M$124</f>
        <v>0.5490196078431373</v>
      </c>
    </row>
    <row r="71" spans="1:4">
      <c r="B71" s="14" t="s">
        <v>40</v>
      </c>
      <c r="C71" s="12">
        <f ca="1">COUNTIF(C$2:C$118,2)</f>
        <v>12</v>
      </c>
      <c r="D71" s="15">
        <f ca="1">C71/$M$124</f>
        <v>0.23529411764705882</v>
      </c>
    </row>
    <row r="72" spans="1:4">
      <c r="B72" s="14" t="s">
        <v>89</v>
      </c>
      <c r="C72" s="12">
        <f ca="1">COUNTIF(C$2:C$118,3)</f>
        <v>11</v>
      </c>
      <c r="D72" s="15">
        <f ca="1">C72/$M$124</f>
        <v>0.21568627450980393</v>
      </c>
    </row>
    <row r="73" spans="1:4">
      <c r="B73" s="61" t="s">
        <v>240</v>
      </c>
      <c r="C73" s="13">
        <f ca="1">SUM(C70:C72)</f>
        <v>51</v>
      </c>
      <c r="D73" s="75">
        <f ca="1">SUM(D70:D72)</f>
        <v>1</v>
      </c>
    </row>
    <row r="74" spans="1:4">
      <c r="B74" s="73"/>
      <c r="D74" s="15"/>
    </row>
    <row r="75" spans="1:4">
      <c r="B75" s="73"/>
      <c r="D75" s="15"/>
    </row>
    <row r="76" spans="1:4">
      <c r="B76" s="73"/>
      <c r="D76" s="15"/>
    </row>
    <row r="77" spans="1:4">
      <c r="B77" s="73"/>
      <c r="D77" s="15"/>
    </row>
    <row r="78" spans="1:4">
      <c r="B78" s="73"/>
      <c r="D78" s="15"/>
    </row>
    <row r="79" spans="1:4">
      <c r="B79" s="73"/>
      <c r="D79" s="15"/>
    </row>
    <row r="80" spans="1:4">
      <c r="B80" s="73"/>
      <c r="D80" s="15"/>
    </row>
    <row r="81" spans="1:4">
      <c r="B81" s="73"/>
      <c r="D81" s="15"/>
    </row>
    <row r="82" spans="1:4">
      <c r="B82" s="73"/>
      <c r="D82" s="15"/>
    </row>
    <row r="83" spans="1:4" ht="38.25">
      <c r="A83" s="65">
        <v>6</v>
      </c>
      <c r="B83" s="76" t="s">
        <v>13</v>
      </c>
    </row>
    <row r="85" spans="1:4">
      <c r="B85" s="63" t="s">
        <v>52</v>
      </c>
      <c r="C85" s="12">
        <v>27</v>
      </c>
      <c r="D85" s="64">
        <v>0.48214285714285715</v>
      </c>
    </row>
    <row r="86" spans="1:4">
      <c r="B86" s="63" t="s">
        <v>169</v>
      </c>
      <c r="C86" s="12">
        <v>2</v>
      </c>
      <c r="D86" s="64">
        <v>3.5714285714285712E-2</v>
      </c>
    </row>
    <row r="87" spans="1:4">
      <c r="B87" s="63" t="s">
        <v>272</v>
      </c>
      <c r="C87" s="12">
        <v>14</v>
      </c>
      <c r="D87" s="64">
        <v>0.25</v>
      </c>
    </row>
    <row r="88" spans="1:4">
      <c r="B88" s="63" t="s">
        <v>273</v>
      </c>
      <c r="C88" s="12">
        <v>7</v>
      </c>
      <c r="D88" s="64">
        <v>0.125</v>
      </c>
    </row>
    <row r="89" spans="1:4">
      <c r="B89" s="63" t="s">
        <v>274</v>
      </c>
      <c r="C89" s="12">
        <v>6</v>
      </c>
      <c r="D89" s="64">
        <v>0.10714285714285714</v>
      </c>
    </row>
    <row r="90" spans="1:4">
      <c r="B90" s="61" t="s">
        <v>240</v>
      </c>
      <c r="C90" s="13">
        <v>56</v>
      </c>
      <c r="D90" s="74">
        <v>1</v>
      </c>
    </row>
    <row r="91" spans="1:4">
      <c r="B91" s="73"/>
    </row>
    <row r="92" spans="1:4">
      <c r="B92" s="73"/>
    </row>
    <row r="93" spans="1:4">
      <c r="B93" s="73"/>
    </row>
    <row r="94" spans="1:4">
      <c r="B94" s="73"/>
    </row>
    <row r="95" spans="1:4">
      <c r="B95" s="73"/>
    </row>
    <row r="96" spans="1:4">
      <c r="B96" s="73"/>
    </row>
    <row r="97" spans="1:4">
      <c r="B97" s="73"/>
    </row>
    <row r="98" spans="1:4">
      <c r="B98" s="73"/>
    </row>
    <row r="100" spans="1:4" ht="25.5">
      <c r="A100" s="65">
        <v>7</v>
      </c>
      <c r="B100" s="76" t="s">
        <v>14</v>
      </c>
    </row>
    <row r="102" spans="1:4">
      <c r="B102" s="63" t="s">
        <v>42</v>
      </c>
      <c r="C102" s="12">
        <v>14</v>
      </c>
      <c r="D102" s="64">
        <v>0.10294117647058823</v>
      </c>
    </row>
    <row r="103" spans="1:4">
      <c r="B103" s="63" t="s">
        <v>109</v>
      </c>
      <c r="C103" s="12">
        <v>33</v>
      </c>
      <c r="D103" s="64">
        <v>0.24264705882352941</v>
      </c>
    </row>
    <row r="104" spans="1:4">
      <c r="B104" s="63" t="s">
        <v>119</v>
      </c>
      <c r="C104" s="12">
        <v>31</v>
      </c>
      <c r="D104" s="64">
        <v>0.22794117647058823</v>
      </c>
    </row>
    <row r="105" spans="1:4">
      <c r="B105" s="63" t="s">
        <v>275</v>
      </c>
      <c r="C105" s="12">
        <v>25</v>
      </c>
      <c r="D105" s="64">
        <v>0.18382352941176472</v>
      </c>
    </row>
    <row r="106" spans="1:4">
      <c r="B106" s="63" t="s">
        <v>64</v>
      </c>
      <c r="C106" s="12">
        <v>33</v>
      </c>
      <c r="D106" s="64">
        <v>0.24264705882352941</v>
      </c>
    </row>
    <row r="107" spans="1:4">
      <c r="B107" s="61" t="s">
        <v>240</v>
      </c>
      <c r="C107" s="13">
        <v>136</v>
      </c>
      <c r="D107" s="74">
        <v>1</v>
      </c>
    </row>
    <row r="108" spans="1:4">
      <c r="B108" s="73"/>
    </row>
    <row r="109" spans="1:4">
      <c r="B109" s="73"/>
    </row>
    <row r="110" spans="1:4">
      <c r="B110" s="73"/>
    </row>
    <row r="111" spans="1:4">
      <c r="B111" s="73"/>
    </row>
    <row r="112" spans="1:4">
      <c r="B112" s="73"/>
    </row>
    <row r="113" spans="1:4">
      <c r="B113" s="73"/>
    </row>
    <row r="114" spans="1:4">
      <c r="B114" s="73"/>
    </row>
    <row r="115" spans="1:4">
      <c r="B115" s="73"/>
    </row>
    <row r="116" spans="1:4">
      <c r="B116" s="73"/>
    </row>
    <row r="118" spans="1:4" ht="51">
      <c r="A118" s="65">
        <v>8</v>
      </c>
      <c r="B118" s="76" t="s">
        <v>15</v>
      </c>
    </row>
    <row r="120" spans="1:4">
      <c r="B120" s="63" t="s">
        <v>43</v>
      </c>
      <c r="C120" s="12">
        <v>26</v>
      </c>
      <c r="D120" s="64">
        <v>0.51061224489795898</v>
      </c>
    </row>
    <row r="121" spans="1:4">
      <c r="B121" s="63" t="s">
        <v>53</v>
      </c>
      <c r="C121" s="12">
        <v>8</v>
      </c>
      <c r="D121" s="64">
        <v>0.16326530612244897</v>
      </c>
    </row>
    <row r="122" spans="1:4">
      <c r="B122" s="63" t="s">
        <v>83</v>
      </c>
      <c r="C122" s="12">
        <v>15</v>
      </c>
      <c r="D122" s="64">
        <v>0.28999999999999998</v>
      </c>
    </row>
    <row r="123" spans="1:4">
      <c r="B123" s="63" t="s">
        <v>276</v>
      </c>
      <c r="C123" s="12">
        <v>2</v>
      </c>
      <c r="D123" s="64">
        <v>0.04</v>
      </c>
    </row>
    <row r="124" spans="1:4">
      <c r="B124" s="61" t="s">
        <v>240</v>
      </c>
      <c r="C124" s="13">
        <f>SUM(C120:C123)</f>
        <v>51</v>
      </c>
      <c r="D124" s="74">
        <f>SUM(D120:D123)</f>
        <v>1.0038775510204079</v>
      </c>
    </row>
    <row r="125" spans="1:4">
      <c r="B125" s="73"/>
    </row>
    <row r="126" spans="1:4">
      <c r="B126" s="73"/>
    </row>
    <row r="127" spans="1:4">
      <c r="B127" s="73"/>
    </row>
    <row r="128" spans="1:4">
      <c r="B128" s="73"/>
    </row>
    <row r="129" spans="1:4">
      <c r="B129" s="73"/>
    </row>
    <row r="130" spans="1:4">
      <c r="B130" s="73"/>
    </row>
    <row r="131" spans="1:4">
      <c r="B131" s="73"/>
    </row>
    <row r="132" spans="1:4">
      <c r="B132" s="73"/>
    </row>
    <row r="134" spans="1:4" ht="25.5">
      <c r="A134" s="65">
        <v>9</v>
      </c>
      <c r="B134" s="76" t="s">
        <v>16</v>
      </c>
    </row>
    <row r="136" spans="1:4">
      <c r="B136" s="14" t="s">
        <v>37</v>
      </c>
      <c r="C136" s="12">
        <f ca="1">COUNTIF(C$2:C$118,1)</f>
        <v>31</v>
      </c>
      <c r="D136" s="15">
        <f ca="1">C136/$M$124</f>
        <v>0.60784313725490191</v>
      </c>
    </row>
    <row r="137" spans="1:4">
      <c r="B137" s="14" t="s">
        <v>40</v>
      </c>
      <c r="C137" s="12">
        <f ca="1">COUNTIF(C$2:C$118,2)</f>
        <v>13</v>
      </c>
      <c r="D137" s="15">
        <f t="shared" ref="D137:D138" ca="1" si="0">C137/$M$124</f>
        <v>0.25490196078431371</v>
      </c>
    </row>
    <row r="138" spans="1:4">
      <c r="B138" s="14" t="s">
        <v>71</v>
      </c>
      <c r="C138" s="12">
        <f ca="1">COUNTIF(C$2:C$118,3)</f>
        <v>7</v>
      </c>
      <c r="D138" s="15">
        <f t="shared" ca="1" si="0"/>
        <v>0.13725490196078433</v>
      </c>
    </row>
    <row r="139" spans="1:4">
      <c r="B139" s="61" t="s">
        <v>240</v>
      </c>
      <c r="C139" s="13">
        <f ca="1">SUM(C136:C138)</f>
        <v>51</v>
      </c>
      <c r="D139" s="75">
        <f ca="1">SUM(D136:D138)</f>
        <v>1</v>
      </c>
    </row>
    <row r="140" spans="1:4">
      <c r="B140" s="73"/>
      <c r="D140" s="15"/>
    </row>
    <row r="141" spans="1:4">
      <c r="B141" s="73"/>
      <c r="D141" s="15"/>
    </row>
    <row r="142" spans="1:4">
      <c r="B142" s="73"/>
      <c r="D142" s="15"/>
    </row>
    <row r="143" spans="1:4">
      <c r="B143" s="73"/>
      <c r="D143" s="15"/>
    </row>
    <row r="144" spans="1:4">
      <c r="B144" s="73"/>
      <c r="D144" s="15"/>
    </row>
    <row r="145" spans="1:4">
      <c r="B145" s="73"/>
      <c r="D145" s="15"/>
    </row>
    <row r="146" spans="1:4">
      <c r="B146" s="73"/>
      <c r="D146" s="15"/>
    </row>
    <row r="147" spans="1:4">
      <c r="B147" s="73"/>
      <c r="D147" s="15"/>
    </row>
    <row r="148" spans="1:4">
      <c r="B148" s="73"/>
      <c r="D148" s="15"/>
    </row>
    <row r="149" spans="1:4">
      <c r="B149" s="73"/>
      <c r="D149" s="15"/>
    </row>
    <row r="150" spans="1:4">
      <c r="B150" s="73"/>
      <c r="D150" s="15"/>
    </row>
    <row r="152" spans="1:4" ht="25.5">
      <c r="A152" s="65">
        <v>10</v>
      </c>
      <c r="B152" s="76" t="s">
        <v>17</v>
      </c>
    </row>
    <row r="154" spans="1:4">
      <c r="B154" s="14" t="s">
        <v>37</v>
      </c>
      <c r="C154" s="12">
        <f ca="1">COUNTIF(C$2:C$118,1)</f>
        <v>44</v>
      </c>
      <c r="D154" s="15">
        <f ca="1">C154/$AM$122</f>
        <v>0.86274509803921573</v>
      </c>
    </row>
    <row r="155" spans="1:4">
      <c r="B155" s="14" t="s">
        <v>40</v>
      </c>
      <c r="C155" s="12">
        <f ca="1">COUNTIF(C$2:C$118,2)</f>
        <v>7</v>
      </c>
      <c r="D155" s="15">
        <f ca="1">C155/$AM$122</f>
        <v>0.13725490196078433</v>
      </c>
    </row>
    <row r="156" spans="1:4">
      <c r="B156" s="61" t="s">
        <v>240</v>
      </c>
      <c r="C156" s="13">
        <f ca="1">SUM(C154:C156)</f>
        <v>51</v>
      </c>
      <c r="D156" s="75">
        <f ca="1">SUM(D154:D156)</f>
        <v>1</v>
      </c>
    </row>
    <row r="157" spans="1:4">
      <c r="B157" s="73"/>
      <c r="D157" s="15"/>
    </row>
    <row r="158" spans="1:4">
      <c r="B158" s="73"/>
      <c r="D158" s="15"/>
    </row>
    <row r="159" spans="1:4">
      <c r="B159" s="73"/>
      <c r="D159" s="15"/>
    </row>
    <row r="160" spans="1:4">
      <c r="B160" s="73"/>
      <c r="D160" s="15"/>
    </row>
    <row r="161" spans="1:11">
      <c r="B161" s="73"/>
      <c r="D161" s="15"/>
    </row>
    <row r="162" spans="1:11">
      <c r="B162" s="73"/>
      <c r="D162" s="15"/>
    </row>
    <row r="163" spans="1:11">
      <c r="B163" s="73"/>
      <c r="D163" s="15"/>
    </row>
    <row r="164" spans="1:11">
      <c r="D164" s="15"/>
    </row>
    <row r="165" spans="1:11">
      <c r="D165" s="15"/>
    </row>
    <row r="166" spans="1:11">
      <c r="D166" s="15"/>
    </row>
    <row r="167" spans="1:11">
      <c r="D167" s="15"/>
    </row>
    <row r="168" spans="1:11">
      <c r="B168" s="73"/>
    </row>
    <row r="169" spans="1:11" ht="51">
      <c r="A169" s="65" t="s">
        <v>277</v>
      </c>
      <c r="B169" s="76" t="s">
        <v>18</v>
      </c>
    </row>
    <row r="171" spans="1:11">
      <c r="B171" s="63" t="s">
        <v>54</v>
      </c>
      <c r="C171" s="12">
        <v>17</v>
      </c>
      <c r="D171" s="64">
        <v>0.21518987341772153</v>
      </c>
    </row>
    <row r="172" spans="1:11">
      <c r="B172" s="63" t="s">
        <v>44</v>
      </c>
      <c r="C172" s="12">
        <v>23</v>
      </c>
      <c r="D172" s="64">
        <v>0.29113924050632911</v>
      </c>
    </row>
    <row r="173" spans="1:11">
      <c r="B173" s="63" t="s">
        <v>110</v>
      </c>
      <c r="C173" s="12">
        <v>23</v>
      </c>
      <c r="D173" s="64">
        <v>0.29113924050632911</v>
      </c>
    </row>
    <row r="174" spans="1:11">
      <c r="B174" s="63" t="s">
        <v>136</v>
      </c>
      <c r="C174" s="12">
        <v>16</v>
      </c>
      <c r="D174" s="64">
        <v>0.20253164556962025</v>
      </c>
    </row>
    <row r="175" spans="1:11">
      <c r="B175" s="61" t="s">
        <v>240</v>
      </c>
      <c r="C175" s="13">
        <v>79</v>
      </c>
      <c r="D175" s="74">
        <v>1</v>
      </c>
    </row>
    <row r="176" spans="1:11">
      <c r="B176" s="73"/>
      <c r="K176">
        <v>2</v>
      </c>
    </row>
    <row r="177" spans="1:4">
      <c r="B177" s="73"/>
    </row>
    <row r="178" spans="1:4">
      <c r="B178" s="73"/>
    </row>
    <row r="179" spans="1:4">
      <c r="B179" s="73"/>
    </row>
    <row r="180" spans="1:4">
      <c r="B180" s="73"/>
    </row>
    <row r="181" spans="1:4">
      <c r="B181" s="73"/>
    </row>
    <row r="182" spans="1:4">
      <c r="B182" s="73"/>
    </row>
    <row r="183" spans="1:4">
      <c r="B183" s="73"/>
    </row>
    <row r="185" spans="1:4">
      <c r="A185" s="65">
        <v>12</v>
      </c>
      <c r="B185" s="77" t="s">
        <v>19</v>
      </c>
    </row>
    <row r="187" spans="1:4">
      <c r="B187" s="14" t="s">
        <v>37</v>
      </c>
      <c r="C187" s="12">
        <f ca="1">COUNTIF(C$2:C$118,1)</f>
        <v>43</v>
      </c>
      <c r="D187" s="15">
        <f ca="1">C187/$AT$122</f>
        <v>0.84313725490196079</v>
      </c>
    </row>
    <row r="188" spans="1:4">
      <c r="B188" s="14" t="s">
        <v>40</v>
      </c>
      <c r="C188" s="12">
        <f ca="1">COUNTIF(C$2:C$118,2)</f>
        <v>8</v>
      </c>
      <c r="D188" s="15">
        <f ca="1">C188/$AT$122</f>
        <v>0.15686274509803921</v>
      </c>
    </row>
    <row r="189" spans="1:4">
      <c r="B189" s="61" t="s">
        <v>240</v>
      </c>
      <c r="C189" s="13">
        <f ca="1">SUM(C187:C189)</f>
        <v>51</v>
      </c>
      <c r="D189" s="75">
        <f ca="1">SUM(D187:D189)</f>
        <v>1</v>
      </c>
    </row>
    <row r="190" spans="1:4">
      <c r="B190" s="73"/>
      <c r="D190" s="15"/>
    </row>
    <row r="191" spans="1:4">
      <c r="B191" s="73"/>
      <c r="D191" s="15"/>
    </row>
    <row r="192" spans="1:4">
      <c r="B192" s="73"/>
      <c r="D192" s="15"/>
    </row>
    <row r="193" spans="1:4">
      <c r="B193" s="73"/>
      <c r="D193" s="15"/>
    </row>
    <row r="194" spans="1:4">
      <c r="B194" s="73"/>
      <c r="D194" s="15"/>
    </row>
    <row r="195" spans="1:4">
      <c r="B195" s="73"/>
      <c r="D195" s="15"/>
    </row>
    <row r="196" spans="1:4">
      <c r="B196" s="73"/>
      <c r="D196" s="15"/>
    </row>
    <row r="197" spans="1:4">
      <c r="B197" s="73"/>
      <c r="D197" s="15"/>
    </row>
    <row r="198" spans="1:4">
      <c r="B198" s="73"/>
      <c r="D198" s="15"/>
    </row>
    <row r="199" spans="1:4">
      <c r="B199" s="73"/>
      <c r="D199" s="15"/>
    </row>
    <row r="200" spans="1:4">
      <c r="B200" s="73"/>
      <c r="D200" s="15"/>
    </row>
    <row r="201" spans="1:4">
      <c r="B201" s="73"/>
      <c r="D201" s="15"/>
    </row>
    <row r="203" spans="1:4" ht="38.25">
      <c r="A203" s="65">
        <v>13</v>
      </c>
      <c r="B203" s="76" t="s">
        <v>278</v>
      </c>
    </row>
    <row r="205" spans="1:4">
      <c r="B205" s="14" t="s">
        <v>56</v>
      </c>
      <c r="C205" s="12">
        <f ca="1">COUNTIF(C$2:C$118,5)</f>
        <v>15</v>
      </c>
      <c r="D205" s="15">
        <f ca="1">C205/$AT$122</f>
        <v>0.29411764705882354</v>
      </c>
    </row>
    <row r="206" spans="1:4">
      <c r="B206" s="14" t="s">
        <v>72</v>
      </c>
      <c r="C206" s="12">
        <f ca="1">COUNTIF(C$2:C$118,4)</f>
        <v>12</v>
      </c>
      <c r="D206" s="15">
        <f ca="1">C206/$AT$122</f>
        <v>0.23529411764705882</v>
      </c>
    </row>
    <row r="207" spans="1:4">
      <c r="B207" s="14" t="s">
        <v>71</v>
      </c>
      <c r="C207" s="12">
        <f ca="1">COUNTIF(C$2:C$118,3)</f>
        <v>13</v>
      </c>
      <c r="D207" s="15">
        <f ca="1">C207/$AT$122</f>
        <v>0.25490196078431371</v>
      </c>
    </row>
    <row r="208" spans="1:4">
      <c r="B208" s="14" t="s">
        <v>106</v>
      </c>
      <c r="C208" s="12">
        <f ca="1">COUNTIF(C$2:C$118,2)</f>
        <v>1</v>
      </c>
      <c r="D208" s="15">
        <f ca="1">C208/$AT$122</f>
        <v>1.9607843137254902E-2</v>
      </c>
    </row>
    <row r="209" spans="1:4">
      <c r="B209" s="14" t="s">
        <v>45</v>
      </c>
      <c r="C209" s="12">
        <f ca="1">COUNTIF(C$2:C$118,1)</f>
        <v>10</v>
      </c>
      <c r="D209" s="15">
        <f ca="1">C209/$AT$122</f>
        <v>0.19607843137254902</v>
      </c>
    </row>
    <row r="210" spans="1:4">
      <c r="B210" s="61" t="s">
        <v>240</v>
      </c>
      <c r="C210" s="13">
        <f ca="1">SUM(C205:C209)</f>
        <v>51</v>
      </c>
      <c r="D210" s="75">
        <f ca="1">SUM(D205:D209)</f>
        <v>1</v>
      </c>
    </row>
    <row r="211" spans="1:4">
      <c r="B211" s="73"/>
      <c r="D211" s="15"/>
    </row>
    <row r="212" spans="1:4">
      <c r="B212" s="73"/>
      <c r="D212" s="15"/>
    </row>
    <row r="213" spans="1:4">
      <c r="B213" s="73"/>
      <c r="D213" s="15"/>
    </row>
    <row r="214" spans="1:4">
      <c r="B214" s="73"/>
      <c r="D214" s="15"/>
    </row>
    <row r="215" spans="1:4">
      <c r="B215" s="73"/>
      <c r="D215" s="15"/>
    </row>
    <row r="216" spans="1:4">
      <c r="B216" s="73"/>
      <c r="D216" s="15"/>
    </row>
    <row r="217" spans="1:4">
      <c r="B217" s="73"/>
      <c r="D217" s="15"/>
    </row>
    <row r="218" spans="1:4">
      <c r="B218" s="73"/>
      <c r="D218" s="15"/>
    </row>
    <row r="219" spans="1:4">
      <c r="B219" s="73"/>
      <c r="D219" s="15"/>
    </row>
    <row r="220" spans="1:4" ht="25.5">
      <c r="A220" s="65">
        <v>14</v>
      </c>
      <c r="B220" s="76" t="s">
        <v>22</v>
      </c>
    </row>
    <row r="222" spans="1:4">
      <c r="B222" s="14" t="s">
        <v>37</v>
      </c>
      <c r="C222" s="12">
        <f ca="1">COUNTIF(C$2:C$118,1)</f>
        <v>13</v>
      </c>
      <c r="D222" s="15">
        <f ca="1">C222/$AZ$122</f>
        <v>0.25490196078431371</v>
      </c>
    </row>
    <row r="223" spans="1:4">
      <c r="B223" s="14" t="s">
        <v>40</v>
      </c>
      <c r="C223" s="12">
        <f ca="1">COUNTIF(C$2:C$118,2)</f>
        <v>38</v>
      </c>
      <c r="D223" s="15">
        <f ca="1">C223/$AZ$122</f>
        <v>0.74509803921568629</v>
      </c>
    </row>
    <row r="224" spans="1:4">
      <c r="B224" s="61" t="s">
        <v>240</v>
      </c>
      <c r="C224" s="13">
        <f ca="1">SUM(C222:C224)</f>
        <v>51</v>
      </c>
      <c r="D224" s="75">
        <v>1</v>
      </c>
    </row>
    <row r="225" spans="1:4">
      <c r="B225" s="73"/>
      <c r="D225" s="15"/>
    </row>
    <row r="226" spans="1:4">
      <c r="B226" s="73"/>
      <c r="D226" s="15"/>
    </row>
    <row r="227" spans="1:4">
      <c r="B227" s="73"/>
      <c r="D227" s="15"/>
    </row>
    <row r="228" spans="1:4">
      <c r="B228" s="73"/>
      <c r="D228" s="15"/>
    </row>
    <row r="229" spans="1:4">
      <c r="B229" s="73"/>
      <c r="D229" s="15"/>
    </row>
    <row r="230" spans="1:4">
      <c r="B230" s="73"/>
      <c r="D230" s="15"/>
    </row>
    <row r="231" spans="1:4">
      <c r="B231" s="73"/>
      <c r="D231" s="15"/>
    </row>
    <row r="232" spans="1:4">
      <c r="B232" s="73"/>
      <c r="D232" s="15"/>
    </row>
    <row r="233" spans="1:4">
      <c r="B233" s="73"/>
      <c r="D233" s="15"/>
    </row>
    <row r="234" spans="1:4">
      <c r="B234" s="73"/>
      <c r="D234" s="15"/>
    </row>
    <row r="235" spans="1:4">
      <c r="B235" s="73"/>
      <c r="D235" s="15"/>
    </row>
    <row r="236" spans="1:4">
      <c r="B236" s="73"/>
      <c r="D236" s="15"/>
    </row>
    <row r="238" spans="1:4" ht="51">
      <c r="A238" s="65">
        <v>15</v>
      </c>
      <c r="B238" s="76" t="s">
        <v>23</v>
      </c>
    </row>
    <row r="240" spans="1:4">
      <c r="B240" s="63">
        <v>5</v>
      </c>
      <c r="C240" s="12">
        <v>1</v>
      </c>
      <c r="D240" s="64">
        <v>6.25E-2</v>
      </c>
    </row>
    <row r="241" spans="1:4">
      <c r="B241" s="63">
        <v>4</v>
      </c>
      <c r="C241" s="12">
        <v>3</v>
      </c>
      <c r="D241" s="64">
        <v>0.1875</v>
      </c>
    </row>
    <row r="242" spans="1:4">
      <c r="B242" s="63">
        <v>3</v>
      </c>
      <c r="C242" s="12">
        <v>6</v>
      </c>
      <c r="D242" s="64">
        <v>0.375</v>
      </c>
    </row>
    <row r="243" spans="1:4">
      <c r="B243" s="63">
        <v>2</v>
      </c>
      <c r="C243" s="12">
        <v>6</v>
      </c>
      <c r="D243" s="64">
        <v>0.375</v>
      </c>
    </row>
    <row r="244" spans="1:4">
      <c r="B244" s="63">
        <v>1</v>
      </c>
      <c r="C244" s="12">
        <v>0</v>
      </c>
      <c r="D244" s="64">
        <v>0</v>
      </c>
    </row>
    <row r="245" spans="1:4">
      <c r="B245" s="61" t="s">
        <v>241</v>
      </c>
      <c r="C245" s="13">
        <v>16</v>
      </c>
      <c r="D245" s="74">
        <v>1</v>
      </c>
    </row>
    <row r="246" spans="1:4">
      <c r="B246" s="73"/>
    </row>
    <row r="247" spans="1:4">
      <c r="B247" s="73"/>
    </row>
    <row r="248" spans="1:4">
      <c r="B248" s="73"/>
    </row>
    <row r="249" spans="1:4">
      <c r="B249" s="73"/>
    </row>
    <row r="250" spans="1:4">
      <c r="B250" s="73"/>
    </row>
    <row r="251" spans="1:4">
      <c r="B251" s="73"/>
    </row>
    <row r="252" spans="1:4">
      <c r="B252" s="73"/>
    </row>
    <row r="253" spans="1:4">
      <c r="B253" s="73"/>
    </row>
    <row r="254" spans="1:4" ht="25.5">
      <c r="A254" s="65">
        <v>16</v>
      </c>
      <c r="B254" s="76" t="s">
        <v>279</v>
      </c>
    </row>
    <row r="256" spans="1:4">
      <c r="B256" s="14" t="s">
        <v>37</v>
      </c>
      <c r="C256" s="12">
        <f ca="1">COUNTIF(C$2:C$118,1)</f>
        <v>33</v>
      </c>
      <c r="D256" s="15">
        <f ca="1">C256/$BF$124</f>
        <v>0.6470588235294118</v>
      </c>
    </row>
    <row r="257" spans="1:4">
      <c r="B257" s="14" t="s">
        <v>40</v>
      </c>
      <c r="C257" s="12">
        <f ca="1">COUNTIF(C$2:C$118,2)</f>
        <v>15</v>
      </c>
      <c r="D257" s="15">
        <f ca="1">C257/$BF$124</f>
        <v>0.29411764705882354</v>
      </c>
    </row>
    <row r="258" spans="1:4">
      <c r="B258" s="14" t="s">
        <v>57</v>
      </c>
      <c r="C258" s="12">
        <f ca="1">COUNTIF(C$2:C$118,3)</f>
        <v>3</v>
      </c>
      <c r="D258" s="15">
        <f ca="1">C258/$BF$124</f>
        <v>5.8823529411764705E-2</v>
      </c>
    </row>
    <row r="259" spans="1:4">
      <c r="B259" s="61" t="s">
        <v>240</v>
      </c>
      <c r="C259" s="13">
        <f ca="1">SUM(C256:C258)</f>
        <v>51</v>
      </c>
      <c r="D259" s="78">
        <f ca="1">SUM(D256:D258)</f>
        <v>1</v>
      </c>
    </row>
    <row r="260" spans="1:4">
      <c r="B260" s="73"/>
      <c r="D260" s="16"/>
    </row>
    <row r="261" spans="1:4">
      <c r="B261" s="73"/>
      <c r="D261" s="16"/>
    </row>
    <row r="262" spans="1:4">
      <c r="B262" s="73"/>
      <c r="D262" s="16"/>
    </row>
    <row r="263" spans="1:4">
      <c r="B263" s="73"/>
      <c r="D263" s="16"/>
    </row>
    <row r="264" spans="1:4">
      <c r="B264" s="73"/>
      <c r="D264" s="16"/>
    </row>
    <row r="265" spans="1:4">
      <c r="B265" s="73"/>
      <c r="D265" s="16"/>
    </row>
    <row r="266" spans="1:4">
      <c r="B266" s="73"/>
      <c r="D266" s="16"/>
    </row>
    <row r="267" spans="1:4">
      <c r="B267" s="73"/>
      <c r="D267" s="16"/>
    </row>
    <row r="268" spans="1:4">
      <c r="B268" s="73"/>
      <c r="D268" s="16"/>
    </row>
    <row r="269" spans="1:4">
      <c r="B269" s="73"/>
      <c r="D269" s="16"/>
    </row>
    <row r="271" spans="1:4" ht="38.25">
      <c r="A271" s="65">
        <v>17</v>
      </c>
      <c r="B271" s="76" t="s">
        <v>26</v>
      </c>
    </row>
    <row r="273" spans="1:4">
      <c r="B273" s="67" t="s">
        <v>56</v>
      </c>
      <c r="C273" s="68">
        <f ca="1">COUNTIF(C$2:C$118,5)</f>
        <v>15</v>
      </c>
      <c r="D273" s="69">
        <f ca="1">C273/$BI$134</f>
        <v>0.46875</v>
      </c>
    </row>
    <row r="274" spans="1:4">
      <c r="B274" s="67" t="s">
        <v>72</v>
      </c>
      <c r="C274" s="68">
        <f ca="1">COUNTIF(C$2:C$118,4)</f>
        <v>11</v>
      </c>
      <c r="D274" s="69">
        <f t="shared" ref="D274:D277" ca="1" si="1">C274/$BI$134</f>
        <v>0.34375</v>
      </c>
    </row>
    <row r="275" spans="1:4">
      <c r="B275" s="67" t="s">
        <v>71</v>
      </c>
      <c r="C275" s="68">
        <f ca="1">COUNTIF(C$2:C$118,3)</f>
        <v>5</v>
      </c>
      <c r="D275" s="69">
        <f t="shared" ca="1" si="1"/>
        <v>0.15625</v>
      </c>
    </row>
    <row r="276" spans="1:4">
      <c r="B276" s="67" t="s">
        <v>106</v>
      </c>
      <c r="C276" s="68">
        <f ca="1">COUNTIF(C$2:C$118,2)</f>
        <v>1</v>
      </c>
      <c r="D276" s="69">
        <f t="shared" ca="1" si="1"/>
        <v>3.125E-2</v>
      </c>
    </row>
    <row r="277" spans="1:4">
      <c r="B277" s="67" t="s">
        <v>45</v>
      </c>
      <c r="C277" s="68">
        <f ca="1">COUNTIF(C$2:C$118,1)</f>
        <v>0</v>
      </c>
      <c r="D277" s="69">
        <f t="shared" ca="1" si="1"/>
        <v>0</v>
      </c>
    </row>
    <row r="278" spans="1:4">
      <c r="B278" s="70" t="s">
        <v>240</v>
      </c>
      <c r="C278" s="79">
        <f ca="1">SUM(C273:C277)</f>
        <v>32</v>
      </c>
      <c r="D278" s="80">
        <f ca="1">SUM(D273:D277)</f>
        <v>1</v>
      </c>
    </row>
    <row r="279" spans="1:4">
      <c r="B279" s="81"/>
      <c r="C279" s="79"/>
      <c r="D279" s="80"/>
    </row>
    <row r="280" spans="1:4">
      <c r="B280" s="81"/>
      <c r="C280" s="79"/>
      <c r="D280" s="80"/>
    </row>
    <row r="281" spans="1:4">
      <c r="B281" s="81"/>
      <c r="C281" s="79"/>
      <c r="D281" s="80"/>
    </row>
    <row r="282" spans="1:4">
      <c r="B282" s="81"/>
      <c r="C282" s="79"/>
      <c r="D282" s="80"/>
    </row>
    <row r="283" spans="1:4">
      <c r="B283" s="81"/>
      <c r="C283" s="79"/>
      <c r="D283" s="80"/>
    </row>
    <row r="284" spans="1:4">
      <c r="B284" s="81"/>
      <c r="C284" s="79"/>
      <c r="D284" s="80"/>
    </row>
    <row r="285" spans="1:4">
      <c r="B285" s="81"/>
      <c r="C285" s="79"/>
      <c r="D285" s="80"/>
    </row>
    <row r="286" spans="1:4">
      <c r="B286" s="81"/>
      <c r="C286" s="79"/>
      <c r="D286" s="80"/>
    </row>
    <row r="288" spans="1:4">
      <c r="A288" s="65">
        <v>18</v>
      </c>
      <c r="B288" s="77" t="s">
        <v>27</v>
      </c>
    </row>
    <row r="290" spans="2:4">
      <c r="B290" s="14" t="s">
        <v>37</v>
      </c>
      <c r="C290" s="12">
        <f ca="1">COUNTIF(C$2:C$118,1)</f>
        <v>49</v>
      </c>
      <c r="D290" s="15">
        <f ca="1">C290/$BF$124</f>
        <v>0.96078431372549022</v>
      </c>
    </row>
    <row r="291" spans="2:4">
      <c r="B291" s="14" t="s">
        <v>40</v>
      </c>
      <c r="C291" s="12">
        <f ca="1">COUNTIF(C$2:C$118,2)</f>
        <v>2</v>
      </c>
      <c r="D291" s="15">
        <f ca="1">C291/$BF$124</f>
        <v>3.9215686274509803E-2</v>
      </c>
    </row>
    <row r="292" spans="2:4">
      <c r="B292" s="61" t="s">
        <v>240</v>
      </c>
      <c r="C292" s="13">
        <f ca="1">SUM(C290:C291)</f>
        <v>51</v>
      </c>
      <c r="D292" s="78">
        <f ca="1">SUM(D290:D291)</f>
        <v>1</v>
      </c>
    </row>
    <row r="293" spans="2:4">
      <c r="B293" s="73"/>
      <c r="D293" s="16"/>
    </row>
    <row r="294" spans="2:4">
      <c r="B294" s="73"/>
      <c r="D294" s="16"/>
    </row>
    <row r="295" spans="2:4">
      <c r="B295" s="73"/>
      <c r="D295" s="16"/>
    </row>
    <row r="296" spans="2:4">
      <c r="B296" s="73"/>
      <c r="D296" s="16"/>
    </row>
    <row r="297" spans="2:4">
      <c r="B297" s="73"/>
      <c r="D297" s="16"/>
    </row>
    <row r="298" spans="2:4">
      <c r="B298" s="73"/>
      <c r="D298" s="16"/>
    </row>
    <row r="299" spans="2:4">
      <c r="B299" s="73"/>
      <c r="D299" s="16"/>
    </row>
    <row r="300" spans="2:4">
      <c r="B300" s="73"/>
      <c r="D300" s="16"/>
    </row>
    <row r="301" spans="2:4">
      <c r="B301" s="73"/>
      <c r="D301" s="16"/>
    </row>
    <row r="302" spans="2:4">
      <c r="B302" s="73"/>
      <c r="D302" s="16"/>
    </row>
    <row r="303" spans="2:4">
      <c r="B303" s="73"/>
      <c r="D303" s="16"/>
    </row>
    <row r="305" spans="1:4" ht="25.5">
      <c r="A305" s="65">
        <v>19</v>
      </c>
      <c r="B305" s="76" t="s">
        <v>280</v>
      </c>
    </row>
    <row r="307" spans="1:4">
      <c r="B307" s="63" t="s">
        <v>46</v>
      </c>
      <c r="C307" s="12">
        <v>50</v>
      </c>
      <c r="D307" s="64">
        <v>0.32894736842105265</v>
      </c>
    </row>
    <row r="308" spans="1:4">
      <c r="B308" s="63" t="s">
        <v>281</v>
      </c>
      <c r="C308" s="12">
        <v>38</v>
      </c>
      <c r="D308" s="64">
        <v>0.25</v>
      </c>
    </row>
    <row r="309" spans="1:4">
      <c r="B309" s="63" t="s">
        <v>282</v>
      </c>
      <c r="C309" s="12">
        <v>35</v>
      </c>
      <c r="D309" s="64">
        <v>0.23026315789473684</v>
      </c>
    </row>
    <row r="310" spans="1:4">
      <c r="B310" s="63" t="s">
        <v>283</v>
      </c>
      <c r="C310" s="12">
        <v>12</v>
      </c>
      <c r="D310" s="64">
        <v>7.8947368421052627E-2</v>
      </c>
    </row>
    <row r="311" spans="1:4">
      <c r="B311" s="63" t="s">
        <v>284</v>
      </c>
      <c r="C311" s="12">
        <v>17</v>
      </c>
      <c r="D311" s="64">
        <v>0.1118421052631579</v>
      </c>
    </row>
    <row r="312" spans="1:4">
      <c r="B312" s="61" t="s">
        <v>240</v>
      </c>
      <c r="C312" s="13">
        <v>152</v>
      </c>
      <c r="D312" s="74">
        <v>1</v>
      </c>
    </row>
    <row r="313" spans="1:4">
      <c r="B313" s="73"/>
    </row>
    <row r="314" spans="1:4">
      <c r="B314" s="73"/>
    </row>
    <row r="315" spans="1:4">
      <c r="B315" s="73"/>
    </row>
    <row r="316" spans="1:4">
      <c r="B316" s="73"/>
    </row>
    <row r="317" spans="1:4">
      <c r="B317" s="73"/>
    </row>
    <row r="318" spans="1:4">
      <c r="B318" s="73"/>
    </row>
    <row r="319" spans="1:4">
      <c r="B319" s="73"/>
    </row>
    <row r="320" spans="1:4">
      <c r="B320" s="73"/>
    </row>
    <row r="321" spans="1:4">
      <c r="B321" s="73"/>
    </row>
    <row r="322" spans="1:4">
      <c r="B322" s="73"/>
    </row>
    <row r="323" spans="1:4" ht="25.5">
      <c r="A323" s="65">
        <v>20</v>
      </c>
      <c r="B323" s="81" t="s">
        <v>30</v>
      </c>
    </row>
    <row r="324" spans="1:4">
      <c r="B324" s="73"/>
    </row>
    <row r="325" spans="1:4">
      <c r="B325" s="14" t="s">
        <v>37</v>
      </c>
      <c r="C325" s="12">
        <f ca="1">COUNTIF(C$2:C$52,1)</f>
        <v>33</v>
      </c>
      <c r="D325" s="15">
        <f ca="1">C325/$BT$56</f>
        <v>0.6470588235294118</v>
      </c>
    </row>
    <row r="326" spans="1:4">
      <c r="B326" s="14" t="s">
        <v>40</v>
      </c>
      <c r="C326" s="12">
        <f ca="1">COUNTIF(C$2:C$52,2)</f>
        <v>18</v>
      </c>
      <c r="D326" s="15">
        <f ca="1">C326/$BF$57</f>
        <v>0.35294117647058826</v>
      </c>
    </row>
    <row r="327" spans="1:4">
      <c r="B327" s="61" t="s">
        <v>240</v>
      </c>
      <c r="C327" s="13">
        <f ca="1">SUM(C325:C326)</f>
        <v>51</v>
      </c>
      <c r="D327" s="78">
        <f ca="1">SUM(D325:D326)</f>
        <v>1</v>
      </c>
    </row>
    <row r="328" spans="1:4">
      <c r="B328" s="73"/>
    </row>
    <row r="329" spans="1:4">
      <c r="B329" s="73"/>
    </row>
    <row r="330" spans="1:4">
      <c r="B330" s="73"/>
    </row>
    <row r="331" spans="1:4">
      <c r="B331" s="73"/>
    </row>
    <row r="332" spans="1:4">
      <c r="B332" s="73"/>
    </row>
    <row r="333" spans="1:4">
      <c r="B333" s="73"/>
    </row>
    <row r="334" spans="1:4">
      <c r="B334" s="73"/>
    </row>
    <row r="335" spans="1:4">
      <c r="B335" s="73"/>
    </row>
    <row r="336" spans="1:4">
      <c r="B336" s="73"/>
    </row>
    <row r="337" spans="1:4">
      <c r="B337" s="73"/>
    </row>
    <row r="338" spans="1:4">
      <c r="B338" s="73"/>
    </row>
    <row r="339" spans="1:4">
      <c r="B339" s="73"/>
    </row>
    <row r="340" spans="1:4" ht="25.5">
      <c r="A340" s="65">
        <v>21</v>
      </c>
      <c r="B340" s="76" t="s">
        <v>32</v>
      </c>
    </row>
    <row r="342" spans="1:4">
      <c r="B342" s="14" t="s">
        <v>37</v>
      </c>
      <c r="C342" s="12">
        <f ca="1">COUNTIF(C$2:C$118,1)</f>
        <v>39</v>
      </c>
      <c r="D342" s="15">
        <f ca="1">C342/$BF$124</f>
        <v>0.76470588235294112</v>
      </c>
    </row>
    <row r="343" spans="1:4">
      <c r="B343" s="14" t="s">
        <v>40</v>
      </c>
      <c r="C343" s="12">
        <f ca="1">COUNTIF(C$2:C$118,2)</f>
        <v>12</v>
      </c>
      <c r="D343" s="15">
        <f ca="1">C343/$BF$124</f>
        <v>0.23529411764705882</v>
      </c>
    </row>
    <row r="344" spans="1:4">
      <c r="B344" s="61" t="s">
        <v>240</v>
      </c>
      <c r="C344" s="13">
        <f ca="1">SUM(C342:C343)</f>
        <v>51</v>
      </c>
      <c r="D344" s="78">
        <f ca="1">SUM(D342:D343)</f>
        <v>1</v>
      </c>
    </row>
    <row r="345" spans="1:4">
      <c r="B345" s="73"/>
      <c r="C345" s="13"/>
      <c r="D345" s="78"/>
    </row>
    <row r="346" spans="1:4">
      <c r="B346" s="73"/>
      <c r="C346" s="13"/>
      <c r="D346" s="78"/>
    </row>
    <row r="347" spans="1:4">
      <c r="B347" s="73"/>
      <c r="C347" s="13"/>
      <c r="D347" s="78"/>
    </row>
    <row r="348" spans="1:4">
      <c r="B348" s="73"/>
      <c r="C348" s="13"/>
      <c r="D348" s="78"/>
    </row>
    <row r="349" spans="1:4">
      <c r="B349" s="73"/>
      <c r="C349" s="13"/>
      <c r="D349" s="78"/>
    </row>
    <row r="350" spans="1:4">
      <c r="B350" s="73"/>
      <c r="C350" s="13"/>
      <c r="D350" s="78"/>
    </row>
    <row r="351" spans="1:4">
      <c r="B351" s="73"/>
      <c r="C351" s="13"/>
      <c r="D351" s="78"/>
    </row>
    <row r="352" spans="1:4">
      <c r="B352" s="73"/>
      <c r="C352" s="13"/>
      <c r="D352" s="78"/>
    </row>
    <row r="353" spans="1:4">
      <c r="B353" s="73"/>
      <c r="C353" s="13"/>
      <c r="D353" s="78"/>
    </row>
    <row r="354" spans="1:4">
      <c r="B354" s="73"/>
      <c r="C354" s="13"/>
      <c r="D354" s="78"/>
    </row>
    <row r="355" spans="1:4">
      <c r="B355" s="73"/>
      <c r="C355" s="13"/>
      <c r="D355" s="78"/>
    </row>
    <row r="356" spans="1:4">
      <c r="B356" s="73"/>
      <c r="C356" s="13"/>
      <c r="D356" s="78"/>
    </row>
    <row r="358" spans="1:4" ht="38.25">
      <c r="A358" s="65">
        <v>22</v>
      </c>
      <c r="B358" s="76" t="s">
        <v>33</v>
      </c>
    </row>
    <row r="360" spans="1:4">
      <c r="B360" s="14" t="s">
        <v>37</v>
      </c>
      <c r="C360" s="12">
        <f ca="1">COUNTIF(C$2:C$118,1)</f>
        <v>16</v>
      </c>
      <c r="D360" s="15">
        <f ca="1">C360/$BZ$124</f>
        <v>0.31372549019607843</v>
      </c>
    </row>
    <row r="361" spans="1:4">
      <c r="B361" s="14" t="s">
        <v>40</v>
      </c>
      <c r="C361" s="12">
        <f ca="1">COUNTIF(C$2:C$118,2)</f>
        <v>14</v>
      </c>
      <c r="D361" s="15">
        <f ca="1">C361/$BZ$124</f>
        <v>0.27450980392156865</v>
      </c>
    </row>
    <row r="362" spans="1:4">
      <c r="B362" s="14" t="s">
        <v>77</v>
      </c>
      <c r="C362" s="12">
        <f ca="1">COUNTIF(C$2:C$118,3)</f>
        <v>21</v>
      </c>
      <c r="D362" s="15">
        <f ca="1">C362/$BZ$124</f>
        <v>0.41176470588235292</v>
      </c>
    </row>
    <row r="363" spans="1:4">
      <c r="B363" s="61" t="s">
        <v>240</v>
      </c>
      <c r="C363" s="13">
        <f ca="1">SUBTOTAL(9,C360:C362)</f>
        <v>51</v>
      </c>
      <c r="D363" s="78">
        <f ca="1">SUM(D360:D362)</f>
        <v>1</v>
      </c>
    </row>
    <row r="364" spans="1:4">
      <c r="B364" s="73"/>
      <c r="D364" s="16"/>
    </row>
    <row r="365" spans="1:4">
      <c r="B365" s="73"/>
      <c r="D365" s="16"/>
    </row>
    <row r="366" spans="1:4">
      <c r="B366" s="73"/>
      <c r="D366" s="16"/>
    </row>
    <row r="367" spans="1:4">
      <c r="B367" s="73"/>
      <c r="D367" s="16"/>
    </row>
    <row r="368" spans="1:4">
      <c r="B368" s="73"/>
      <c r="D368" s="16"/>
    </row>
    <row r="369" spans="1:4">
      <c r="B369" s="73"/>
      <c r="D369" s="16"/>
    </row>
    <row r="370" spans="1:4">
      <c r="B370" s="73"/>
      <c r="D370" s="16"/>
    </row>
    <row r="371" spans="1:4">
      <c r="B371" s="73"/>
      <c r="D371" s="16"/>
    </row>
    <row r="372" spans="1:4">
      <c r="B372" s="73"/>
      <c r="D372" s="16"/>
    </row>
    <row r="373" spans="1:4">
      <c r="B373" s="73"/>
      <c r="D373" s="16"/>
    </row>
    <row r="375" spans="1:4" ht="38.25">
      <c r="A375" s="65">
        <v>23</v>
      </c>
      <c r="B375" s="76" t="s">
        <v>34</v>
      </c>
    </row>
    <row r="377" spans="1:4">
      <c r="B377" s="14" t="s">
        <v>37</v>
      </c>
      <c r="C377" s="12">
        <f ca="1">COUNTIF(C$2:C$118,1)</f>
        <v>28</v>
      </c>
      <c r="D377" s="15">
        <f ca="1">C377/$CC$124</f>
        <v>0.5490196078431373</v>
      </c>
    </row>
    <row r="378" spans="1:4">
      <c r="B378" s="14" t="s">
        <v>40</v>
      </c>
      <c r="C378" s="12">
        <f ca="1">COUNTIF(C$2:C$118,2)</f>
        <v>16</v>
      </c>
      <c r="D378" s="15">
        <f ca="1">C378/$CC$124</f>
        <v>0.31372549019607843</v>
      </c>
    </row>
    <row r="379" spans="1:4">
      <c r="B379" s="14" t="s">
        <v>89</v>
      </c>
      <c r="C379" s="12">
        <f ca="1">COUNTIF(C$2:C$118,3)</f>
        <v>7</v>
      </c>
      <c r="D379" s="15">
        <f ca="1">C379/$CC$124</f>
        <v>0.13725490196078433</v>
      </c>
    </row>
    <row r="380" spans="1:4">
      <c r="B380" s="61" t="s">
        <v>240</v>
      </c>
      <c r="C380" s="13">
        <f ca="1">SUBTOTAL(9,C377:C379)</f>
        <v>51</v>
      </c>
      <c r="D380" s="78">
        <f ca="1">SUM(D377:D379)</f>
        <v>1</v>
      </c>
    </row>
    <row r="381" spans="1:4">
      <c r="B381" s="73"/>
      <c r="C381" s="13"/>
      <c r="D381" s="78"/>
    </row>
    <row r="382" spans="1:4">
      <c r="B382" s="73"/>
      <c r="C382" s="13"/>
      <c r="D382" s="78"/>
    </row>
    <row r="383" spans="1:4">
      <c r="B383" s="73"/>
      <c r="C383" s="13"/>
      <c r="D383" s="78"/>
    </row>
    <row r="384" spans="1:4">
      <c r="B384" s="73"/>
      <c r="C384" s="13"/>
      <c r="D384" s="78"/>
    </row>
    <row r="385" spans="1:4">
      <c r="B385" s="73"/>
      <c r="C385" s="13"/>
      <c r="D385" s="78"/>
    </row>
    <row r="386" spans="1:4">
      <c r="B386" s="73"/>
      <c r="C386" s="13"/>
      <c r="D386" s="78"/>
    </row>
    <row r="387" spans="1:4">
      <c r="B387" s="73"/>
      <c r="C387" s="13"/>
      <c r="D387" s="78"/>
    </row>
    <row r="388" spans="1:4">
      <c r="B388" s="73"/>
      <c r="C388" s="13"/>
      <c r="D388" s="78"/>
    </row>
    <row r="389" spans="1:4">
      <c r="B389" s="73"/>
      <c r="C389" s="13"/>
      <c r="D389" s="78"/>
    </row>
    <row r="390" spans="1:4">
      <c r="B390" s="73"/>
      <c r="C390" s="13"/>
      <c r="D390" s="78"/>
    </row>
    <row r="392" spans="1:4" ht="25.5">
      <c r="A392" s="65">
        <v>24</v>
      </c>
      <c r="B392" s="76" t="s">
        <v>285</v>
      </c>
    </row>
    <row r="394" spans="1:4">
      <c r="B394" s="63" t="s">
        <v>59</v>
      </c>
      <c r="C394" s="12">
        <v>23</v>
      </c>
      <c r="D394" s="64">
        <v>0.56097560975609762</v>
      </c>
    </row>
    <row r="395" spans="1:4">
      <c r="B395" s="63" t="s">
        <v>103</v>
      </c>
      <c r="C395" s="12">
        <v>4</v>
      </c>
      <c r="D395" s="64">
        <v>9.7560975609756101E-2</v>
      </c>
    </row>
    <row r="396" spans="1:4">
      <c r="B396" s="63" t="s">
        <v>98</v>
      </c>
      <c r="C396" s="12">
        <v>6</v>
      </c>
      <c r="D396" s="64">
        <v>0.14634146341463414</v>
      </c>
    </row>
    <row r="397" spans="1:4">
      <c r="B397" s="63" t="s">
        <v>286</v>
      </c>
      <c r="C397" s="12">
        <v>4</v>
      </c>
      <c r="D397" s="64">
        <v>9.7560975609756101E-2</v>
      </c>
    </row>
    <row r="398" spans="1:4">
      <c r="B398" s="63" t="s">
        <v>287</v>
      </c>
      <c r="C398" s="12">
        <v>4</v>
      </c>
      <c r="D398" s="64">
        <v>9.7560975609756101E-2</v>
      </c>
    </row>
    <row r="399" spans="1:4">
      <c r="B399" s="61" t="s">
        <v>240</v>
      </c>
      <c r="C399" s="13">
        <v>41</v>
      </c>
      <c r="D399" s="74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70580-F630-4BD3-85B1-1981EA1E0933}">
  <sheetPr>
    <tabColor rgb="FF7030A0"/>
  </sheetPr>
  <dimension ref="A1:CH7"/>
  <sheetViews>
    <sheetView topLeftCell="B1" workbookViewId="0">
      <selection activeCell="L18" sqref="L18"/>
    </sheetView>
  </sheetViews>
  <sheetFormatPr defaultColWidth="11.42578125" defaultRowHeight="12.75"/>
  <cols>
    <col min="1" max="1" width="11.5703125" hidden="1" customWidth="1"/>
    <col min="2" max="2" width="34.42578125" customWidth="1"/>
  </cols>
  <sheetData>
    <row r="1" spans="1:86" s="1" customFormat="1" ht="84.6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6</v>
      </c>
      <c r="K1" s="3"/>
      <c r="L1" s="3" t="s">
        <v>9</v>
      </c>
      <c r="M1" s="3" t="s">
        <v>6</v>
      </c>
      <c r="N1" s="3"/>
      <c r="O1" s="3" t="s">
        <v>10</v>
      </c>
      <c r="P1" s="3" t="s">
        <v>11</v>
      </c>
      <c r="Q1" s="3"/>
      <c r="R1" s="3" t="s">
        <v>288</v>
      </c>
      <c r="S1" s="3" t="s">
        <v>11</v>
      </c>
      <c r="T1" s="3"/>
      <c r="U1" s="3" t="s">
        <v>13</v>
      </c>
      <c r="V1" s="3" t="s">
        <v>13</v>
      </c>
      <c r="W1" s="3" t="s">
        <v>13</v>
      </c>
      <c r="X1" s="3" t="s">
        <v>13</v>
      </c>
      <c r="Y1" s="3" t="s">
        <v>13</v>
      </c>
      <c r="Z1" s="3" t="s">
        <v>14</v>
      </c>
      <c r="AA1" s="3" t="s">
        <v>14</v>
      </c>
      <c r="AB1" s="3" t="s">
        <v>14</v>
      </c>
      <c r="AC1" s="3" t="s">
        <v>14</v>
      </c>
      <c r="AD1" s="3" t="s">
        <v>14</v>
      </c>
      <c r="AE1" s="3" t="s">
        <v>14</v>
      </c>
      <c r="AF1" s="3" t="s">
        <v>15</v>
      </c>
      <c r="AG1" s="3" t="s">
        <v>15</v>
      </c>
      <c r="AH1" s="3" t="s">
        <v>15</v>
      </c>
      <c r="AI1" s="3" t="s">
        <v>16</v>
      </c>
      <c r="AJ1" s="3" t="s">
        <v>16</v>
      </c>
      <c r="AK1" s="3" t="s">
        <v>16</v>
      </c>
      <c r="AL1" s="3" t="s">
        <v>17</v>
      </c>
      <c r="AM1" s="3" t="s">
        <v>17</v>
      </c>
      <c r="AN1" s="3" t="s">
        <v>17</v>
      </c>
      <c r="AO1" s="3" t="s">
        <v>18</v>
      </c>
      <c r="AP1" s="3" t="s">
        <v>18</v>
      </c>
      <c r="AQ1" s="3" t="s">
        <v>18</v>
      </c>
      <c r="AR1" s="3" t="s">
        <v>18</v>
      </c>
      <c r="AS1" s="3" t="s">
        <v>19</v>
      </c>
      <c r="AT1" s="3" t="s">
        <v>289</v>
      </c>
      <c r="AU1" s="3" t="s">
        <v>20</v>
      </c>
      <c r="AV1" s="3" t="s">
        <v>21</v>
      </c>
      <c r="AW1" s="3" t="s">
        <v>21</v>
      </c>
      <c r="AX1" s="3" t="s">
        <v>21</v>
      </c>
      <c r="AY1" s="3" t="s">
        <v>22</v>
      </c>
      <c r="AZ1" s="3" t="s">
        <v>22</v>
      </c>
      <c r="BA1" s="3" t="s">
        <v>22</v>
      </c>
      <c r="BB1" s="3" t="s">
        <v>23</v>
      </c>
      <c r="BC1" s="3" t="s">
        <v>23</v>
      </c>
      <c r="BD1" s="3" t="s">
        <v>23</v>
      </c>
      <c r="BE1" s="3" t="s">
        <v>24</v>
      </c>
      <c r="BF1" s="3" t="s">
        <v>24</v>
      </c>
      <c r="BG1" s="3" t="s">
        <v>24</v>
      </c>
      <c r="BH1" s="3" t="s">
        <v>26</v>
      </c>
      <c r="BI1" s="3" t="s">
        <v>26</v>
      </c>
      <c r="BJ1" s="3" t="s">
        <v>26</v>
      </c>
      <c r="BK1" s="3" t="s">
        <v>27</v>
      </c>
      <c r="BL1" s="3" t="s">
        <v>27</v>
      </c>
      <c r="BM1" s="3" t="s">
        <v>27</v>
      </c>
      <c r="BN1" s="3" t="s">
        <v>28</v>
      </c>
      <c r="BO1" s="3"/>
      <c r="BP1" s="3"/>
      <c r="BQ1" s="3"/>
      <c r="BR1" s="3"/>
      <c r="BS1" s="3" t="s">
        <v>30</v>
      </c>
      <c r="BT1" s="3" t="s">
        <v>30</v>
      </c>
      <c r="BU1" s="3" t="s">
        <v>30</v>
      </c>
      <c r="BV1" s="3" t="s">
        <v>32</v>
      </c>
      <c r="BW1" s="3" t="s">
        <v>32</v>
      </c>
      <c r="BX1" s="3" t="s">
        <v>32</v>
      </c>
      <c r="BY1" s="3" t="s">
        <v>33</v>
      </c>
      <c r="BZ1" s="3" t="s">
        <v>33</v>
      </c>
      <c r="CA1" s="3" t="s">
        <v>33</v>
      </c>
      <c r="CB1" s="3" t="s">
        <v>34</v>
      </c>
      <c r="CC1" s="3" t="s">
        <v>34</v>
      </c>
      <c r="CD1" s="3" t="s">
        <v>34</v>
      </c>
      <c r="CE1" s="3" t="s">
        <v>35</v>
      </c>
      <c r="CF1" s="3" t="s">
        <v>35</v>
      </c>
      <c r="CG1" s="3" t="s">
        <v>35</v>
      </c>
      <c r="CH1" s="3" t="s">
        <v>35</v>
      </c>
    </row>
    <row r="2" spans="1:86">
      <c r="A2" s="7">
        <v>45370.440693182871</v>
      </c>
      <c r="B2" s="8" t="s">
        <v>290</v>
      </c>
      <c r="C2" s="8">
        <v>0</v>
      </c>
      <c r="D2" s="8" t="s">
        <v>37</v>
      </c>
      <c r="E2" s="8" t="s">
        <v>291</v>
      </c>
      <c r="F2" s="8" t="s">
        <v>39</v>
      </c>
      <c r="G2" s="8">
        <v>1</v>
      </c>
      <c r="H2" s="8"/>
      <c r="I2" s="8" t="s">
        <v>40</v>
      </c>
      <c r="J2" s="8">
        <f t="shared" ref="J2:J7" si="0">IF(I2="NO",2,1)</f>
        <v>2</v>
      </c>
      <c r="K2" s="8"/>
      <c r="L2" s="8" t="s">
        <v>41</v>
      </c>
      <c r="M2" s="8">
        <v>3</v>
      </c>
      <c r="N2" s="8"/>
      <c r="O2" s="8" t="s">
        <v>40</v>
      </c>
      <c r="P2" s="8">
        <f t="shared" ref="P2:P7" si="1">IF(O2="NO",2,1)</f>
        <v>2</v>
      </c>
      <c r="Q2" s="8"/>
      <c r="R2" s="8" t="s">
        <v>40</v>
      </c>
      <c r="S2" s="8">
        <f>IF(R2="NO",2,1)</f>
        <v>2</v>
      </c>
      <c r="T2" s="8"/>
      <c r="U2" s="9"/>
      <c r="V2" s="9"/>
      <c r="W2" s="9"/>
      <c r="X2" s="9"/>
      <c r="Y2" s="9"/>
      <c r="Z2" s="8" t="s">
        <v>292</v>
      </c>
      <c r="AA2" s="8" t="s">
        <v>293</v>
      </c>
      <c r="AB2" s="8"/>
      <c r="AC2" s="8"/>
      <c r="AD2" s="8"/>
      <c r="AE2" s="8"/>
      <c r="AF2" s="8" t="s">
        <v>294</v>
      </c>
      <c r="AG2" s="8" t="s">
        <v>295</v>
      </c>
      <c r="AH2" s="8"/>
      <c r="AI2" s="8" t="s">
        <v>40</v>
      </c>
      <c r="AJ2" s="8">
        <f>IF(AI2="NO",2,1)</f>
        <v>2</v>
      </c>
      <c r="AK2" s="8"/>
      <c r="AL2" s="8" t="s">
        <v>40</v>
      </c>
      <c r="AM2" s="8">
        <f t="shared" ref="AM2:AM7" si="2">IF(AL2="NO",2,1)</f>
        <v>2</v>
      </c>
      <c r="AN2" s="8"/>
      <c r="AO2" s="8" t="s">
        <v>296</v>
      </c>
      <c r="AP2" s="8" t="s">
        <v>297</v>
      </c>
      <c r="AQ2" s="8" t="s">
        <v>298</v>
      </c>
      <c r="AR2" s="8"/>
      <c r="AS2" s="8" t="s">
        <v>37</v>
      </c>
      <c r="AT2" s="8">
        <f t="shared" ref="AT2:AT7" si="3">IF(AS2="NO",2,1)</f>
        <v>1</v>
      </c>
      <c r="AU2" s="11" t="s">
        <v>299</v>
      </c>
      <c r="AV2" s="8" t="s">
        <v>106</v>
      </c>
      <c r="AW2" s="8">
        <v>2</v>
      </c>
      <c r="AX2" s="8"/>
      <c r="AY2" s="8" t="s">
        <v>40</v>
      </c>
      <c r="AZ2" s="8">
        <f t="shared" ref="AZ2:AZ7" si="4">IF(AY2="NO",2,1)</f>
        <v>2</v>
      </c>
      <c r="BA2" s="8"/>
      <c r="BB2" s="9"/>
      <c r="BC2" s="9"/>
      <c r="BD2" s="9"/>
      <c r="BE2" s="8" t="s">
        <v>40</v>
      </c>
      <c r="BF2" s="8">
        <f t="shared" ref="BF2:BF7" si="5">IF(BE2="NO",2,1)</f>
        <v>2</v>
      </c>
      <c r="BG2" s="8"/>
      <c r="BH2" s="9"/>
      <c r="BI2" s="9"/>
      <c r="BJ2" s="9"/>
      <c r="BK2" s="8" t="s">
        <v>40</v>
      </c>
      <c r="BL2" s="8">
        <f t="shared" ref="BL2:BL7" si="6">IF(BK2="NO",2,1)</f>
        <v>2</v>
      </c>
      <c r="BM2" s="8"/>
      <c r="BN2" s="8" t="s">
        <v>300</v>
      </c>
      <c r="BO2" s="8"/>
      <c r="BP2" s="8"/>
      <c r="BQ2" s="8"/>
      <c r="BR2" s="8"/>
      <c r="BS2" s="8" t="s">
        <v>40</v>
      </c>
      <c r="BT2" s="8">
        <f t="shared" ref="BT2:BT7" si="7">IF(BS2="NO",2,1)</f>
        <v>2</v>
      </c>
      <c r="BU2" s="8"/>
      <c r="BV2" s="8" t="s">
        <v>40</v>
      </c>
      <c r="BW2" s="8">
        <f t="shared" ref="BW2:BW7" si="8">IF(BV2="NO",2,1)</f>
        <v>2</v>
      </c>
      <c r="BX2" s="8"/>
      <c r="BY2" s="8" t="s">
        <v>40</v>
      </c>
      <c r="BZ2" s="8">
        <f>IF(BY2="NO",2,1)</f>
        <v>2</v>
      </c>
      <c r="CA2" s="8"/>
      <c r="CB2" s="8" t="s">
        <v>40</v>
      </c>
      <c r="CC2" s="8">
        <f>IF(CB2="NO",2,1)</f>
        <v>2</v>
      </c>
      <c r="CD2" s="8"/>
      <c r="CE2" s="9"/>
      <c r="CF2" s="9"/>
      <c r="CG2" s="9"/>
      <c r="CH2" s="9"/>
    </row>
    <row r="3" spans="1:86">
      <c r="A3" s="7">
        <v>45358.413957094905</v>
      </c>
      <c r="B3" s="8" t="s">
        <v>301</v>
      </c>
      <c r="C3" s="8">
        <v>0</v>
      </c>
      <c r="D3" s="8" t="s">
        <v>37</v>
      </c>
      <c r="E3" s="8" t="s">
        <v>302</v>
      </c>
      <c r="F3" s="8" t="s">
        <v>39</v>
      </c>
      <c r="G3" s="8">
        <v>1</v>
      </c>
      <c r="H3" s="8"/>
      <c r="I3" s="8" t="s">
        <v>40</v>
      </c>
      <c r="J3" s="8">
        <f t="shared" si="0"/>
        <v>2</v>
      </c>
      <c r="K3" s="8"/>
      <c r="L3" s="8" t="s">
        <v>41</v>
      </c>
      <c r="M3" s="8">
        <v>3</v>
      </c>
      <c r="N3" s="8"/>
      <c r="O3" s="8" t="s">
        <v>40</v>
      </c>
      <c r="P3" s="8">
        <f t="shared" si="1"/>
        <v>2</v>
      </c>
      <c r="Q3" s="8"/>
      <c r="R3" s="8" t="s">
        <v>37</v>
      </c>
      <c r="S3" s="8">
        <f>IF(R3="NO",2,1)</f>
        <v>1</v>
      </c>
      <c r="T3" s="8"/>
      <c r="U3" s="8" t="s">
        <v>52</v>
      </c>
      <c r="V3" s="8"/>
      <c r="W3" s="8"/>
      <c r="X3" s="8"/>
      <c r="Y3" s="8"/>
      <c r="Z3" s="8" t="s">
        <v>64</v>
      </c>
      <c r="AA3" s="8" t="s">
        <v>75</v>
      </c>
      <c r="AB3" s="8" t="s">
        <v>65</v>
      </c>
      <c r="AC3" s="8" t="s">
        <v>66</v>
      </c>
      <c r="AD3" s="8" t="s">
        <v>81</v>
      </c>
      <c r="AE3" s="8"/>
      <c r="AF3" s="8" t="s">
        <v>53</v>
      </c>
      <c r="AG3" s="8"/>
      <c r="AH3" s="8"/>
      <c r="AI3" s="8" t="s">
        <v>71</v>
      </c>
      <c r="AJ3" s="8">
        <v>3</v>
      </c>
      <c r="AK3" s="8"/>
      <c r="AL3" s="8" t="s">
        <v>37</v>
      </c>
      <c r="AM3" s="8">
        <f t="shared" si="2"/>
        <v>1</v>
      </c>
      <c r="AN3" s="8"/>
      <c r="AO3" s="8" t="s">
        <v>54</v>
      </c>
      <c r="AP3" s="8"/>
      <c r="AQ3" s="8"/>
      <c r="AR3" s="8"/>
      <c r="AS3" s="8" t="s">
        <v>37</v>
      </c>
      <c r="AT3" s="8">
        <f t="shared" si="3"/>
        <v>1</v>
      </c>
      <c r="AU3" s="9"/>
      <c r="AV3" s="8" t="s">
        <v>71</v>
      </c>
      <c r="AW3" s="8">
        <v>3</v>
      </c>
      <c r="AX3" s="8"/>
      <c r="AY3" s="8" t="s">
        <v>40</v>
      </c>
      <c r="AZ3" s="8">
        <f t="shared" si="4"/>
        <v>2</v>
      </c>
      <c r="BA3" s="8"/>
      <c r="BB3" s="8">
        <v>1</v>
      </c>
      <c r="BC3" s="8"/>
      <c r="BD3" s="8"/>
      <c r="BE3" s="8" t="s">
        <v>37</v>
      </c>
      <c r="BF3" s="8">
        <f t="shared" si="5"/>
        <v>1</v>
      </c>
      <c r="BG3" s="8"/>
      <c r="BH3" s="8" t="s">
        <v>106</v>
      </c>
      <c r="BI3" s="8">
        <v>2</v>
      </c>
      <c r="BJ3" s="8"/>
      <c r="BK3" s="8" t="s">
        <v>37</v>
      </c>
      <c r="BL3" s="8">
        <f t="shared" si="6"/>
        <v>1</v>
      </c>
      <c r="BM3" s="8"/>
      <c r="BN3" s="8" t="s">
        <v>46</v>
      </c>
      <c r="BO3" s="8" t="s">
        <v>47</v>
      </c>
      <c r="BP3" s="8"/>
      <c r="BQ3" s="8"/>
      <c r="BR3" s="8"/>
      <c r="BS3" s="8" t="s">
        <v>40</v>
      </c>
      <c r="BT3" s="8">
        <f t="shared" si="7"/>
        <v>2</v>
      </c>
      <c r="BU3" s="8"/>
      <c r="BV3" s="8" t="s">
        <v>37</v>
      </c>
      <c r="BW3" s="8">
        <f t="shared" si="8"/>
        <v>1</v>
      </c>
      <c r="BX3" s="8"/>
      <c r="BY3" s="8" t="s">
        <v>77</v>
      </c>
      <c r="BZ3" s="8">
        <v>3</v>
      </c>
      <c r="CA3" s="8"/>
      <c r="CB3" s="8" t="s">
        <v>37</v>
      </c>
      <c r="CC3" s="8">
        <f>IF(CB3="NO",2,1)</f>
        <v>1</v>
      </c>
      <c r="CD3" s="8"/>
      <c r="CE3" s="8" t="s">
        <v>59</v>
      </c>
      <c r="CF3" s="9" t="s">
        <v>166</v>
      </c>
      <c r="CG3" s="9" t="s">
        <v>129</v>
      </c>
      <c r="CH3" s="9"/>
    </row>
    <row r="4" spans="1:86">
      <c r="A4" s="7">
        <v>45372.472862650466</v>
      </c>
      <c r="B4" s="8" t="s">
        <v>178</v>
      </c>
      <c r="C4" s="8">
        <v>0</v>
      </c>
      <c r="D4" s="8" t="s">
        <v>37</v>
      </c>
      <c r="E4" s="8" t="s">
        <v>179</v>
      </c>
      <c r="F4" s="8" t="s">
        <v>39</v>
      </c>
      <c r="G4" s="8">
        <v>1</v>
      </c>
      <c r="H4" s="8"/>
      <c r="I4" s="8" t="s">
        <v>40</v>
      </c>
      <c r="J4" s="8">
        <f t="shared" si="0"/>
        <v>2</v>
      </c>
      <c r="K4" s="8"/>
      <c r="L4" s="8" t="s">
        <v>41</v>
      </c>
      <c r="M4" s="8">
        <v>3</v>
      </c>
      <c r="N4" s="8"/>
      <c r="O4" s="8" t="s">
        <v>40</v>
      </c>
      <c r="P4" s="8">
        <f t="shared" si="1"/>
        <v>2</v>
      </c>
      <c r="Q4" s="8"/>
      <c r="R4" s="8" t="s">
        <v>40</v>
      </c>
      <c r="S4" s="8">
        <f>IF(R4="NO",2,1)</f>
        <v>2</v>
      </c>
      <c r="T4" s="8"/>
      <c r="U4" s="9"/>
      <c r="V4" s="9"/>
      <c r="W4" s="9"/>
      <c r="X4" s="9"/>
      <c r="Y4" s="9"/>
      <c r="Z4" s="8" t="s">
        <v>303</v>
      </c>
      <c r="AA4" s="8"/>
      <c r="AB4" s="8"/>
      <c r="AC4" s="8"/>
      <c r="AD4" s="8"/>
      <c r="AE4" s="8"/>
      <c r="AF4" s="8" t="s">
        <v>43</v>
      </c>
      <c r="AG4" s="8"/>
      <c r="AH4" s="8"/>
      <c r="AI4" s="8" t="s">
        <v>40</v>
      </c>
      <c r="AJ4" s="8">
        <f>IF(AI4="NO",2,1)</f>
        <v>2</v>
      </c>
      <c r="AK4" s="8"/>
      <c r="AL4" s="8" t="s">
        <v>37</v>
      </c>
      <c r="AM4" s="8">
        <f t="shared" si="2"/>
        <v>1</v>
      </c>
      <c r="AN4" s="8"/>
      <c r="AO4" s="8" t="s">
        <v>110</v>
      </c>
      <c r="AP4" s="8"/>
      <c r="AQ4" s="8"/>
      <c r="AR4" s="8"/>
      <c r="AS4" s="8" t="s">
        <v>40</v>
      </c>
      <c r="AT4" s="8">
        <f t="shared" si="3"/>
        <v>2</v>
      </c>
      <c r="AU4" s="9"/>
      <c r="AV4" s="8" t="s">
        <v>45</v>
      </c>
      <c r="AW4" s="8">
        <v>1</v>
      </c>
      <c r="AX4" s="8"/>
      <c r="AY4" s="8" t="s">
        <v>40</v>
      </c>
      <c r="AZ4" s="8">
        <f t="shared" si="4"/>
        <v>2</v>
      </c>
      <c r="BA4" s="8"/>
      <c r="BB4" s="9"/>
      <c r="BC4" s="9"/>
      <c r="BD4" s="9"/>
      <c r="BE4" s="8" t="s">
        <v>40</v>
      </c>
      <c r="BF4" s="8">
        <f t="shared" si="5"/>
        <v>2</v>
      </c>
      <c r="BG4" s="8"/>
      <c r="BH4" s="9"/>
      <c r="BI4" s="9"/>
      <c r="BJ4" s="9"/>
      <c r="BK4" s="8" t="s">
        <v>37</v>
      </c>
      <c r="BL4" s="8">
        <f t="shared" si="6"/>
        <v>1</v>
      </c>
      <c r="BM4" s="8"/>
      <c r="BN4" s="8" t="s">
        <v>46</v>
      </c>
      <c r="BO4" s="8"/>
      <c r="BP4" s="8"/>
      <c r="BQ4" s="8"/>
      <c r="BR4" s="8"/>
      <c r="BS4" s="8" t="s">
        <v>40</v>
      </c>
      <c r="BT4" s="8">
        <f t="shared" si="7"/>
        <v>2</v>
      </c>
      <c r="BU4" s="8"/>
      <c r="BV4" s="8" t="s">
        <v>37</v>
      </c>
      <c r="BW4" s="8">
        <f t="shared" si="8"/>
        <v>1</v>
      </c>
      <c r="BX4" s="8"/>
      <c r="BY4" s="8" t="s">
        <v>77</v>
      </c>
      <c r="BZ4" s="8">
        <v>3</v>
      </c>
      <c r="CA4" s="8"/>
      <c r="CB4" s="8" t="s">
        <v>40</v>
      </c>
      <c r="CC4" s="8">
        <f>IF(CB4="NO",2,1)</f>
        <v>2</v>
      </c>
      <c r="CD4" s="8"/>
      <c r="CE4" s="9"/>
      <c r="CF4" s="9"/>
      <c r="CG4" s="9"/>
      <c r="CH4" s="9"/>
    </row>
    <row r="5" spans="1:86">
      <c r="A5" s="7">
        <v>45372.727293923614</v>
      </c>
      <c r="B5" s="8" t="s">
        <v>304</v>
      </c>
      <c r="C5" s="8">
        <v>0</v>
      </c>
      <c r="D5" s="8" t="s">
        <v>37</v>
      </c>
      <c r="E5" s="8" t="s">
        <v>305</v>
      </c>
      <c r="F5" s="8" t="s">
        <v>39</v>
      </c>
      <c r="G5" s="8">
        <v>1</v>
      </c>
      <c r="H5" s="8"/>
      <c r="I5" s="8" t="s">
        <v>40</v>
      </c>
      <c r="J5" s="8">
        <f t="shared" si="0"/>
        <v>2</v>
      </c>
      <c r="K5" s="8"/>
      <c r="L5" s="8" t="s">
        <v>41</v>
      </c>
      <c r="M5" s="8">
        <v>3</v>
      </c>
      <c r="N5" s="8"/>
      <c r="O5" s="8" t="s">
        <v>40</v>
      </c>
      <c r="P5" s="8">
        <f t="shared" si="1"/>
        <v>2</v>
      </c>
      <c r="Q5" s="8"/>
      <c r="R5" s="8" t="s">
        <v>89</v>
      </c>
      <c r="S5" s="8">
        <v>3</v>
      </c>
      <c r="T5" s="8"/>
      <c r="U5" s="8"/>
      <c r="V5" s="8"/>
      <c r="W5" s="8"/>
      <c r="X5" s="8"/>
      <c r="Y5" s="8"/>
      <c r="Z5" s="8" t="s">
        <v>109</v>
      </c>
      <c r="AA5" s="8"/>
      <c r="AB5" s="8"/>
      <c r="AC5" s="8"/>
      <c r="AD5" s="8"/>
      <c r="AE5" s="8"/>
      <c r="AF5" s="8" t="s">
        <v>181</v>
      </c>
      <c r="AG5" s="8"/>
      <c r="AH5" s="8"/>
      <c r="AI5" s="8" t="s">
        <v>40</v>
      </c>
      <c r="AJ5" s="8">
        <f>IF(AI5="NO",2,1)</f>
        <v>2</v>
      </c>
      <c r="AK5" s="8"/>
      <c r="AL5" s="8" t="s">
        <v>37</v>
      </c>
      <c r="AM5" s="8">
        <f t="shared" si="2"/>
        <v>1</v>
      </c>
      <c r="AN5" s="8"/>
      <c r="AO5" s="8" t="s">
        <v>54</v>
      </c>
      <c r="AP5" s="8"/>
      <c r="AQ5" s="8"/>
      <c r="AR5" s="8"/>
      <c r="AS5" s="8" t="s">
        <v>40</v>
      </c>
      <c r="AT5" s="8">
        <f t="shared" si="3"/>
        <v>2</v>
      </c>
      <c r="AU5" s="9"/>
      <c r="AV5" s="8" t="s">
        <v>106</v>
      </c>
      <c r="AW5" s="8">
        <v>2</v>
      </c>
      <c r="AX5" s="8"/>
      <c r="AY5" s="8" t="s">
        <v>40</v>
      </c>
      <c r="AZ5" s="8">
        <f t="shared" si="4"/>
        <v>2</v>
      </c>
      <c r="BA5" s="8"/>
      <c r="BB5" s="8">
        <v>3</v>
      </c>
      <c r="BC5" s="8"/>
      <c r="BD5" s="8"/>
      <c r="BE5" s="8" t="s">
        <v>37</v>
      </c>
      <c r="BF5" s="8">
        <f t="shared" si="5"/>
        <v>1</v>
      </c>
      <c r="BG5" s="8"/>
      <c r="BH5" s="8" t="s">
        <v>71</v>
      </c>
      <c r="BI5" s="8">
        <v>3</v>
      </c>
      <c r="BJ5" s="8"/>
      <c r="BK5" s="8" t="s">
        <v>37</v>
      </c>
      <c r="BL5" s="8">
        <f t="shared" si="6"/>
        <v>1</v>
      </c>
      <c r="BM5" s="8"/>
      <c r="BN5" s="8" t="s">
        <v>46</v>
      </c>
      <c r="BO5" s="8"/>
      <c r="BP5" s="8"/>
      <c r="BQ5" s="8"/>
      <c r="BR5" s="8"/>
      <c r="BS5" s="8" t="s">
        <v>37</v>
      </c>
      <c r="BT5" s="8">
        <f t="shared" si="7"/>
        <v>1</v>
      </c>
      <c r="BU5" s="8"/>
      <c r="BV5" s="8" t="s">
        <v>37</v>
      </c>
      <c r="BW5" s="8">
        <f t="shared" si="8"/>
        <v>1</v>
      </c>
      <c r="BX5" s="8"/>
      <c r="BY5" s="8" t="s">
        <v>37</v>
      </c>
      <c r="BZ5" s="8">
        <f>IF(BY5="NO",2,1)</f>
        <v>1</v>
      </c>
      <c r="CA5" s="8"/>
      <c r="CB5" s="8" t="s">
        <v>37</v>
      </c>
      <c r="CC5" s="8">
        <f>IF(CB5="NO",2,1)</f>
        <v>1</v>
      </c>
      <c r="CD5" s="8"/>
      <c r="CE5" s="8" t="s">
        <v>59</v>
      </c>
      <c r="CF5" s="9"/>
      <c r="CG5" s="9"/>
      <c r="CH5" s="9"/>
    </row>
    <row r="6" spans="1:86">
      <c r="A6" s="7">
        <v>45373.329459444445</v>
      </c>
      <c r="B6" s="8" t="s">
        <v>306</v>
      </c>
      <c r="C6" s="8">
        <v>0</v>
      </c>
      <c r="D6" s="8" t="s">
        <v>37</v>
      </c>
      <c r="E6" s="8" t="s">
        <v>307</v>
      </c>
      <c r="F6" s="8" t="s">
        <v>39</v>
      </c>
      <c r="G6" s="8">
        <v>1</v>
      </c>
      <c r="H6" s="8"/>
      <c r="I6" s="8" t="s">
        <v>37</v>
      </c>
      <c r="J6" s="8">
        <f t="shared" si="0"/>
        <v>1</v>
      </c>
      <c r="K6" s="8"/>
      <c r="L6" s="8" t="s">
        <v>51</v>
      </c>
      <c r="M6" s="8">
        <f>IF(L6="Interno",1,2)</f>
        <v>1</v>
      </c>
      <c r="N6" s="8"/>
      <c r="O6" s="8" t="s">
        <v>37</v>
      </c>
      <c r="P6" s="8">
        <f t="shared" si="1"/>
        <v>1</v>
      </c>
      <c r="Q6" s="8"/>
      <c r="R6" s="8" t="s">
        <v>37</v>
      </c>
      <c r="S6" s="8">
        <f>IF(R6="NO",2,1)</f>
        <v>1</v>
      </c>
      <c r="T6" s="8"/>
      <c r="U6" s="8" t="s">
        <v>52</v>
      </c>
      <c r="V6" s="8" t="s">
        <v>63</v>
      </c>
      <c r="W6" s="8" t="s">
        <v>101</v>
      </c>
      <c r="X6" s="8"/>
      <c r="Y6" s="8"/>
      <c r="Z6" s="8" t="s">
        <v>64</v>
      </c>
      <c r="AA6" s="8" t="s">
        <v>75</v>
      </c>
      <c r="AB6" s="8" t="s">
        <v>66</v>
      </c>
      <c r="AC6" s="8"/>
      <c r="AD6" s="8"/>
      <c r="AE6" s="8"/>
      <c r="AF6" s="8" t="s">
        <v>43</v>
      </c>
      <c r="AG6" s="8" t="s">
        <v>308</v>
      </c>
      <c r="AH6" s="8"/>
      <c r="AI6" s="8" t="s">
        <v>37</v>
      </c>
      <c r="AJ6" s="8">
        <f>IF(AI6="NO",2,1)</f>
        <v>1</v>
      </c>
      <c r="AK6" s="8"/>
      <c r="AL6" s="8" t="s">
        <v>37</v>
      </c>
      <c r="AM6" s="8">
        <f t="shared" si="2"/>
        <v>1</v>
      </c>
      <c r="AN6" s="8"/>
      <c r="AO6" s="8" t="s">
        <v>54</v>
      </c>
      <c r="AP6" s="8" t="s">
        <v>69</v>
      </c>
      <c r="AQ6" s="8"/>
      <c r="AR6" s="8"/>
      <c r="AS6" s="8" t="s">
        <v>37</v>
      </c>
      <c r="AT6" s="8">
        <f t="shared" si="3"/>
        <v>1</v>
      </c>
      <c r="AU6" s="11" t="s">
        <v>137</v>
      </c>
      <c r="AV6" s="8" t="s">
        <v>56</v>
      </c>
      <c r="AW6" s="8">
        <v>5</v>
      </c>
      <c r="AX6" s="8"/>
      <c r="AY6" s="8" t="s">
        <v>37</v>
      </c>
      <c r="AZ6" s="8">
        <f t="shared" si="4"/>
        <v>1</v>
      </c>
      <c r="BA6" s="8"/>
      <c r="BB6" s="8">
        <v>3</v>
      </c>
      <c r="BC6" s="8"/>
      <c r="BD6" s="8"/>
      <c r="BE6" s="8" t="s">
        <v>37</v>
      </c>
      <c r="BF6" s="8">
        <f t="shared" si="5"/>
        <v>1</v>
      </c>
      <c r="BG6" s="8"/>
      <c r="BH6" s="8" t="s">
        <v>56</v>
      </c>
      <c r="BI6" s="8">
        <v>5</v>
      </c>
      <c r="BJ6" s="8"/>
      <c r="BK6" s="8" t="s">
        <v>37</v>
      </c>
      <c r="BL6" s="8">
        <f t="shared" si="6"/>
        <v>1</v>
      </c>
      <c r="BM6" s="8"/>
      <c r="BN6" s="8" t="s">
        <v>46</v>
      </c>
      <c r="BO6" s="8" t="s">
        <v>58</v>
      </c>
      <c r="BP6" s="8" t="s">
        <v>85</v>
      </c>
      <c r="BQ6" s="8" t="s">
        <v>86</v>
      </c>
      <c r="BR6" s="8"/>
      <c r="BS6" s="8" t="s">
        <v>37</v>
      </c>
      <c r="BT6" s="8">
        <f t="shared" si="7"/>
        <v>1</v>
      </c>
      <c r="BU6" s="8"/>
      <c r="BV6" s="8" t="s">
        <v>37</v>
      </c>
      <c r="BW6" s="8">
        <f t="shared" si="8"/>
        <v>1</v>
      </c>
      <c r="BX6" s="8"/>
      <c r="BY6" s="8" t="s">
        <v>37</v>
      </c>
      <c r="BZ6" s="8">
        <f>IF(BY6="NO",2,1)</f>
        <v>1</v>
      </c>
      <c r="CA6" s="8"/>
      <c r="CB6" s="8" t="s">
        <v>37</v>
      </c>
      <c r="CC6" s="8">
        <f>IF(CB6="NO",2,1)</f>
        <v>1</v>
      </c>
      <c r="CD6" s="8"/>
      <c r="CE6" s="8" t="s">
        <v>59</v>
      </c>
      <c r="CF6" s="9" t="s">
        <v>174</v>
      </c>
      <c r="CG6" s="9" t="s">
        <v>166</v>
      </c>
      <c r="CH6" s="9" t="s">
        <v>129</v>
      </c>
    </row>
    <row r="7" spans="1:86" s="2" customFormat="1">
      <c r="A7" s="37">
        <v>45386.703030000004</v>
      </c>
      <c r="B7" s="38" t="s">
        <v>232</v>
      </c>
      <c r="C7" s="38">
        <v>0</v>
      </c>
      <c r="D7" s="38" t="s">
        <v>37</v>
      </c>
      <c r="E7" s="38" t="s">
        <v>309</v>
      </c>
      <c r="F7" s="38" t="s">
        <v>198</v>
      </c>
      <c r="G7" s="38">
        <v>3</v>
      </c>
      <c r="H7" s="38"/>
      <c r="I7" s="38" t="s">
        <v>37</v>
      </c>
      <c r="J7" s="38">
        <f t="shared" si="0"/>
        <v>1</v>
      </c>
      <c r="K7" s="38"/>
      <c r="L7" s="38" t="s">
        <v>149</v>
      </c>
      <c r="M7" s="38">
        <f>IF(L7="Interno",1,2)</f>
        <v>2</v>
      </c>
      <c r="N7" s="38"/>
      <c r="O7" s="38" t="s">
        <v>37</v>
      </c>
      <c r="P7" s="38">
        <f t="shared" si="1"/>
        <v>1</v>
      </c>
      <c r="Q7" s="38"/>
      <c r="R7" s="38" t="s">
        <v>89</v>
      </c>
      <c r="S7" s="38">
        <v>3</v>
      </c>
      <c r="T7" s="38"/>
      <c r="U7" s="39"/>
      <c r="V7" s="39"/>
      <c r="W7" s="39"/>
      <c r="X7" s="39"/>
      <c r="Y7" s="39"/>
      <c r="Z7" s="38" t="s">
        <v>119</v>
      </c>
      <c r="AA7" s="38"/>
      <c r="AB7" s="38"/>
      <c r="AC7" s="38"/>
      <c r="AD7" s="38"/>
      <c r="AE7" s="38"/>
      <c r="AF7" s="38" t="s">
        <v>83</v>
      </c>
      <c r="AG7" s="38"/>
      <c r="AH7" s="38"/>
      <c r="AI7" s="38" t="s">
        <v>37</v>
      </c>
      <c r="AJ7" s="38">
        <f>IF(AI7="NO",2,1)</f>
        <v>1</v>
      </c>
      <c r="AK7" s="38"/>
      <c r="AL7" s="38" t="s">
        <v>37</v>
      </c>
      <c r="AM7" s="38">
        <f t="shared" si="2"/>
        <v>1</v>
      </c>
      <c r="AN7" s="38"/>
      <c r="AO7" s="38" t="s">
        <v>54</v>
      </c>
      <c r="AP7" s="38"/>
      <c r="AQ7" s="38"/>
      <c r="AR7" s="38"/>
      <c r="AS7" s="38" t="s">
        <v>37</v>
      </c>
      <c r="AT7" s="38">
        <f t="shared" si="3"/>
        <v>1</v>
      </c>
      <c r="AU7" s="40" t="s">
        <v>199</v>
      </c>
      <c r="AV7" s="38" t="s">
        <v>71</v>
      </c>
      <c r="AW7" s="38">
        <v>3</v>
      </c>
      <c r="AX7" s="38"/>
      <c r="AY7" s="38" t="s">
        <v>40</v>
      </c>
      <c r="AZ7" s="38">
        <f t="shared" si="4"/>
        <v>2</v>
      </c>
      <c r="BA7" s="38"/>
      <c r="BB7" s="39"/>
      <c r="BC7" s="39"/>
      <c r="BD7" s="39"/>
      <c r="BE7" s="38" t="s">
        <v>40</v>
      </c>
      <c r="BF7" s="38">
        <f t="shared" si="5"/>
        <v>2</v>
      </c>
      <c r="BG7" s="38"/>
      <c r="BH7" s="39"/>
      <c r="BI7" s="39"/>
      <c r="BJ7" s="39"/>
      <c r="BK7" s="38" t="s">
        <v>37</v>
      </c>
      <c r="BL7" s="38">
        <f t="shared" si="6"/>
        <v>1</v>
      </c>
      <c r="BM7" s="38"/>
      <c r="BN7" s="38" t="s">
        <v>46</v>
      </c>
      <c r="BO7" s="38" t="s">
        <v>58</v>
      </c>
      <c r="BP7" s="38"/>
      <c r="BQ7" s="38"/>
      <c r="BR7" s="38"/>
      <c r="BS7" s="38" t="s">
        <v>37</v>
      </c>
      <c r="BT7" s="38">
        <f t="shared" si="7"/>
        <v>1</v>
      </c>
      <c r="BU7" s="38"/>
      <c r="BV7" s="38" t="s">
        <v>37</v>
      </c>
      <c r="BW7" s="38">
        <f t="shared" si="8"/>
        <v>1</v>
      </c>
      <c r="BX7" s="38"/>
      <c r="BY7" s="38" t="s">
        <v>77</v>
      </c>
      <c r="BZ7" s="38">
        <v>3</v>
      </c>
      <c r="CA7" s="38"/>
      <c r="CB7" s="38" t="s">
        <v>89</v>
      </c>
      <c r="CC7" s="38">
        <v>3</v>
      </c>
      <c r="CD7" s="38"/>
      <c r="CE7" s="39"/>
      <c r="CF7" s="39"/>
      <c r="CG7" s="39"/>
      <c r="CH7" s="39"/>
    </row>
  </sheetData>
  <hyperlinks>
    <hyperlink ref="AU2" r:id="rId1" xr:uid="{00000000-0004-0000-0000-000001000000}"/>
    <hyperlink ref="AU6" r:id="rId2" xr:uid="{00000000-0004-0000-0000-000008000000}"/>
    <hyperlink ref="AU7" r:id="rId3" xr:uid="{00000000-0004-0000-0000-00002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JESSICA DANIELA VARGAS GONZÁLEZ</cp:lastModifiedBy>
  <cp:revision/>
  <dcterms:created xsi:type="dcterms:W3CDTF">2024-04-20T03:52:39Z</dcterms:created>
  <dcterms:modified xsi:type="dcterms:W3CDTF">2024-06-10T23:28:00Z</dcterms:modified>
  <cp:category/>
  <cp:contentStatus/>
</cp:coreProperties>
</file>