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CONSULTORIACOLSUBSIDIO/Documentos compartidos/General/CONSULTORIA/"/>
    </mc:Choice>
  </mc:AlternateContent>
  <xr:revisionPtr revIDLastSave="0" documentId="8_{3B3823E0-3C6D-450E-9245-593B2534A15F}" xr6:coauthVersionLast="47" xr6:coauthVersionMax="47" xr10:uidLastSave="{00000000-0000-0000-0000-000000000000}"/>
  <bookViews>
    <workbookView xWindow="-108" yWindow="-108" windowWidth="23256" windowHeight="13896" tabRatio="698" xr2:uid="{00000000-000D-0000-FFFF-FFFF00000000}"/>
  </bookViews>
  <sheets>
    <sheet name="Mapa de Riesgos GEVAUS" sheetId="33" r:id="rId1"/>
    <sheet name="MAPA" sheetId="19" state="hidden" r:id="rId2"/>
  </sheets>
  <definedNames>
    <definedName name="_xlnm._FilterDatabase" localSheetId="0" hidden="1">'Mapa de Riesgos GEVAUS'!$A$9:$AW$9</definedName>
    <definedName name="_xlnm.Print_Area" localSheetId="0">'Mapa de Riesgos GEVAUS'!$A$1:$AW$26</definedName>
    <definedName name="_xlnm.Print_Titles" localSheetId="1">MAPA!$7:$9</definedName>
    <definedName name="_xlnm.Print_Titles" localSheetId="0">'Mapa de Riesgos GEVAUS'!$7:$9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6" i="33" l="1"/>
  <c r="AB16" i="33" s="1"/>
  <c r="AC16" i="33" s="1"/>
  <c r="J20" i="33"/>
  <c r="L20" i="33"/>
  <c r="M20" i="33"/>
  <c r="N20" i="33"/>
  <c r="S20" i="33"/>
  <c r="U20" i="33"/>
  <c r="V20" i="33"/>
  <c r="W20" i="33"/>
  <c r="Y20" i="33"/>
  <c r="AA20" i="33"/>
  <c r="AB20" i="33"/>
  <c r="AC20" i="33" s="1"/>
  <c r="AL20" i="33"/>
  <c r="AN20" i="33"/>
  <c r="AO20" i="33"/>
  <c r="AP20" i="33"/>
  <c r="AS20" i="33"/>
  <c r="AU20" i="33"/>
  <c r="AV20" i="33" s="1"/>
  <c r="AW20" i="33" s="1"/>
  <c r="J18" i="33"/>
  <c r="L18" i="33"/>
  <c r="M18" i="33"/>
  <c r="N18" i="33"/>
  <c r="S18" i="33"/>
  <c r="U18" i="33"/>
  <c r="V18" i="33"/>
  <c r="W18" i="33"/>
  <c r="Y18" i="33"/>
  <c r="AA18" i="33"/>
  <c r="AB18" i="33" s="1"/>
  <c r="AC18" i="33" s="1"/>
  <c r="AL18" i="33"/>
  <c r="AN18" i="33"/>
  <c r="AO18" i="33"/>
  <c r="AP18" i="33"/>
  <c r="AS18" i="33"/>
  <c r="AU18" i="33"/>
  <c r="AV18" i="33"/>
  <c r="AW18" i="33"/>
  <c r="J16" i="33"/>
  <c r="L16" i="33"/>
  <c r="M16" i="33"/>
  <c r="N16" i="33"/>
  <c r="S16" i="33"/>
  <c r="U16" i="33"/>
  <c r="V16" i="33"/>
  <c r="W16" i="33"/>
  <c r="Y16" i="33"/>
  <c r="AL16" i="33"/>
  <c r="AN16" i="33"/>
  <c r="AO16" i="33"/>
  <c r="AP16" i="33"/>
  <c r="AS16" i="33"/>
  <c r="AU16" i="33"/>
  <c r="AV16" i="33" s="1"/>
  <c r="AW16" i="33" s="1"/>
  <c r="Y22" i="33"/>
  <c r="Y14" i="33"/>
  <c r="Y12" i="33"/>
  <c r="Y10" i="33"/>
  <c r="S22" i="33"/>
  <c r="S14" i="33"/>
  <c r="S12" i="33"/>
  <c r="S10" i="33"/>
  <c r="AU24" i="33" l="1"/>
  <c r="AV24" i="33" s="1"/>
  <c r="AW24" i="33" s="1"/>
  <c r="AS24" i="33"/>
  <c r="AP24" i="33"/>
  <c r="AN24" i="33"/>
  <c r="AL24" i="33"/>
  <c r="AA24" i="33"/>
  <c r="AB24" i="33" s="1"/>
  <c r="AC24" i="33" s="1"/>
  <c r="Y24" i="33"/>
  <c r="W24" i="33"/>
  <c r="V24" i="33"/>
  <c r="U24" i="33"/>
  <c r="S24" i="33"/>
  <c r="N24" i="33"/>
  <c r="M24" i="33"/>
  <c r="L24" i="33"/>
  <c r="J24" i="33"/>
  <c r="AU22" i="33"/>
  <c r="AV22" i="33" s="1"/>
  <c r="AW22" i="33" s="1"/>
  <c r="AS22" i="33"/>
  <c r="AP22" i="33"/>
  <c r="AN22" i="33"/>
  <c r="AL22" i="33"/>
  <c r="AA22" i="33"/>
  <c r="AB22" i="33" s="1"/>
  <c r="AC22" i="33" s="1"/>
  <c r="W22" i="33"/>
  <c r="V22" i="33"/>
  <c r="U22" i="33"/>
  <c r="N22" i="33"/>
  <c r="M22" i="33"/>
  <c r="L22" i="33"/>
  <c r="J22" i="33"/>
  <c r="AU14" i="33"/>
  <c r="AV14" i="33" s="1"/>
  <c r="AW14" i="33" s="1"/>
  <c r="AS14" i="33"/>
  <c r="AP14" i="33"/>
  <c r="AO14" i="33"/>
  <c r="AN14" i="33"/>
  <c r="AL14" i="33"/>
  <c r="AA14" i="33"/>
  <c r="AB14" i="33" s="1"/>
  <c r="AC14" i="33" s="1"/>
  <c r="W14" i="33"/>
  <c r="V14" i="33"/>
  <c r="U14" i="33"/>
  <c r="N14" i="33"/>
  <c r="M14" i="33"/>
  <c r="L14" i="33"/>
  <c r="J14" i="33"/>
  <c r="AU12" i="33"/>
  <c r="AV12" i="33" s="1"/>
  <c r="AW12" i="33" s="1"/>
  <c r="AS12" i="33"/>
  <c r="AP12" i="33"/>
  <c r="AO12" i="33"/>
  <c r="AN12" i="33"/>
  <c r="AL12" i="33"/>
  <c r="AA12" i="33"/>
  <c r="AB12" i="33" s="1"/>
  <c r="AC12" i="33" s="1"/>
  <c r="W12" i="33"/>
  <c r="V12" i="33"/>
  <c r="U12" i="33"/>
  <c r="N12" i="33"/>
  <c r="M12" i="33"/>
  <c r="L12" i="33"/>
  <c r="J12" i="33"/>
  <c r="AU10" i="33"/>
  <c r="AV10" i="33" s="1"/>
  <c r="AW10" i="33" s="1"/>
  <c r="AS10" i="33"/>
  <c r="AP10" i="33"/>
  <c r="AO10" i="33"/>
  <c r="AN10" i="33"/>
  <c r="AL10" i="33"/>
  <c r="AA10" i="33"/>
  <c r="AB10" i="33" s="1"/>
  <c r="AC10" i="33" s="1"/>
  <c r="W10" i="33"/>
  <c r="V10" i="33"/>
  <c r="U10" i="33"/>
  <c r="N10" i="33"/>
  <c r="M10" i="33"/>
  <c r="L10" i="33"/>
  <c r="J10" i="33"/>
  <c r="F10" i="19" l="1"/>
  <c r="H10" i="19"/>
  <c r="J10" i="19"/>
  <c r="K10" i="19" s="1"/>
  <c r="F11" i="19"/>
  <c r="H11" i="19"/>
  <c r="J11" i="19"/>
  <c r="K11" i="19" s="1"/>
  <c r="F12" i="19"/>
  <c r="H12" i="19"/>
  <c r="J12" i="19"/>
  <c r="K12" i="19" s="1"/>
  <c r="F13" i="19"/>
  <c r="H13" i="19"/>
  <c r="J13" i="19"/>
  <c r="K13" i="19" s="1"/>
  <c r="F14" i="19"/>
  <c r="H14" i="19"/>
  <c r="J14" i="19"/>
  <c r="K14" i="19" s="1"/>
  <c r="F15" i="19"/>
  <c r="H15" i="19"/>
  <c r="J15" i="19"/>
  <c r="K15" i="19" s="1"/>
  <c r="F16" i="19"/>
  <c r="H16" i="19"/>
  <c r="J16" i="19"/>
  <c r="K16" i="19"/>
  <c r="F17" i="19"/>
  <c r="H17" i="19"/>
  <c r="J17" i="19"/>
  <c r="K17" i="19" s="1"/>
  <c r="F18" i="19"/>
  <c r="H18" i="19"/>
  <c r="J18" i="19"/>
  <c r="K18" i="19"/>
</calcChain>
</file>

<file path=xl/sharedStrings.xml><?xml version="1.0" encoding="utf-8"?>
<sst xmlns="http://schemas.openxmlformats.org/spreadsheetml/2006/main" count="226" uniqueCount="147">
  <si>
    <t>RIESGO</t>
  </si>
  <si>
    <t>IMPACTO</t>
  </si>
  <si>
    <t>PROBABILIDAD</t>
  </si>
  <si>
    <t>CONTROLES EXISTENTES</t>
  </si>
  <si>
    <t>RESPONSABLES</t>
  </si>
  <si>
    <t>CRONOGRAMA</t>
  </si>
  <si>
    <t>INDICADOR</t>
  </si>
  <si>
    <t>EFECTOS (Consecuencias)</t>
  </si>
  <si>
    <t>CAUSAS (Factores internos y externos)</t>
  </si>
  <si>
    <t>INSTITUTO DE FINANCIAMIENTO, PROMOCIÓN Y DESARROLLO DE IBAGUÉ - INFIBAGUÉ -</t>
  </si>
  <si>
    <t>VERSIÓN: 01</t>
  </si>
  <si>
    <t>Página 1 de ____</t>
  </si>
  <si>
    <t>MAPA DE RIESGOS POR PROCESO</t>
  </si>
  <si>
    <t>CODIGO: FOR-GR-001</t>
  </si>
  <si>
    <t>Vigente desde: 2018/03/06</t>
  </si>
  <si>
    <t>PROCESO:</t>
  </si>
  <si>
    <t>TIPO DE RIESGOS</t>
  </si>
  <si>
    <t>ZONA DE RIESGO INHERENTE(COLOR)</t>
  </si>
  <si>
    <t>ADMINISTRACIÓN O TRATAMIENTO DEL RIESGO</t>
  </si>
  <si>
    <t>EVALUACIÓN</t>
  </si>
  <si>
    <t>CALIFICACIÓN</t>
  </si>
  <si>
    <t>DESCRIPCIÓN O DETALLE DEL RIESGO</t>
  </si>
  <si>
    <t>TIPO DE CONTROL</t>
  </si>
  <si>
    <t>OPCIÓN DE MANEJO</t>
  </si>
  <si>
    <t>ACTIVIDAD DE CONTROL</t>
  </si>
  <si>
    <t>EVIDENCIA</t>
  </si>
  <si>
    <t>IDENTIFICACIÓN DEL RIESGO</t>
  </si>
  <si>
    <t xml:space="preserve">  ANÁLISIS DEL RIESGO</t>
  </si>
  <si>
    <t xml:space="preserve"> VALORACIÓN DEL RIESGO</t>
  </si>
  <si>
    <t xml:space="preserve">NIVEL DEL RIESGO </t>
  </si>
  <si>
    <r>
      <t xml:space="preserve">VALORACION DEL RIESGO DESPUES DE CONTROLES
</t>
    </r>
    <r>
      <rPr>
        <b/>
        <u/>
        <sz val="8"/>
        <rFont val="Arial"/>
        <family val="2"/>
      </rPr>
      <t>RIESGO RESIDUAL</t>
    </r>
  </si>
  <si>
    <t>OBJETIVO DEL PROCESO:</t>
  </si>
  <si>
    <t xml:space="preserve">  ANÁLISIS DEL RIESGO INHERENTE</t>
  </si>
  <si>
    <t xml:space="preserve">VALORACION DEL RIESGO DESPUES DE CONTROLES
</t>
  </si>
  <si>
    <t>FUENTE DE RIESGO</t>
  </si>
  <si>
    <t xml:space="preserve">  ANÁLISIS DEL RIESGO RESIDUAL</t>
  </si>
  <si>
    <t>ZONA DE RIESGO RESIDUAL (COLOR)</t>
  </si>
  <si>
    <t>OPORTUNIDADES</t>
  </si>
  <si>
    <t xml:space="preserve">  ANÁLISIS DE OPORTUNIDADES</t>
  </si>
  <si>
    <t>IDENTIFICACIÓN DEL RIESGO Y/O OPORTUNIDADES</t>
  </si>
  <si>
    <t>NIVEL DE LA OPORTUNIDAD</t>
  </si>
  <si>
    <t>ANALISIS DE RIESGO CON TRATAMIENTO</t>
  </si>
  <si>
    <t xml:space="preserve">  ANÁLISIS DE OPORTUNIDADES CON TRATAMIENTO</t>
  </si>
  <si>
    <t>ZONA DEOPORTUINIDAD CON TRATAMIENTO</t>
  </si>
  <si>
    <t>VALORACIÓN</t>
  </si>
  <si>
    <t>META Y % INDICADOR</t>
  </si>
  <si>
    <t>ZONA DE  OPORTUINIDAD</t>
  </si>
  <si>
    <t>Resultado:</t>
  </si>
  <si>
    <t>R1</t>
  </si>
  <si>
    <t>R2</t>
  </si>
  <si>
    <t>R3</t>
  </si>
  <si>
    <t>R4</t>
  </si>
  <si>
    <t>CONSECUTIVO</t>
  </si>
  <si>
    <t>Reducir el riesgo</t>
  </si>
  <si>
    <t>Preventivo</t>
  </si>
  <si>
    <t>Meta: 100%</t>
  </si>
  <si>
    <t>Resultado: 100%</t>
  </si>
  <si>
    <t>Evitar el riesgo</t>
  </si>
  <si>
    <t xml:space="preserve">Resultado: </t>
  </si>
  <si>
    <t xml:space="preserve">Operativo </t>
  </si>
  <si>
    <t>R5</t>
  </si>
  <si>
    <t>Retrasos en el desarrollo</t>
  </si>
  <si>
    <t>Problemas de comunicación y falta de personal capacitado</t>
  </si>
  <si>
    <t>Fallas de rendimiento</t>
  </si>
  <si>
    <t>Poca interacción por parte de los usuarios</t>
  </si>
  <si>
    <t>Fallas de Seguridad con el uso de Datos Personales</t>
  </si>
  <si>
    <t>Fracaso Funcional</t>
  </si>
  <si>
    <t>Errores de efectividad en las herramientas de medición y control</t>
  </si>
  <si>
    <t>R6</t>
  </si>
  <si>
    <t>Falta de comunicación entre los desarrolladores y los usuarios para establecer criterios de funcionamiento</t>
  </si>
  <si>
    <t>Uso inadecuado por los administradores</t>
  </si>
  <si>
    <t>R7</t>
  </si>
  <si>
    <t>R8</t>
  </si>
  <si>
    <t>Almacenamiento inseguro de los datos personales y acceso no autorizado.</t>
  </si>
  <si>
    <t>Sobre carga de usuarios y una infraestructura muy limitada de la aplicación.</t>
  </si>
  <si>
    <t>Contenido poco relevante y falta de promoción de la aplicación.</t>
  </si>
  <si>
    <t>Capacitación insuficiente y mala comunicación interna.</t>
  </si>
  <si>
    <t>Objetivos pocos claros y falta de análisis en los usuarios.</t>
  </si>
  <si>
    <t>1)Errores de sofware y mala configuración.
2)Parametros incorrectos que ralentizan el sistema</t>
  </si>
  <si>
    <t>1) Posibilidad en que esa información de accedida y usada para actos delictivos o estafas.
2) Transacciones no autorizadas por uso indebido de la identidad de los usuarios.</t>
  </si>
  <si>
    <t>Tener un sistema sin protección adecuada susceptible a ataques cibernéticos como el robo de datos</t>
  </si>
  <si>
    <t>Falta de mantenimiento y actualización de la aplicación</t>
  </si>
  <si>
    <t>Falta de usuarios activos por dificultades técnicas y desinterés en la herramienta.</t>
  </si>
  <si>
    <t>1) Mala experiencia de los usuarios por bajo rendimiento de la aplición.
2) Problemas de rendimiento y fallos que no motivan a los usuarios.</t>
  </si>
  <si>
    <t>Técnico</t>
  </si>
  <si>
    <t>Falta de liderazgo de los administradores para motivar a los usuarios e identificar apropiadamente fallas previas</t>
  </si>
  <si>
    <t>La falta de personalización no permitiría adaptarse a las reales necesidades específicas de los usuarios.</t>
  </si>
  <si>
    <t>ZONA DE RIESGO INHERENTE (COLOR)</t>
  </si>
  <si>
    <t>No identificar desde el planeamiento de la identificación y estructuración de los indicadores, cuáles podrían ser las herramientas adecuadas de control.</t>
  </si>
  <si>
    <t>Mala interpretación de los resultados en las mediciones de control y seguimiento.</t>
  </si>
  <si>
    <t>1) El desinterés por continuar con la herramienta por parte de los usuarios.
2) dificultades técnicas que complican su actualización.</t>
  </si>
  <si>
    <t>1) Internos: Mala planificación, cambios dentro del equipo y falta de comunicación en el equipo.
2) Externos: Dependencia de terceros, para ajustar servicios en la aplicación.</t>
  </si>
  <si>
    <t>1) Internos: Configuración incorrecta para el desarrollo de sistemas de seguridad.
2) Externos: Ataques cibernéticos para el uso indebido de datos.</t>
  </si>
  <si>
    <t>1) Interno: Uso simultaneo de un número ilimitado de usuarios y una plataforma sin herramientas de control para limitar su uso. 
2) Externo: Poca capacidad de conexión de internet para ejecutar la aplicación.</t>
  </si>
  <si>
    <t>1) Interno: Poca promoción del lanzamiento de la aplicación.
2) Interno: Falta de capacitación de los usuarios para el uso de la aplicación.
3) Externo: Poca disponibilidad de internet para el uso de la aplicación.</t>
  </si>
  <si>
    <t>1) Interno: Administradores sin capacitación para gestionar mejoras.
2) Interno: Uso inadecuado de la información de la aplicación por parte de los administradores de la aplicación.
3) Interno: Falta de políticas de seguridad que regulen el uso de la información personal de los usuarios.</t>
  </si>
  <si>
    <t>1) Interno: Falta de un plan de mantenimiento para seguimiento y control de actualizaciones.
2) Externo: Poca disponibilidad de personal técnico que pueda realizar mantenimiento a la plataforma.</t>
  </si>
  <si>
    <t>1) Interno: No realizar un seguimiento continuo al uso de la plataforma.
2) Interno: No tener disponibilidad de un espacio de retroalimentación en la aplicación para evidenciar inquietudes, quejas o reclamos.</t>
  </si>
  <si>
    <t>Estratégico
de cumplimiento</t>
  </si>
  <si>
    <t>1) El usuario no recibe la aplicación a tiempo.
2) Poco tiempo para identificar posibles fallas.</t>
  </si>
  <si>
    <t>No cumplir con los objetivos de autogestión de los usuarios de las viviendas VIS</t>
  </si>
  <si>
    <t>Abandonar el uso de la aplicativo como herramienta de autogestión de los usuarios.</t>
  </si>
  <si>
    <t>Aplicación obsoleta con el paso del tiempo y poco funcional</t>
  </si>
  <si>
    <t>Aplicación poco funcional y uso inadecuado de información personal.</t>
  </si>
  <si>
    <t>No se impacta en el cambio de cultura de autogestión de los usuarios y el no cumplimiento del objetivo de la aplicación.</t>
  </si>
  <si>
    <t>1) Interno: No identificación de los indicadores adecuados de gestión.
2) Interno: Poco seguimiento a los indicadores de control.
3) Falta de capacitación para la interpretación de los datos.</t>
  </si>
  <si>
    <t>No se podrían tomar decisiones de actualización, ni mejoramiento de la aplicación.</t>
  </si>
  <si>
    <t>Aceptar el riesgo</t>
  </si>
  <si>
    <t>1) Proyecto de entrega de la aplicación.
2) Actas de socialización del proyecto.</t>
  </si>
  <si>
    <t>Detectivo</t>
  </si>
  <si>
    <t>Desarrollador</t>
  </si>
  <si>
    <t>Administrador</t>
  </si>
  <si>
    <t>Gerente de Proyecto</t>
  </si>
  <si>
    <t>Pruebas de penetración periódicas para identificar y corregir vulnerabilidades de seguridad.</t>
  </si>
  <si>
    <t>certificado de capacitación del desarrollador en sostenibilidad y gestión.</t>
  </si>
  <si>
    <t>( Número de vulnerabilidades detectadas  /
cantidad de pruebas realizadas ) *100</t>
  </si>
  <si>
    <t>Vulnerabilides detectadas durante las pruebas de seguridad</t>
  </si>
  <si>
    <t>Monitoreo de franjas horarias para alertar sobrecargas de la plataforma</t>
  </si>
  <si>
    <t>Alertas de sobrecarga de usuarios</t>
  </si>
  <si>
    <t>( Número de desarrolladores capacitados / 
total del equipo de desarrollo ) *100</t>
  </si>
  <si>
    <t>( Número de alertas detectadas /
Numero de franjas horarias monitoreadas ) *100</t>
  </si>
  <si>
    <t>Analisis de tutoriales de interacción de la aplicación</t>
  </si>
  <si>
    <t>Informe de uso de los tutoriales por parte de los usuarios.</t>
  </si>
  <si>
    <t>( Número de usuarios que completan los tutoriales /
Numero de usuarios que ingresan a los tutoriales ) *101</t>
  </si>
  <si>
    <t>Monitoreo de usuarios para identificar fallas que les impidan el buen uso de la aplicación</t>
  </si>
  <si>
    <t>Informe de errores detectados por los usuarios</t>
  </si>
  <si>
    <t>( Número de fallas subsanadas /
Numero de fallas detectadas por los usuarios ) *100</t>
  </si>
  <si>
    <t>Encuestas de retroalimentación para obtener información de necesidades de los usuarios</t>
  </si>
  <si>
    <t xml:space="preserve"> ( número de necesidades solventadas para los usuarios /
número de necesidades identificadas en las encuestas) *100</t>
  </si>
  <si>
    <t>Auditorias regulares para identificar acciones irregulares por parte de los administradores</t>
  </si>
  <si>
    <t>Informe de auditoria</t>
  </si>
  <si>
    <t>( actividades de cumplimiento irregulares /
actividades de cumplimiento detectadas en las auditorias ) *100</t>
  </si>
  <si>
    <t>Encuestas de retroalimentación de los usuarios</t>
  </si>
  <si>
    <t xml:space="preserve">capacitación en el uso de las herramientas de control </t>
  </si>
  <si>
    <t>Talleres</t>
  </si>
  <si>
    <t xml:space="preserve"> ( número de capacitaciones realizadas /
número de personas que requieren la capacitación) *100</t>
  </si>
  <si>
    <t>Meta: 0%</t>
  </si>
  <si>
    <t xml:space="preserve">MAPA DE RIESGOS Y OPORTUNIDADES </t>
  </si>
  <si>
    <t>1)  Desarrollador capacitado con los conceptos de sostenibilidad y gestión.
2) Que el desarrollador haga parte de la comunidad.</t>
  </si>
  <si>
    <t>sistemas de protección de información personal, que solo pueda ser utilizada para acceso a la plataforma.</t>
  </si>
  <si>
    <t xml:space="preserve"> Sevicios en nube disponibles para ampliar la capacidad.
</t>
  </si>
  <si>
    <t xml:space="preserve">Las campañas de promoción del lanzamiento de la aplicación.
</t>
  </si>
  <si>
    <t xml:space="preserve">El plan de mantenimiento periódico de la plataforma.
</t>
  </si>
  <si>
    <t>Las políticas de seguridad y privacidad que se entregue en el proyecto.</t>
  </si>
  <si>
    <t xml:space="preserve"> Disponibilidad de capacitaciones en línea para instruir a los administradores
</t>
  </si>
  <si>
    <t xml:space="preserve">El plan de monitoreo para analizar el impacto del uso de la plataforma en la gestión de los conjuntos.
</t>
  </si>
  <si>
    <t>Capacitaciones a los desarrolladores en sostenibilidad y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</si>
</sst>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]\ * #,##0.00_ ;_ [$€]\ * \-#,##0.00_ ;_ [$€]\ * &quot;-&quot;??_ ;_ @_ 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sz val="8"/>
      <name val="Arial"/>
    </font>
    <font>
      <b/>
      <sz val="2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164" fontId="4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</cellStyleXfs>
  <cellXfs count="17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2" borderId="1" xfId="0" quotePrefix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7" fillId="2" borderId="1" xfId="0" quotePrefix="1" applyFont="1" applyFill="1" applyBorder="1" applyAlignment="1">
      <alignment vertical="center" wrapText="1"/>
    </xf>
    <xf numFmtId="0" fontId="7" fillId="2" borderId="2" xfId="0" quotePrefix="1" applyFont="1" applyFill="1" applyBorder="1" applyAlignment="1">
      <alignment vertical="center" wrapText="1"/>
    </xf>
    <xf numFmtId="0" fontId="7" fillId="2" borderId="2" xfId="0" quotePrefix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quotePrefix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0" borderId="43" xfId="0" applyFont="1" applyBorder="1" applyAlignment="1">
      <alignment vertical="center" wrapText="1"/>
    </xf>
    <xf numFmtId="0" fontId="12" fillId="0" borderId="1" xfId="0" applyFont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5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vertical="center"/>
      <protection locked="0"/>
    </xf>
    <xf numFmtId="0" fontId="2" fillId="0" borderId="39" xfId="0" applyFont="1" applyBorder="1" applyAlignment="1" applyProtection="1">
      <alignment vertical="center"/>
      <protection locked="0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9" fontId="5" fillId="0" borderId="22" xfId="7" applyFont="1" applyFill="1" applyBorder="1" applyAlignment="1" applyProtection="1">
      <alignment horizontal="center" vertical="center"/>
      <protection locked="0"/>
    </xf>
    <xf numFmtId="0" fontId="5" fillId="0" borderId="2" xfId="7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4" borderId="2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textRotation="90"/>
    </xf>
    <xf numFmtId="0" fontId="7" fillId="2" borderId="22" xfId="0" quotePrefix="1" applyFont="1" applyFill="1" applyBorder="1" applyAlignment="1" applyProtection="1">
      <alignment horizontal="center" vertical="center" wrapText="1"/>
      <protection locked="0"/>
    </xf>
    <xf numFmtId="0" fontId="7" fillId="2" borderId="2" xfId="0" quotePrefix="1" applyFont="1" applyFill="1" applyBorder="1" applyAlignment="1" applyProtection="1">
      <alignment horizontal="center" vertical="center" wrapText="1"/>
      <protection locked="0"/>
    </xf>
    <xf numFmtId="9" fontId="5" fillId="0" borderId="22" xfId="7" applyFont="1" applyBorder="1" applyAlignment="1" applyProtection="1">
      <alignment horizontal="center" vertical="center"/>
      <protection locked="0"/>
    </xf>
    <xf numFmtId="0" fontId="5" fillId="0" borderId="2" xfId="7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2" xfId="0" quotePrefix="1" applyFont="1" applyBorder="1" applyAlignment="1" applyProtection="1">
      <alignment horizontal="center" vertical="center" wrapText="1"/>
      <protection locked="0"/>
    </xf>
    <xf numFmtId="0" fontId="7" fillId="0" borderId="2" xfId="0" quotePrefix="1" applyFont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4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2" fillId="0" borderId="40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8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/>
    </xf>
    <xf numFmtId="9" fontId="5" fillId="2" borderId="22" xfId="7" applyFont="1" applyFill="1" applyBorder="1" applyAlignment="1" applyProtection="1">
      <alignment horizontal="center" vertical="center"/>
      <protection locked="0"/>
    </xf>
    <xf numFmtId="9" fontId="5" fillId="2" borderId="2" xfId="7" applyFont="1" applyFill="1" applyBorder="1" applyAlignment="1" applyProtection="1">
      <alignment horizontal="center" vertical="center"/>
      <protection locked="0"/>
    </xf>
    <xf numFmtId="0" fontId="5" fillId="0" borderId="22" xfId="7" applyNumberFormat="1" applyFont="1" applyBorder="1" applyAlignment="1" applyProtection="1">
      <alignment horizontal="center" vertical="center"/>
      <protection locked="0"/>
    </xf>
    <xf numFmtId="0" fontId="8" fillId="7" borderId="27" xfId="0" applyFont="1" applyFill="1" applyBorder="1" applyAlignment="1">
      <alignment horizontal="center" vertical="center"/>
    </xf>
    <xf numFmtId="0" fontId="8" fillId="7" borderId="4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0" fontId="8" fillId="7" borderId="46" xfId="0" applyFont="1" applyFill="1" applyBorder="1" applyAlignment="1">
      <alignment horizontal="center" vertical="center"/>
    </xf>
    <xf numFmtId="0" fontId="8" fillId="7" borderId="39" xfId="0" applyFont="1" applyFill="1" applyBorder="1" applyAlignment="1">
      <alignment horizontal="center" vertical="center"/>
    </xf>
    <xf numFmtId="0" fontId="13" fillId="0" borderId="45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16" fillId="0" borderId="46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</cellXfs>
  <cellStyles count="9">
    <cellStyle name="Euro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Normal 4" xfId="8" xr:uid="{00000000-0005-0000-0000-000006000000}"/>
    <cellStyle name="Porcentaje" xfId="7" builtinId="5"/>
    <cellStyle name="Porcentaje 2" xfId="6" xr:uid="{00000000-0005-0000-0000-000008000000}"/>
  </cellStyles>
  <dxfs count="111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solid"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C29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C29"/>
        </patternFill>
      </fill>
    </dxf>
    <dxf>
      <fill>
        <patternFill>
          <bgColor rgb="FFFF0000"/>
        </patternFill>
      </fill>
    </dxf>
    <dxf>
      <fill>
        <patternFill>
          <bgColor rgb="FFFFCC29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C29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C29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C2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C29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C2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C2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C2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C2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C2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C29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C29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CC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1752600</xdr:colOff>
      <xdr:row>3</xdr:row>
      <xdr:rowOff>180975</xdr:rowOff>
    </xdr:to>
    <xdr:pic>
      <xdr:nvPicPr>
        <xdr:cNvPr id="19658" name="Imagen 3" descr="logo infibague">
          <a:extLst>
            <a:ext uri="{FF2B5EF4-FFF2-40B4-BE49-F238E27FC236}">
              <a16:creationId xmlns:a16="http://schemas.microsoft.com/office/drawing/2014/main" id="{00000000-0008-0000-0100-0000CA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714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tabColor rgb="FFFF0000"/>
  </sheetPr>
  <dimension ref="A1:AY25"/>
  <sheetViews>
    <sheetView showGridLines="0" tabSelected="1" view="pageBreakPreview" topLeftCell="AJ21" zoomScale="90" zoomScaleNormal="70" zoomScaleSheetLayoutView="90" workbookViewId="0">
      <selection activeCell="AS33" sqref="AS33"/>
    </sheetView>
  </sheetViews>
  <sheetFormatPr baseColWidth="10" defaultColWidth="11.44140625" defaultRowHeight="13.2" x14ac:dyDescent="0.25"/>
  <cols>
    <col min="1" max="1" width="7.33203125" style="1" customWidth="1"/>
    <col min="2" max="2" width="15.5546875" style="1" customWidth="1"/>
    <col min="3" max="3" width="16.77734375" style="1" customWidth="1"/>
    <col min="4" max="4" width="19.6640625" style="1" customWidth="1"/>
    <col min="5" max="5" width="13.88671875" style="1" customWidth="1"/>
    <col min="6" max="6" width="21.109375" style="1" customWidth="1"/>
    <col min="7" max="7" width="23.5546875" style="1" customWidth="1"/>
    <col min="8" max="8" width="21.6640625" style="5" customWidth="1"/>
    <col min="9" max="9" width="5.77734375" style="1" customWidth="1"/>
    <col min="10" max="10" width="12.88671875" style="1" customWidth="1"/>
    <col min="11" max="11" width="7.5546875" style="1" customWidth="1"/>
    <col min="12" max="12" width="14.77734375" style="1" customWidth="1"/>
    <col min="13" max="13" width="9" style="1" customWidth="1"/>
    <col min="14" max="14" width="16.33203125" style="1" customWidth="1"/>
    <col min="15" max="15" width="27.21875" style="1" customWidth="1"/>
    <col min="16" max="16" width="17.33203125" style="1" customWidth="1"/>
    <col min="17" max="17" width="14.33203125" style="1" customWidth="1"/>
    <col min="18" max="18" width="6.6640625" style="1" customWidth="1"/>
    <col min="19" max="19" width="16.33203125" style="1" customWidth="1"/>
    <col min="20" max="20" width="7" style="1" customWidth="1"/>
    <col min="21" max="21" width="15" style="1" customWidth="1"/>
    <col min="22" max="22" width="8.6640625" style="1" customWidth="1"/>
    <col min="23" max="23" width="18.5546875" style="1" customWidth="1"/>
    <col min="24" max="24" width="6.88671875" style="1" customWidth="1"/>
    <col min="25" max="25" width="14.77734375" style="1" customWidth="1"/>
    <col min="26" max="26" width="7" style="3" customWidth="1"/>
    <col min="27" max="27" width="12.77734375" style="1" customWidth="1"/>
    <col min="28" max="28" width="8.33203125" style="1" customWidth="1"/>
    <col min="29" max="29" width="19.21875" style="1" customWidth="1"/>
    <col min="30" max="30" width="31.6640625" style="1" customWidth="1"/>
    <col min="31" max="31" width="16.109375" style="1" customWidth="1"/>
    <col min="32" max="32" width="25.109375" style="1" customWidth="1"/>
    <col min="33" max="33" width="20.5546875" style="1" customWidth="1"/>
    <col min="34" max="34" width="28.88671875" style="1" customWidth="1"/>
    <col min="35" max="35" width="17" style="1" customWidth="1"/>
    <col min="36" max="36" width="13.5546875" style="1" customWidth="1"/>
    <col min="37" max="37" width="6.5546875" style="1" customWidth="1"/>
    <col min="38" max="38" width="17.21875" style="1" customWidth="1"/>
    <col min="39" max="39" width="6.109375" style="1" customWidth="1"/>
    <col min="40" max="40" width="14.5546875" style="1" customWidth="1"/>
    <col min="41" max="41" width="15.33203125" style="1" customWidth="1"/>
    <col min="42" max="42" width="17.77734375" style="1" customWidth="1"/>
    <col min="43" max="43" width="15.6640625" style="1" customWidth="1"/>
    <col min="44" max="44" width="7" style="1" customWidth="1"/>
    <col min="45" max="45" width="15" style="1" customWidth="1"/>
    <col min="46" max="46" width="7" style="3" customWidth="1"/>
    <col min="47" max="47" width="14.21875" style="1" customWidth="1"/>
    <col min="48" max="48" width="11" style="1" customWidth="1"/>
    <col min="49" max="49" width="18.33203125" style="1" customWidth="1"/>
    <col min="50" max="51" width="22.5546875" style="1" customWidth="1"/>
    <col min="52" max="16384" width="11.44140625" style="1"/>
  </cols>
  <sheetData>
    <row r="1" spans="1:51" s="6" customFormat="1" ht="17.25" customHeight="1" x14ac:dyDescent="0.25">
      <c r="A1" s="124"/>
      <c r="B1" s="125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7"/>
    </row>
    <row r="2" spans="1:51" s="6" customFormat="1" ht="22.5" customHeight="1" x14ac:dyDescent="0.25">
      <c r="A2" s="126"/>
      <c r="B2" s="127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9"/>
    </row>
    <row r="3" spans="1:51" s="6" customFormat="1" ht="21" customHeight="1" x14ac:dyDescent="0.25">
      <c r="A3" s="126"/>
      <c r="B3" s="127"/>
      <c r="C3" s="120" t="s">
        <v>137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1"/>
    </row>
    <row r="4" spans="1:51" s="6" customFormat="1" ht="21" customHeight="1" x14ac:dyDescent="0.25">
      <c r="A4" s="126"/>
      <c r="B4" s="127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3"/>
    </row>
    <row r="5" spans="1:51" s="6" customFormat="1" ht="27" customHeight="1" thickBot="1" x14ac:dyDescent="0.3">
      <c r="A5" s="128"/>
      <c r="B5" s="129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</row>
    <row r="6" spans="1:51" s="6" customFormat="1" ht="42.75" customHeight="1" x14ac:dyDescent="0.25">
      <c r="A6" s="44"/>
      <c r="B6" s="40"/>
      <c r="C6" s="39"/>
      <c r="D6" s="45"/>
      <c r="E6" s="102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</row>
    <row r="7" spans="1:51" s="32" customFormat="1" ht="23.25" customHeight="1" x14ac:dyDescent="0.25">
      <c r="A7" s="74" t="s">
        <v>52</v>
      </c>
      <c r="B7" s="110" t="s">
        <v>39</v>
      </c>
      <c r="C7" s="111"/>
      <c r="D7" s="111"/>
      <c r="E7" s="111"/>
      <c r="F7" s="111"/>
      <c r="G7" s="111"/>
      <c r="H7" s="112"/>
      <c r="I7" s="87" t="s">
        <v>32</v>
      </c>
      <c r="J7" s="87"/>
      <c r="K7" s="87"/>
      <c r="L7" s="87"/>
      <c r="M7" s="87"/>
      <c r="N7" s="87"/>
      <c r="O7" s="88" t="s">
        <v>28</v>
      </c>
      <c r="P7" s="88"/>
      <c r="Q7" s="88"/>
      <c r="R7" s="104" t="s">
        <v>35</v>
      </c>
      <c r="S7" s="104"/>
      <c r="T7" s="104"/>
      <c r="U7" s="104"/>
      <c r="V7" s="104"/>
      <c r="W7" s="104"/>
      <c r="X7" s="87" t="s">
        <v>38</v>
      </c>
      <c r="Y7" s="87"/>
      <c r="Z7" s="87"/>
      <c r="AA7" s="87"/>
      <c r="AB7" s="87"/>
      <c r="AC7" s="87"/>
      <c r="AD7" s="106" t="s">
        <v>18</v>
      </c>
      <c r="AE7" s="106"/>
      <c r="AF7" s="106"/>
      <c r="AG7" s="106"/>
      <c r="AH7" s="106"/>
      <c r="AI7" s="99" t="s">
        <v>45</v>
      </c>
      <c r="AJ7" s="91" t="s">
        <v>41</v>
      </c>
      <c r="AK7" s="92"/>
      <c r="AL7" s="92"/>
      <c r="AM7" s="92"/>
      <c r="AN7" s="92"/>
      <c r="AO7" s="92"/>
      <c r="AP7" s="93"/>
      <c r="AQ7" s="91" t="s">
        <v>42</v>
      </c>
      <c r="AR7" s="92"/>
      <c r="AS7" s="92"/>
      <c r="AT7" s="92"/>
      <c r="AU7" s="92"/>
      <c r="AV7" s="92"/>
      <c r="AW7" s="93"/>
      <c r="AX7" s="73"/>
      <c r="AY7" s="49"/>
    </row>
    <row r="8" spans="1:51" s="32" customFormat="1" ht="23.25" customHeight="1" x14ac:dyDescent="0.25">
      <c r="A8" s="74"/>
      <c r="B8" s="113"/>
      <c r="C8" s="114"/>
      <c r="D8" s="114"/>
      <c r="E8" s="114"/>
      <c r="F8" s="114"/>
      <c r="G8" s="114"/>
      <c r="H8" s="115"/>
      <c r="I8" s="87" t="s">
        <v>20</v>
      </c>
      <c r="J8" s="87"/>
      <c r="K8" s="87"/>
      <c r="L8" s="87"/>
      <c r="M8" s="87" t="s">
        <v>19</v>
      </c>
      <c r="N8" s="87"/>
      <c r="O8" s="89" t="s">
        <v>3</v>
      </c>
      <c r="P8" s="89" t="s">
        <v>33</v>
      </c>
      <c r="Q8" s="89" t="s">
        <v>23</v>
      </c>
      <c r="R8" s="104" t="s">
        <v>20</v>
      </c>
      <c r="S8" s="104"/>
      <c r="T8" s="104"/>
      <c r="U8" s="104"/>
      <c r="V8" s="104" t="s">
        <v>19</v>
      </c>
      <c r="W8" s="104"/>
      <c r="X8" s="87" t="s">
        <v>20</v>
      </c>
      <c r="Y8" s="87"/>
      <c r="Z8" s="87"/>
      <c r="AA8" s="87"/>
      <c r="AB8" s="87" t="s">
        <v>19</v>
      </c>
      <c r="AC8" s="87"/>
      <c r="AD8" s="90" t="s">
        <v>24</v>
      </c>
      <c r="AE8" s="90" t="s">
        <v>22</v>
      </c>
      <c r="AF8" s="90" t="s">
        <v>25</v>
      </c>
      <c r="AG8" s="90" t="s">
        <v>4</v>
      </c>
      <c r="AH8" s="90" t="s">
        <v>6</v>
      </c>
      <c r="AI8" s="100"/>
      <c r="AJ8" s="94" t="s">
        <v>44</v>
      </c>
      <c r="AK8" s="96" t="s">
        <v>20</v>
      </c>
      <c r="AL8" s="96"/>
      <c r="AM8" s="96"/>
      <c r="AN8" s="96"/>
      <c r="AO8" s="96" t="s">
        <v>19</v>
      </c>
      <c r="AP8" s="96"/>
      <c r="AQ8" s="94" t="s">
        <v>44</v>
      </c>
      <c r="AR8" s="96" t="s">
        <v>20</v>
      </c>
      <c r="AS8" s="96"/>
      <c r="AT8" s="96"/>
      <c r="AU8" s="96"/>
      <c r="AV8" s="96" t="s">
        <v>19</v>
      </c>
      <c r="AW8" s="96"/>
      <c r="AX8" s="73"/>
      <c r="AY8" s="49"/>
    </row>
    <row r="9" spans="1:51" s="31" customFormat="1" ht="48.75" customHeight="1" x14ac:dyDescent="0.25">
      <c r="A9" s="74"/>
      <c r="B9" s="41" t="s">
        <v>0</v>
      </c>
      <c r="C9" s="41" t="s">
        <v>34</v>
      </c>
      <c r="D9" s="41" t="s">
        <v>21</v>
      </c>
      <c r="E9" s="41" t="s">
        <v>16</v>
      </c>
      <c r="F9" s="41" t="s">
        <v>37</v>
      </c>
      <c r="G9" s="41" t="s">
        <v>8</v>
      </c>
      <c r="H9" s="41" t="s">
        <v>7</v>
      </c>
      <c r="I9" s="98" t="s">
        <v>2</v>
      </c>
      <c r="J9" s="98"/>
      <c r="K9" s="98" t="s">
        <v>1</v>
      </c>
      <c r="L9" s="98"/>
      <c r="M9" s="42" t="s">
        <v>29</v>
      </c>
      <c r="N9" s="42" t="s">
        <v>87</v>
      </c>
      <c r="O9" s="89"/>
      <c r="P9" s="89"/>
      <c r="Q9" s="89"/>
      <c r="R9" s="105" t="s">
        <v>2</v>
      </c>
      <c r="S9" s="105"/>
      <c r="T9" s="105" t="s">
        <v>1</v>
      </c>
      <c r="U9" s="105"/>
      <c r="V9" s="43" t="s">
        <v>29</v>
      </c>
      <c r="W9" s="43" t="s">
        <v>36</v>
      </c>
      <c r="X9" s="98" t="s">
        <v>2</v>
      </c>
      <c r="Y9" s="98"/>
      <c r="Z9" s="98" t="s">
        <v>1</v>
      </c>
      <c r="AA9" s="98"/>
      <c r="AB9" s="42" t="s">
        <v>40</v>
      </c>
      <c r="AC9" s="42" t="s">
        <v>46</v>
      </c>
      <c r="AD9" s="90"/>
      <c r="AE9" s="90"/>
      <c r="AF9" s="90"/>
      <c r="AG9" s="90"/>
      <c r="AH9" s="90"/>
      <c r="AI9" s="101"/>
      <c r="AJ9" s="95"/>
      <c r="AK9" s="97" t="s">
        <v>2</v>
      </c>
      <c r="AL9" s="97"/>
      <c r="AM9" s="97" t="s">
        <v>1</v>
      </c>
      <c r="AN9" s="97"/>
      <c r="AO9" s="37" t="s">
        <v>40</v>
      </c>
      <c r="AP9" s="37" t="s">
        <v>46</v>
      </c>
      <c r="AQ9" s="95"/>
      <c r="AR9" s="97" t="s">
        <v>2</v>
      </c>
      <c r="AS9" s="97"/>
      <c r="AT9" s="97" t="s">
        <v>1</v>
      </c>
      <c r="AU9" s="97"/>
      <c r="AV9" s="37" t="s">
        <v>40</v>
      </c>
      <c r="AW9" s="37" t="s">
        <v>43</v>
      </c>
      <c r="AX9" s="73"/>
      <c r="AY9" s="49"/>
    </row>
    <row r="10" spans="1:51" s="33" customFormat="1" ht="83.25" customHeight="1" x14ac:dyDescent="0.25">
      <c r="A10" s="81" t="s">
        <v>48</v>
      </c>
      <c r="B10" s="46" t="s">
        <v>61</v>
      </c>
      <c r="C10" s="46" t="s">
        <v>62</v>
      </c>
      <c r="D10" s="83" t="s">
        <v>69</v>
      </c>
      <c r="E10" s="46" t="s">
        <v>98</v>
      </c>
      <c r="F10" s="46" t="s">
        <v>138</v>
      </c>
      <c r="G10" s="46" t="s">
        <v>91</v>
      </c>
      <c r="H10" s="85" t="s">
        <v>99</v>
      </c>
      <c r="I10" s="59">
        <v>3</v>
      </c>
      <c r="J10" s="61" t="str">
        <f>+IF(I10=5,"CASI SEGURO",(IF(I10=4,"PROBABLE",(IF(I10=3,"POSIBLE",(IF(I10=2,"RARA VEZ",(IF(I10=1,"IMPROBABLE","")))))))))</f>
        <v>POSIBLE</v>
      </c>
      <c r="K10" s="63">
        <v>3</v>
      </c>
      <c r="L10" s="61" t="str">
        <f>+IF(K10=5,"CATASTRÓFICO",(IF(K10=4,"MAYOR",(IF(K10=3,"MODERADO",(IF(K10=2,"MENOR",(IF(K10=1,"INSIGNIFICANTE",IF(K10&lt;1,"",))))))))))</f>
        <v>MODERADO</v>
      </c>
      <c r="M10" s="67">
        <f>IF(AND(I10&lt;&gt;"",K10&lt;&gt;""),I10*K10,"")</f>
        <v>9</v>
      </c>
      <c r="N10" s="69" t="str">
        <f>IF(OR(I10="",K10=""),"",IF(AND(I10=5,K10&gt;2),"EXTREMO",IF(AND(I10=5,K10&lt;3),"ALTO",IF(AND(I10=4,K10&gt;3),"EXTREMO",IF(AND(I10=4,K10&gt;1,K10&lt;4),"ALTO",IF(AND(I10=4,K10=1),"MODERADO",IF(AND(I10=3,K10&gt;3),"EXTREMO",IF(AND(I10=3,K10=3),"ALTO",IF(AND(I10=3,K10=2),"MODERADO",IF(AND(I10=3,K10=1),"BAJO",IF(AND(I10=2,K10=5),"EXTREMO",IF(AND(I10=2,K10=4),"ALTO",IF(AND(I10=2,K10=3),"MODERADO",IF(AND(I10=2,K10&lt;3),"BAJO",IF(AND(I10=1,K10&gt;3),"ALTO",IF(AND(I10=1,K10=3),"MODERADO",IF(AND(I10=1,K10&lt;3),"BAJO",)))))))))))))))))</f>
        <v>ALTO</v>
      </c>
      <c r="O10" s="75" t="s">
        <v>108</v>
      </c>
      <c r="P10" s="77">
        <v>0.5</v>
      </c>
      <c r="Q10" s="79" t="s">
        <v>53</v>
      </c>
      <c r="R10" s="59">
        <v>2</v>
      </c>
      <c r="S10" s="61" t="str">
        <f>+IF(R10=5,"CASI SEGURO",(IF(R10=4,"PROBABLE",(IF(R10=3,"POSIBLE",(IF(R10=2,"RARA VEZ",(IF(R10=1,"IMPROBABLE","")))))))))</f>
        <v>RARA VEZ</v>
      </c>
      <c r="T10" s="63">
        <v>3</v>
      </c>
      <c r="U10" s="65" t="str">
        <f>+IF(T10=5,"CATASTRÓFICO",(IF(T10=4,"MAYOR",(IF(T10=3,"MODERADO",(IF(T10=2,"MENOR",(IF(T10=1,"INSIGNIFICANTE",IF(T10&lt;1,"",))))))))))</f>
        <v>MODERADO</v>
      </c>
      <c r="V10" s="67">
        <f>IF(AND(R10&lt;&gt;"",T10&lt;&gt;""),R10*T10,"")</f>
        <v>6</v>
      </c>
      <c r="W10" s="69" t="str">
        <f>IF(OR(R10="",T10=""),"",IF(AND(R10=5,T10&gt;2),"EXTREMO",IF(AND(R10=5,T10&lt;3),"ALTO",IF(AND(R10=4,T10&gt;3),"EXTREMO",IF(AND(R10=4,T10&gt;1,T10&lt;4),"ALTO",IF(AND(R10=4,T10=1),"MODERADO",IF(AND(R10=3,T10&gt;3),"EXTREMO",IF(AND(R10=3,T10=3),"ALTO",IF(AND(R10=3,T10=2),"MODERADO",IF(AND(R10=3,T10=1),"BAJO",IF(AND(R10=2,T10=5),"EXTREMO",IF(AND(R10=2,T10=4),"ALTO",IF(AND(R10=2,T10=3),"MODERADO",IF(AND(R10=2,T10&lt;3),"BAJO",IF(AND(R10=1,T10&gt;3),"ALTO",IF(AND(R10=1,T10=3),"MODERADO",IF(AND(R10=1,T10&lt;3),"BAJO",)))))))))))))))))</f>
        <v>MODERADO</v>
      </c>
      <c r="X10" s="56">
        <v>3</v>
      </c>
      <c r="Y10" s="72" t="str">
        <f>+IF(X10=5,"CASI SEGURO",(IF(X10=4,"PROBABLE",(IF(X10=3,"POSIBLE",(IF(X10=2,"RARA VEZ",(IF(X10=1,"IMPROBABLE","")))))))))</f>
        <v>POSIBLE</v>
      </c>
      <c r="Z10" s="54">
        <v>3</v>
      </c>
      <c r="AA10" s="55" t="str">
        <f>+IF(Z10=5,"ALTO",(IF(Z10=3,"MEDIO",(IF(Z10=1,"BAJO",IF(OR(Z10=2,Z10=4),"NO APLICA",""))))))</f>
        <v>MEDIO</v>
      </c>
      <c r="AB10" s="56">
        <f>IF(AND(X10&lt;&gt;"",Z10&lt;&gt;"",AA10&lt;&gt;"NO APLICA"),X10*Z10,"")</f>
        <v>9</v>
      </c>
      <c r="AC10" s="69" t="str">
        <f>IF(AND(AB10&lt;4,AB10&gt;0),"BAJA",IF(AND(AB10&gt;9,AB10&lt;26),"ALTA",IF(AND(AB10&gt;3,AB10&lt;10),"MEDIA","")))</f>
        <v>MEDIA</v>
      </c>
      <c r="AD10" s="46" t="s">
        <v>146</v>
      </c>
      <c r="AE10" s="46" t="s">
        <v>54</v>
      </c>
      <c r="AF10" s="46" t="s">
        <v>114</v>
      </c>
      <c r="AG10" s="46" t="s">
        <v>110</v>
      </c>
      <c r="AH10" s="46" t="s">
        <v>119</v>
      </c>
      <c r="AI10" s="36" t="s">
        <v>55</v>
      </c>
      <c r="AJ10" s="52">
        <v>0.3</v>
      </c>
      <c r="AK10" s="59">
        <v>1</v>
      </c>
      <c r="AL10" s="61" t="str">
        <f>+IF(AK10=5,"CASI SEGURO",(IF(AK10=4,"PROBABLE",(IF(AK10=3,"POSIBLE",(IF(AK10=2,"RARA VEZ",(IF(AK10=1,"IMPROBABLE","")))))))))</f>
        <v>IMPROBABLE</v>
      </c>
      <c r="AM10" s="63">
        <v>3</v>
      </c>
      <c r="AN10" s="65" t="str">
        <f>+IF(AM10=5,"CATASTRÓFICO",(IF(AM10=4,"MAYOR",(IF(AM10=3,"MODERADO",(IF(AM10=2,"MENOR",(IF(AM10=1,"INSIGNIFICANTE",IF(AM10&lt;1,"",))))))))))</f>
        <v>MODERADO</v>
      </c>
      <c r="AO10" s="67">
        <f>IF(AND(AK10&lt;&gt;"",AM10&lt;&gt;""),AK10*AM10,"")</f>
        <v>3</v>
      </c>
      <c r="AP10" s="69" t="str">
        <f>IF(OR(AK10="",AM10=""),"",IF(AND(AK10=5,AM10&gt;2),"EXTREMO",IF(AND(AK10=5,AM10&lt;3),"ALTO",IF(AND(AK10=4,AM10&gt;3),"EXTREMO",IF(AND(AK10=4,AM10&gt;1,AM10&lt;4),"ALTO",IF(AND(AK10=4,AM10=1),"MODERADO",IF(AND(AK10=3,AM10&gt;3),"EXTREMO",IF(AND(AK10=3,AM10=3),"ALTO",IF(AND(AK10=3,AM10=2),"MODERADO",IF(AND(AK10=3,AM10=1),"BAJO",IF(AND(AK10=2,AM10=5),"EXTREMO",IF(AND(AK10=2,AM10=4),"ALTO",IF(AND(AK10=2,AM10=3),"MODERADO",IF(AND(AK10=2,AM10&lt;3),"BAJO",IF(AND(AK10=1,AM10&gt;3),"ALTO",IF(AND(AK10=1,AM10=3),"MODERADO",IF(AND(AK10=1,AM10&lt;3),"BAJO",)))))))))))))))))</f>
        <v>MODERADO</v>
      </c>
      <c r="AQ10" s="71">
        <v>0.5</v>
      </c>
      <c r="AR10" s="56">
        <v>4</v>
      </c>
      <c r="AS10" s="72" t="str">
        <f>+IF(AR10=5,"CASI SEGURO",(IF(AR10=4,"PROBABLE",(IF(AR10=3,"POSIBLE",(IF(AR10=2,"RARA VEZ",(IF(AR10=1,"IMPROBABLE","")))))))))</f>
        <v>PROBABLE</v>
      </c>
      <c r="AT10" s="54">
        <v>5</v>
      </c>
      <c r="AU10" s="55" t="str">
        <f>+IF(AT10=5,"ALTO",(IF(AT10=3,"MEDIO",(IF(AT10=1,"BAJO",IF(OR(AT10=2,AT10=4),"NO APLICA",""))))))</f>
        <v>ALTO</v>
      </c>
      <c r="AV10" s="56">
        <f>IF(AND(AR10&lt;&gt;"",AT10&lt;&gt;"",AU10&lt;&gt;"NO APLICA"),AR10*AT10,"")</f>
        <v>20</v>
      </c>
      <c r="AW10" s="57" t="str">
        <f t="shared" ref="AW10:AW12" si="0">IF(AND(AV10&lt;4,AV10&gt;0),"BAJA",IF(AND(AV10&gt;9,AV10&lt;26),"ALTA",IF(AND(AV10&gt;3,AV10&lt;10),"MEDIA","")))</f>
        <v>ALTA</v>
      </c>
      <c r="AX10" s="50"/>
      <c r="AY10" s="51"/>
    </row>
    <row r="11" spans="1:51" s="34" customFormat="1" ht="83.25" customHeight="1" x14ac:dyDescent="0.25">
      <c r="A11" s="82"/>
      <c r="B11" s="47"/>
      <c r="C11" s="47"/>
      <c r="D11" s="84"/>
      <c r="E11" s="47"/>
      <c r="F11" s="47"/>
      <c r="G11" s="47"/>
      <c r="H11" s="47"/>
      <c r="I11" s="60"/>
      <c r="J11" s="62"/>
      <c r="K11" s="64"/>
      <c r="L11" s="62"/>
      <c r="M11" s="68"/>
      <c r="N11" s="70"/>
      <c r="O11" s="76"/>
      <c r="P11" s="78"/>
      <c r="Q11" s="80"/>
      <c r="R11" s="60"/>
      <c r="S11" s="62"/>
      <c r="T11" s="64"/>
      <c r="U11" s="66"/>
      <c r="V11" s="68"/>
      <c r="W11" s="70"/>
      <c r="X11" s="56"/>
      <c r="Y11" s="72"/>
      <c r="Z11" s="54"/>
      <c r="AA11" s="55"/>
      <c r="AB11" s="56"/>
      <c r="AC11" s="70"/>
      <c r="AD11" s="47"/>
      <c r="AE11" s="47"/>
      <c r="AF11" s="48"/>
      <c r="AG11" s="47"/>
      <c r="AH11" s="47"/>
      <c r="AI11" s="36" t="s">
        <v>56</v>
      </c>
      <c r="AJ11" s="53"/>
      <c r="AK11" s="60"/>
      <c r="AL11" s="62"/>
      <c r="AM11" s="64"/>
      <c r="AN11" s="66"/>
      <c r="AO11" s="68"/>
      <c r="AP11" s="70"/>
      <c r="AQ11" s="54"/>
      <c r="AR11" s="56"/>
      <c r="AS11" s="72"/>
      <c r="AT11" s="54"/>
      <c r="AU11" s="55"/>
      <c r="AV11" s="56"/>
      <c r="AW11" s="58"/>
      <c r="AX11" s="50"/>
      <c r="AY11" s="51"/>
    </row>
    <row r="12" spans="1:51" s="33" customFormat="1" ht="83.25" customHeight="1" x14ac:dyDescent="0.25">
      <c r="A12" s="81" t="s">
        <v>49</v>
      </c>
      <c r="B12" s="85" t="s">
        <v>65</v>
      </c>
      <c r="C12" s="46" t="s">
        <v>73</v>
      </c>
      <c r="D12" s="83" t="s">
        <v>80</v>
      </c>
      <c r="E12" s="85" t="s">
        <v>84</v>
      </c>
      <c r="F12" s="46" t="s">
        <v>139</v>
      </c>
      <c r="G12" s="46" t="s">
        <v>92</v>
      </c>
      <c r="H12" s="83" t="s">
        <v>79</v>
      </c>
      <c r="I12" s="59">
        <v>2</v>
      </c>
      <c r="J12" s="61" t="str">
        <f>+IF(I12=5,"CASI SEGURO",(IF(I12=4,"PROBABLE",(IF(I12=3,"POSIBLE",(IF(I12=2,"RARA VEZ",(IF(I12=1,"IMPROBABLE","")))))))))</f>
        <v>RARA VEZ</v>
      </c>
      <c r="K12" s="63">
        <v>4</v>
      </c>
      <c r="L12" s="65" t="str">
        <f>+IF(K12=5,"CATASTRÓFICO",(IF(K12=4,"MAYOR",(IF(K12=3,"MODERADO",(IF(K12=2,"MENOR",(IF(K12=1,"INSIGNIFICANTE",IF(K12&lt;1,"",))))))))))</f>
        <v>MAYOR</v>
      </c>
      <c r="M12" s="67">
        <f>IF(AND(I12&lt;&gt;"",K12&lt;&gt;""),I12*K12,"")</f>
        <v>8</v>
      </c>
      <c r="N12" s="69" t="str">
        <f>IF(OR(I12="",K12=""),"",IF(AND(I12=5,K12&gt;2),"EXTREMO",IF(AND(I12=5,K12&lt;3),"ALTO",IF(AND(I12=4,K12&gt;3),"EXTREMO",IF(AND(I12=4,K12&gt;1,K12&lt;4),"ALTO",IF(AND(I12=4,K12=1),"MODERADO",IF(AND(I12=3,K12&gt;3),"EXTREMO",IF(AND(I12=3,K12=3),"ALTO",IF(AND(I12=3,K12=2),"MODERADO",IF(AND(I12=3,K12=1),"BAJO",IF(AND(I12=2,K12=5),"EXTREMO",IF(AND(I12=2,K12=4),"ALTO",IF(AND(I12=2,K12=3),"MODERADO",IF(AND(I12=2,K12&lt;3),"BAJO",IF(AND(I12=1,K12&gt;3),"ALTO",IF(AND(I12=1,K12=3),"MODERADO",IF(AND(I12=1,K12&lt;3),"BAJO",)))))))))))))))))</f>
        <v>ALTO</v>
      </c>
      <c r="O12" s="75" t="s">
        <v>108</v>
      </c>
      <c r="P12" s="77">
        <v>0.5</v>
      </c>
      <c r="Q12" s="79" t="s">
        <v>53</v>
      </c>
      <c r="R12" s="59">
        <v>2</v>
      </c>
      <c r="S12" s="61" t="str">
        <f>+IF(R12=5,"CASI SEGURO",(IF(R12=4,"PROBABLE",(IF(R12=3,"POSIBLE",(IF(R12=2,"RARA VEZ",(IF(R12=1,"IMPROBABLE","")))))))))</f>
        <v>RARA VEZ</v>
      </c>
      <c r="T12" s="63">
        <v>3</v>
      </c>
      <c r="U12" s="65" t="str">
        <f>+IF(T12=5,"CATASTRÓFICO",(IF(T12=4,"MAYOR",(IF(T12=3,"MODERADO",(IF(T12=2,"MENOR",(IF(T12=1,"INSIGNIFICANTE",IF(T12&lt;1,"",))))))))))</f>
        <v>MODERADO</v>
      </c>
      <c r="V12" s="67">
        <f>IF(AND(R12&lt;&gt;"",T12&lt;&gt;""),R12*T12,"")</f>
        <v>6</v>
      </c>
      <c r="W12" s="69" t="str">
        <f>IF(OR(R12="",T12=""),"",IF(AND(R12=5,T12&gt;2),"EXTREMO",IF(AND(R12=5,T12&lt;3),"ALTO",IF(AND(R12=4,T12&gt;3),"EXTREMO",IF(AND(R12=4,T12&gt;1,T12&lt;4),"ALTO",IF(AND(R12=4,T12=1),"MODERADO",IF(AND(R12=3,T12&gt;3),"EXTREMO",IF(AND(R12=3,T12=3),"ALTO",IF(AND(R12=3,T12=2),"MODERADO",IF(AND(R12=3,T12=1),"BAJO",IF(AND(R12=2,T12=5),"EXTREMO",IF(AND(R12=2,T12=4),"ALTO",IF(AND(R12=2,T12=3),"MODERADO",IF(AND(R12=2,T12&lt;3),"BAJO",IF(AND(R12=1,T12&gt;3),"ALTO",IF(AND(R12=1,T12=3),"MODERADO",IF(AND(R12=1,T12&lt;3),"BAJO",)))))))))))))))))</f>
        <v>MODERADO</v>
      </c>
      <c r="X12" s="56">
        <v>3</v>
      </c>
      <c r="Y12" s="72" t="str">
        <f>+IF(X12=5,"CASI SEGURO",(IF(X12=4,"PROBABLE",(IF(X12=3,"POSIBLE",(IF(X12=2,"RARA VEZ",(IF(X12=1,"IMPROBABLE","")))))))))</f>
        <v>POSIBLE</v>
      </c>
      <c r="Z12" s="54">
        <v>5</v>
      </c>
      <c r="AA12" s="55" t="str">
        <f>+IF(Z12=5,"ALTO",(IF(Z12=3,"MEDIO",(IF(Z12=1,"BAJO",IF(OR(Z12=2,Z12=4),"NO APLICA",""))))))</f>
        <v>ALTO</v>
      </c>
      <c r="AB12" s="56">
        <f>IF(AND(X12&lt;&gt;"",Z12&lt;&gt;"",AA12&lt;&gt;"NO APLICA"),X12*Z12,"")</f>
        <v>15</v>
      </c>
      <c r="AC12" s="69" t="str">
        <f>IF(AND(AB12&lt;4,AB12&gt;0),"BAJA",IF(AND(AB12&gt;9,AB12&lt;26),"ALTA",IF(AND(AB12&gt;3,AB12&lt;10),"MEDIA","")))</f>
        <v>ALTA</v>
      </c>
      <c r="AD12" s="46" t="s">
        <v>113</v>
      </c>
      <c r="AE12" s="46" t="s">
        <v>54</v>
      </c>
      <c r="AF12" s="46" t="s">
        <v>116</v>
      </c>
      <c r="AG12" s="46" t="s">
        <v>110</v>
      </c>
      <c r="AH12" s="46" t="s">
        <v>115</v>
      </c>
      <c r="AI12" s="36" t="s">
        <v>55</v>
      </c>
      <c r="AJ12" s="52">
        <v>0.3</v>
      </c>
      <c r="AK12" s="59">
        <v>1</v>
      </c>
      <c r="AL12" s="61" t="str">
        <f>+IF(AK12=5,"CASI SEGURO",(IF(AK12=4,"PROBABLE",(IF(AK12=3,"POSIBLE",(IF(AK12=2,"RARA VEZ",(IF(AK12=1,"IMPROBABLE","")))))))))</f>
        <v>IMPROBABLE</v>
      </c>
      <c r="AM12" s="63">
        <v>3</v>
      </c>
      <c r="AN12" s="65" t="str">
        <f>+IF(AM12=5,"CATASTRÓFICO",(IF(AM12=4,"MAYOR",(IF(AM12=3,"MODERADO",(IF(AM12=2,"MENOR",(IF(AM12=1,"INSIGNIFICANTE",IF(AM12&lt;1,"",))))))))))</f>
        <v>MODERADO</v>
      </c>
      <c r="AO12" s="67">
        <f>IF(AND(AK12&lt;&gt;"",AM12&lt;&gt;""),AK12*AM12,"")</f>
        <v>3</v>
      </c>
      <c r="AP12" s="69" t="str">
        <f>IF(OR(AK12="",AM12=""),"",IF(AND(AK12=5,AM12&gt;2),"EXTREMO",IF(AND(AK12=5,AM12&lt;3),"ALTO",IF(AND(AK12=4,AM12&gt;3),"EXTREMO",IF(AND(AK12=4,AM12&gt;1,AM12&lt;4),"ALTO",IF(AND(AK12=4,AM12=1),"MODERADO",IF(AND(AK12=3,AM12&gt;3),"EXTREMO",IF(AND(AK12=3,AM12=3),"ALTO",IF(AND(AK12=3,AM12=2),"MODERADO",IF(AND(AK12=3,AM12=1),"BAJO",IF(AND(AK12=2,AM12=5),"EXTREMO",IF(AND(AK12=2,AM12=4),"ALTO",IF(AND(AK12=2,AM12=3),"MODERADO",IF(AND(AK12=2,AM12&lt;3),"BAJO",IF(AND(AK12=1,AM12&gt;3),"ALTO",IF(AND(AK12=1,AM12=3),"MODERADO",IF(AND(AK12=1,AM12&lt;3),"BAJO",)))))))))))))))))</f>
        <v>MODERADO</v>
      </c>
      <c r="AQ12" s="71">
        <v>0.5</v>
      </c>
      <c r="AR12" s="56">
        <v>5</v>
      </c>
      <c r="AS12" s="72" t="str">
        <f>+IF(AR12=5,"CASI SEGURO",(IF(AR12=4,"PROBABLE",(IF(AR12=3,"POSIBLE",(IF(AR12=2,"RARA VEZ",(IF(AR12=1,"IMPROBABLE","")))))))))</f>
        <v>CASI SEGURO</v>
      </c>
      <c r="AT12" s="54">
        <v>5</v>
      </c>
      <c r="AU12" s="55" t="str">
        <f>+IF(AT12=5,"ALTO",(IF(AT12=3,"MEDIO",(IF(AT12=1,"BAJO",IF(OR(AT12=2,AT12=4),"NO APLICA",""))))))</f>
        <v>ALTO</v>
      </c>
      <c r="AV12" s="56">
        <f>IF(AND(AR12&lt;&gt;"",AT12&lt;&gt;"",AU12&lt;&gt;"NO APLICA"),AR12*AT12,"")</f>
        <v>25</v>
      </c>
      <c r="AW12" s="57" t="str">
        <f t="shared" si="0"/>
        <v>ALTA</v>
      </c>
      <c r="AX12" s="50"/>
      <c r="AY12" s="51"/>
    </row>
    <row r="13" spans="1:51" s="34" customFormat="1" ht="83.25" customHeight="1" x14ac:dyDescent="0.25">
      <c r="A13" s="82"/>
      <c r="B13" s="86"/>
      <c r="C13" s="47"/>
      <c r="D13" s="84"/>
      <c r="E13" s="47"/>
      <c r="F13" s="47"/>
      <c r="G13" s="47"/>
      <c r="H13" s="84"/>
      <c r="I13" s="60"/>
      <c r="J13" s="62"/>
      <c r="K13" s="64"/>
      <c r="L13" s="66"/>
      <c r="M13" s="68"/>
      <c r="N13" s="70"/>
      <c r="O13" s="76"/>
      <c r="P13" s="78"/>
      <c r="Q13" s="80"/>
      <c r="R13" s="60"/>
      <c r="S13" s="62"/>
      <c r="T13" s="64"/>
      <c r="U13" s="66"/>
      <c r="V13" s="68"/>
      <c r="W13" s="70"/>
      <c r="X13" s="56"/>
      <c r="Y13" s="72"/>
      <c r="Z13" s="54"/>
      <c r="AA13" s="55"/>
      <c r="AB13" s="56"/>
      <c r="AC13" s="70"/>
      <c r="AD13" s="47"/>
      <c r="AE13" s="47"/>
      <c r="AF13" s="48"/>
      <c r="AG13" s="47"/>
      <c r="AH13" s="47"/>
      <c r="AI13" s="36" t="s">
        <v>58</v>
      </c>
      <c r="AJ13" s="53"/>
      <c r="AK13" s="60"/>
      <c r="AL13" s="62"/>
      <c r="AM13" s="64"/>
      <c r="AN13" s="66"/>
      <c r="AO13" s="68"/>
      <c r="AP13" s="70"/>
      <c r="AQ13" s="54"/>
      <c r="AR13" s="56"/>
      <c r="AS13" s="72"/>
      <c r="AT13" s="54"/>
      <c r="AU13" s="55"/>
      <c r="AV13" s="56"/>
      <c r="AW13" s="58"/>
      <c r="AX13" s="50"/>
      <c r="AY13" s="51"/>
    </row>
    <row r="14" spans="1:51" s="33" customFormat="1" ht="83.25" customHeight="1" x14ac:dyDescent="0.25">
      <c r="A14" s="81" t="s">
        <v>50</v>
      </c>
      <c r="B14" s="85" t="s">
        <v>63</v>
      </c>
      <c r="C14" s="46" t="s">
        <v>74</v>
      </c>
      <c r="D14" s="83" t="s">
        <v>78</v>
      </c>
      <c r="E14" s="85" t="s">
        <v>84</v>
      </c>
      <c r="F14" s="46" t="s">
        <v>140</v>
      </c>
      <c r="G14" s="46" t="s">
        <v>93</v>
      </c>
      <c r="H14" s="46" t="s">
        <v>100</v>
      </c>
      <c r="I14" s="59">
        <v>2</v>
      </c>
      <c r="J14" s="61" t="str">
        <f t="shared" ref="J14" si="1">+IF(I14=5,"CASI SEGURO",(IF(I14=4,"PROBABLE",(IF(I14=3,"POSIBLE",(IF(I14=2,"RARA VEZ",(IF(I14=1,"IMPROBABLE","")))))))))</f>
        <v>RARA VEZ</v>
      </c>
      <c r="K14" s="63">
        <v>3</v>
      </c>
      <c r="L14" s="61" t="str">
        <f t="shared" ref="L14" si="2">+IF(K14=5,"CATASTRÓFICO",(IF(K14=4,"MAYOR",(IF(K14=3,"MODERADO",(IF(K14=2,"MENOR",(IF(K14=1,"INSIGNIFICANTE",IF(K14&lt;1,"",))))))))))</f>
        <v>MODERADO</v>
      </c>
      <c r="M14" s="67">
        <f t="shared" ref="M14" si="3">IF(AND(I14&lt;&gt;"",K14&lt;&gt;""),I14*K14,"")</f>
        <v>6</v>
      </c>
      <c r="N14" s="69" t="str">
        <f t="shared" ref="N14" si="4">IF(OR(I14="",K14=""),"",IF(AND(I14=5,K14&gt;2),"EXTREMO",IF(AND(I14=5,K14&lt;3),"ALTO",IF(AND(I14=4,K14&gt;3),"EXTREMO",IF(AND(I14=4,K14&gt;1,K14&lt;4),"ALTO",IF(AND(I14=4,K14=1),"MODERADO",IF(AND(I14=3,K14&gt;3),"EXTREMO",IF(AND(I14=3,K14=3),"ALTO",IF(AND(I14=3,K14=2),"MODERADO",IF(AND(I14=3,K14=1),"BAJO",IF(AND(I14=2,K14=5),"EXTREMO",IF(AND(I14=2,K14=4),"ALTO",IF(AND(I14=2,K14=3),"MODERADO",IF(AND(I14=2,K14&lt;3),"BAJO",IF(AND(I14=1,K14&gt;3),"ALTO",IF(AND(I14=1,K14=3),"MODERADO",IF(AND(I14=1,K14&lt;3),"BAJO",)))))))))))))))))</f>
        <v>MODERADO</v>
      </c>
      <c r="O14" s="75" t="s">
        <v>108</v>
      </c>
      <c r="P14" s="77">
        <v>0.4</v>
      </c>
      <c r="Q14" s="79" t="s">
        <v>53</v>
      </c>
      <c r="R14" s="59">
        <v>1</v>
      </c>
      <c r="S14" s="61" t="str">
        <f t="shared" ref="S14" si="5">+IF(R14=5,"CASI SEGURO",(IF(R14=4,"PROBABLE",(IF(R14=3,"POSIBLE",(IF(R14=2,"RARA VEZ",(IF(R14=1,"IMPROBABLE","")))))))))</f>
        <v>IMPROBABLE</v>
      </c>
      <c r="T14" s="63">
        <v>2</v>
      </c>
      <c r="U14" s="65" t="str">
        <f t="shared" ref="U14" si="6">+IF(T14=5,"CATASTRÓFICO",(IF(T14=4,"MAYOR",(IF(T14=3,"MODERADO",(IF(T14=2,"MENOR",(IF(T14=1,"INSIGNIFICANTE",IF(T14&lt;1,"",))))))))))</f>
        <v>MENOR</v>
      </c>
      <c r="V14" s="67">
        <f t="shared" ref="V14" si="7">IF(AND(R14&lt;&gt;"",T14&lt;&gt;""),R14*T14,"")</f>
        <v>2</v>
      </c>
      <c r="W14" s="69" t="str">
        <f t="shared" ref="W14" si="8">IF(OR(R14="",T14=""),"",IF(AND(R14=5,T14&gt;2),"EXTREMO",IF(AND(R14=5,T14&lt;3),"ALTO",IF(AND(R14=4,T14&gt;3),"EXTREMO",IF(AND(R14=4,T14&gt;1,T14&lt;4),"ALTO",IF(AND(R14=4,T14=1),"MODERADO",IF(AND(R14=3,T14&gt;3),"EXTREMO",IF(AND(R14=3,T14=3),"ALTO",IF(AND(R14=3,T14=2),"MODERADO",IF(AND(R14=3,T14=1),"BAJO",IF(AND(R14=2,T14=5),"EXTREMO",IF(AND(R14=2,T14=4),"ALTO",IF(AND(R14=2,T14=3),"MODERADO",IF(AND(R14=2,T14&lt;3),"BAJO",IF(AND(R14=1,T14&gt;3),"ALTO",IF(AND(R14=1,T14=3),"MODERADO",IF(AND(R14=1,T14&lt;3),"BAJO",)))))))))))))))))</f>
        <v>BAJO</v>
      </c>
      <c r="X14" s="56">
        <v>3</v>
      </c>
      <c r="Y14" s="72" t="str">
        <f>+IF(X14=5,"CASI SEGURO",(IF(X14=4,"PROBABLE",(IF(X14=3,"POSIBLE",(IF(X14=2,"RARA VEZ",(IF(X14=1,"IMPROBABLE","")))))))))</f>
        <v>POSIBLE</v>
      </c>
      <c r="Z14" s="54">
        <v>5</v>
      </c>
      <c r="AA14" s="55" t="str">
        <f>+IF(Z14=5,"ALTO",(IF(Z14=3,"MEDIO",(IF(Z14=1,"BAJO",IF(OR(Z14=2,Z14=4),"NO APLICA",""))))))</f>
        <v>ALTO</v>
      </c>
      <c r="AB14" s="56">
        <f>IF(AND(X14&lt;&gt;"",Z14&lt;&gt;"",AA14&lt;&gt;"NO APLICA"),X14*Z14,"")</f>
        <v>15</v>
      </c>
      <c r="AC14" s="69" t="str">
        <f>IF(AND(AB14&lt;4,AB14&gt;0),"BAJA",IF(AND(AB14&gt;9,AB14&lt;26),"ALTA",IF(AND(AB14&gt;3,AB14&lt;AC1810),"MEDIA","")))</f>
        <v>ALTA</v>
      </c>
      <c r="AD14" s="46" t="s">
        <v>117</v>
      </c>
      <c r="AE14" s="46" t="s">
        <v>109</v>
      </c>
      <c r="AF14" s="46" t="s">
        <v>118</v>
      </c>
      <c r="AG14" s="46" t="s">
        <v>110</v>
      </c>
      <c r="AH14" s="46" t="s">
        <v>120</v>
      </c>
      <c r="AI14" s="36" t="s">
        <v>136</v>
      </c>
      <c r="AJ14" s="52">
        <v>0.3</v>
      </c>
      <c r="AK14" s="59">
        <v>1</v>
      </c>
      <c r="AL14" s="61" t="str">
        <f t="shared" ref="AL14" si="9">+IF(AK14=5,"CASI SEGURO",(IF(AK14=4,"PROBABLE",(IF(AK14=3,"POSIBLE",(IF(AK14=2,"RARA VEZ",(IF(AK14=1,"IMPROBABLE","")))))))))</f>
        <v>IMPROBABLE</v>
      </c>
      <c r="AM14" s="63">
        <v>3</v>
      </c>
      <c r="AN14" s="65" t="str">
        <f t="shared" ref="AN14" si="10">+IF(AM14=5,"CATASTRÓFICO",(IF(AM14=4,"MAYOR",(IF(AM14=3,"MODERADO",(IF(AM14=2,"MENOR",(IF(AM14=1,"INSIGNIFICANTE",IF(AM14&lt;1,"",))))))))))</f>
        <v>MODERADO</v>
      </c>
      <c r="AO14" s="67">
        <f t="shared" ref="AO14" si="11">IF(AND(AK14&lt;&gt;"",AM14&lt;&gt;""),AK14*AM14,"")</f>
        <v>3</v>
      </c>
      <c r="AP14" s="69" t="str">
        <f t="shared" ref="AP14" si="12">IF(OR(AK14="",AM14=""),"",IF(AND(AK14=5,AM14&gt;2),"EXTREMO",IF(AND(AK14=5,AM14&lt;3),"ALTO",IF(AND(AK14=4,AM14&gt;3),"EXTREMO",IF(AND(AK14=4,AM14&gt;1,AM14&lt;4),"ALTO",IF(AND(AK14=4,AM14=1),"MODERADO",IF(AND(AK14=3,AM14&gt;3),"EXTREMO",IF(AND(AK14=3,AM14=3),"ALTO",IF(AND(AK14=3,AM14=2),"MODERADO",IF(AND(AK14=3,AM14=1),"BAJO",IF(AND(AK14=2,AM14=5),"EXTREMO",IF(AND(AK14=2,AM14=4),"ALTO",IF(AND(AK14=2,AM14=3),"MODERADO",IF(AND(AK14=2,AM14&lt;3),"BAJO",IF(AND(AK14=1,AM14&gt;3),"ALTO",IF(AND(AK14=1,AM14=3),"MODERADO",IF(AND(AK14=1,AM14&lt;3),"BAJO",)))))))))))))))))</f>
        <v>MODERADO</v>
      </c>
      <c r="AQ14" s="71">
        <v>0.4</v>
      </c>
      <c r="AR14" s="56">
        <v>2</v>
      </c>
      <c r="AS14" s="72" t="str">
        <f>+IF(AR14=5,"CASI SEGURO",(IF(AR14=4,"PROBABLE",(IF(AR14=3,"POSIBLE",(IF(AR14=2,"RARA VEZ",(IF(AR14=1,"IMPROBABLE","")))))))))</f>
        <v>RARA VEZ</v>
      </c>
      <c r="AT14" s="54">
        <v>3</v>
      </c>
      <c r="AU14" s="55" t="str">
        <f>+IF(AT14=5,"ALTO",(IF(AT14=3,"MEDIO",(IF(AT14=1,"BAJO",IF(OR(AT14=2,AT14=4),"NO APLICA",""))))))</f>
        <v>MEDIO</v>
      </c>
      <c r="AV14" s="56">
        <f>IF(AND(AR14&lt;&gt;"",AT14&lt;&gt;"",AU14&lt;&gt;"NO APLICA"),AR14*AT14,"")</f>
        <v>6</v>
      </c>
      <c r="AW14" s="57" t="str">
        <f t="shared" ref="AW14" si="13">IF(AND(AV14&lt;4,AV14&gt;0),"BAJA",IF(AND(AV14&gt;9,AV14&lt;26),"ALTA",IF(AND(AV14&gt;3,AV14&lt;10),"MEDIA","")))</f>
        <v>MEDIA</v>
      </c>
      <c r="AX14" s="50"/>
      <c r="AY14" s="51"/>
    </row>
    <row r="15" spans="1:51" s="34" customFormat="1" ht="83.25" customHeight="1" x14ac:dyDescent="0.25">
      <c r="A15" s="82"/>
      <c r="B15" s="86"/>
      <c r="C15" s="47"/>
      <c r="D15" s="84"/>
      <c r="E15" s="47"/>
      <c r="F15" s="47"/>
      <c r="G15" s="47"/>
      <c r="H15" s="47"/>
      <c r="I15" s="60"/>
      <c r="J15" s="62"/>
      <c r="K15" s="64"/>
      <c r="L15" s="62"/>
      <c r="M15" s="68"/>
      <c r="N15" s="70"/>
      <c r="O15" s="76"/>
      <c r="P15" s="78"/>
      <c r="Q15" s="80"/>
      <c r="R15" s="60"/>
      <c r="S15" s="62"/>
      <c r="T15" s="64"/>
      <c r="U15" s="66"/>
      <c r="V15" s="68"/>
      <c r="W15" s="70"/>
      <c r="X15" s="56"/>
      <c r="Y15" s="72"/>
      <c r="Z15" s="54"/>
      <c r="AA15" s="55"/>
      <c r="AB15" s="56"/>
      <c r="AC15" s="70"/>
      <c r="AD15" s="47"/>
      <c r="AE15" s="47"/>
      <c r="AF15" s="48"/>
      <c r="AG15" s="47"/>
      <c r="AH15" s="47"/>
      <c r="AI15" s="36" t="s">
        <v>47</v>
      </c>
      <c r="AJ15" s="53"/>
      <c r="AK15" s="60"/>
      <c r="AL15" s="62"/>
      <c r="AM15" s="64"/>
      <c r="AN15" s="66"/>
      <c r="AO15" s="68"/>
      <c r="AP15" s="70"/>
      <c r="AQ15" s="54"/>
      <c r="AR15" s="56"/>
      <c r="AS15" s="72"/>
      <c r="AT15" s="54"/>
      <c r="AU15" s="55"/>
      <c r="AV15" s="56"/>
      <c r="AW15" s="58"/>
      <c r="AX15" s="50"/>
      <c r="AY15" s="51"/>
    </row>
    <row r="16" spans="1:51" s="34" customFormat="1" ht="83.25" customHeight="1" x14ac:dyDescent="0.25">
      <c r="A16" s="81" t="s">
        <v>51</v>
      </c>
      <c r="B16" s="85" t="s">
        <v>64</v>
      </c>
      <c r="C16" s="46" t="s">
        <v>75</v>
      </c>
      <c r="D16" s="83" t="s">
        <v>83</v>
      </c>
      <c r="E16" s="85" t="s">
        <v>59</v>
      </c>
      <c r="F16" s="46" t="s">
        <v>141</v>
      </c>
      <c r="G16" s="46" t="s">
        <v>94</v>
      </c>
      <c r="H16" s="46" t="s">
        <v>101</v>
      </c>
      <c r="I16" s="59">
        <v>3</v>
      </c>
      <c r="J16" s="61" t="str">
        <f t="shared" ref="J16" si="14">+IF(I16=5,"CASI SEGURO",(IF(I16=4,"PROBABLE",(IF(I16=3,"POSIBLE",(IF(I16=2,"RARA VEZ",(IF(I16=1,"IMPROBABLE","")))))))))</f>
        <v>POSIBLE</v>
      </c>
      <c r="K16" s="63">
        <v>2</v>
      </c>
      <c r="L16" s="65" t="str">
        <f t="shared" ref="L16" si="15">+IF(K16=5,"CATASTRÓFICO",(IF(K16=4,"MAYOR",(IF(K16=3,"MODERADO",(IF(K16=2,"MENOR",(IF(K16=1,"INSIGNIFICANTE",IF(K16&lt;1,"",))))))))))</f>
        <v>MENOR</v>
      </c>
      <c r="M16" s="67">
        <f t="shared" ref="M16" si="16">IF(AND(I16&lt;&gt;"",K16&lt;&gt;""),I16*K16,"")</f>
        <v>6</v>
      </c>
      <c r="N16" s="69" t="str">
        <f t="shared" ref="N16" si="17">IF(OR(I16="",K16=""),"",IF(AND(I16=5,K16&gt;2),"EXTREMO",IF(AND(I16=5,K16&lt;3),"ALTO",IF(AND(I16=4,K16&gt;3),"EXTREMO",IF(AND(I16=4,K16&gt;1,K16&lt;4),"ALTO",IF(AND(I16=4,K16=1),"MODERADO",IF(AND(I16=3,K16&gt;3),"EXTREMO",IF(AND(I16=3,K16=3),"ALTO",IF(AND(I16=3,K16=2),"MODERADO",IF(AND(I16=3,K16=1),"BAJO",IF(AND(I16=2,K16=5),"EXTREMO",IF(AND(I16=2,K16=4),"ALTO",IF(AND(I16=2,K16=3),"MODERADO",IF(AND(I16=2,K16&lt;3),"BAJO",IF(AND(I16=1,K16&gt;3),"ALTO",IF(AND(I16=1,K16=3),"MODERADO",IF(AND(I16=1,K16&lt;3),"BAJO",)))))))))))))))))</f>
        <v>MODERADO</v>
      </c>
      <c r="O16" s="75" t="s">
        <v>108</v>
      </c>
      <c r="P16" s="77">
        <v>0.4</v>
      </c>
      <c r="Q16" s="79" t="s">
        <v>107</v>
      </c>
      <c r="R16" s="59">
        <v>2</v>
      </c>
      <c r="S16" s="61" t="str">
        <f t="shared" ref="S16" si="18">+IF(R16=5,"CASI SEGURO",(IF(R16=4,"PROBABLE",(IF(R16=3,"POSIBLE",(IF(R16=2,"RARA VEZ",(IF(R16=1,"IMPROBABLE","")))))))))</f>
        <v>RARA VEZ</v>
      </c>
      <c r="T16" s="63">
        <v>2</v>
      </c>
      <c r="U16" s="65" t="str">
        <f t="shared" ref="U16" si="19">+IF(T16=5,"CATASTRÓFICO",(IF(T16=4,"MAYOR",(IF(T16=3,"MODERADO",(IF(T16=2,"MENOR",(IF(T16=1,"INSIGNIFICANTE",IF(T16&lt;1,"",))))))))))</f>
        <v>MENOR</v>
      </c>
      <c r="V16" s="67">
        <f t="shared" ref="V16" si="20">IF(AND(R16&lt;&gt;"",T16&lt;&gt;""),R16*T16,"")</f>
        <v>4</v>
      </c>
      <c r="W16" s="69" t="str">
        <f t="shared" ref="W16" si="21">IF(OR(R16="",T16=""),"",IF(AND(R16=5,T16&gt;2),"EXTREMO",IF(AND(R16=5,T16&lt;3),"ALTO",IF(AND(R16=4,T16&gt;3),"EXTREMO",IF(AND(R16=4,T16&gt;1,T16&lt;4),"ALTO",IF(AND(R16=4,T16=1),"MODERADO",IF(AND(R16=3,T16&gt;3),"EXTREMO",IF(AND(R16=3,T16=3),"ALTO",IF(AND(R16=3,T16=2),"MODERADO",IF(AND(R16=3,T16=1),"BAJO",IF(AND(R16=2,T16=5),"EXTREMO",IF(AND(R16=2,T16=4),"ALTO",IF(AND(R16=2,T16=3),"MODERADO",IF(AND(R16=2,T16&lt;3),"BAJO",IF(AND(R16=1,T16&gt;3),"ALTO",IF(AND(R16=1,T16=3),"MODERADO",IF(AND(R16=1,T16&lt;3),"BAJO",)))))))))))))))))</f>
        <v>BAJO</v>
      </c>
      <c r="X16" s="56">
        <v>3</v>
      </c>
      <c r="Y16" s="72" t="str">
        <f>+IF(X16=5,"CASI SEGURO",(IF(X16=4,"PROBABLE",(IF(X16=3,"POSIBLE",(IF(X16=2,"RARA VEZ",(IF(X16=1,"IMPROBABLE","")))))))))</f>
        <v>POSIBLE</v>
      </c>
      <c r="Z16" s="54">
        <v>6</v>
      </c>
      <c r="AA16" s="55" t="str">
        <f>+IF(Z16=5,"ALTO",(IF(Z16=3,"MEDIO",(IF(Z16=1,"BAJO",IF(OR(Z16=2,Z16=4),"NO APLICA",""))))))</f>
        <v/>
      </c>
      <c r="AB16" s="56">
        <f>IF(AND(X16&lt;&gt;"",Z16&lt;&gt;"",AA16&lt;&gt;"NO APLICA"),X16*Z16,"")</f>
        <v>18</v>
      </c>
      <c r="AC16" s="69" t="str">
        <f>IF(AND(AB16&lt;4,AB16&gt;0),"BAJA",IF(AND(AB16&gt;9,AB16&lt;26),"ALTA",IF(AND(AB16&gt;3,AB16&lt;10),"MEDIA","")))</f>
        <v>ALTA</v>
      </c>
      <c r="AD16" s="46" t="s">
        <v>121</v>
      </c>
      <c r="AE16" s="46" t="s">
        <v>54</v>
      </c>
      <c r="AF16" s="46" t="s">
        <v>122</v>
      </c>
      <c r="AG16" s="46" t="s">
        <v>111</v>
      </c>
      <c r="AH16" s="46" t="s">
        <v>123</v>
      </c>
      <c r="AI16" s="36" t="s">
        <v>55</v>
      </c>
      <c r="AJ16" s="52">
        <v>0.3</v>
      </c>
      <c r="AK16" s="59">
        <v>1</v>
      </c>
      <c r="AL16" s="61" t="str">
        <f t="shared" ref="AL16" si="22">+IF(AK16=5,"CASI SEGURO",(IF(AK16=4,"PROBABLE",(IF(AK16=3,"POSIBLE",(IF(AK16=2,"RARA VEZ",(IF(AK16=1,"IMPROBABLE","")))))))))</f>
        <v>IMPROBABLE</v>
      </c>
      <c r="AM16" s="63">
        <v>3</v>
      </c>
      <c r="AN16" s="65" t="str">
        <f t="shared" ref="AN16" si="23">+IF(AM16=5,"CATASTRÓFICO",(IF(AM16=4,"MAYOR",(IF(AM16=3,"MODERADO",(IF(AM16=2,"MENOR",(IF(AM16=1,"INSIGNIFICANTE",IF(AM16&lt;1,"",))))))))))</f>
        <v>MODERADO</v>
      </c>
      <c r="AO16" s="67">
        <f t="shared" ref="AO16" si="24">IF(AND(AK16&lt;&gt;"",AM16&lt;&gt;""),AK16*AM16,"")</f>
        <v>3</v>
      </c>
      <c r="AP16" s="69" t="str">
        <f t="shared" ref="AP16" si="25">IF(OR(AK16="",AM16=""),"",IF(AND(AK16=5,AM16&gt;2),"EXTREMO",IF(AND(AK16=5,AM16&lt;3),"ALTO",IF(AND(AK16=4,AM16&gt;3),"EXTREMO",IF(AND(AK16=4,AM16&gt;1,AM16&lt;4),"ALTO",IF(AND(AK16=4,AM16=1),"MODERADO",IF(AND(AK16=3,AM16&gt;3),"EXTREMO",IF(AND(AK16=3,AM16=3),"ALTO",IF(AND(AK16=3,AM16=2),"MODERADO",IF(AND(AK16=3,AM16=1),"BAJO",IF(AND(AK16=2,AM16=5),"EXTREMO",IF(AND(AK16=2,AM16=4),"ALTO",IF(AND(AK16=2,AM16=3),"MODERADO",IF(AND(AK16=2,AM16&lt;3),"BAJO",IF(AND(AK16=1,AM16&gt;3),"ALTO",IF(AND(AK16=1,AM16=3),"MODERADO",IF(AND(AK16=1,AM16&lt;3),"BAJO",)))))))))))))))))</f>
        <v>MODERADO</v>
      </c>
      <c r="AQ16" s="71">
        <v>0.4</v>
      </c>
      <c r="AR16" s="56">
        <v>2</v>
      </c>
      <c r="AS16" s="72" t="str">
        <f>+IF(AR16=5,"CASI SEGURO",(IF(AR16=4,"PROBABLE",(IF(AR16=3,"POSIBLE",(IF(AR16=2,"RARA VEZ",(IF(AR16=1,"IMPROBABLE","")))))))))</f>
        <v>RARA VEZ</v>
      </c>
      <c r="AT16" s="54">
        <v>3</v>
      </c>
      <c r="AU16" s="55" t="str">
        <f>+IF(AT16=5,"ALTO",(IF(AT16=3,"MEDIO",(IF(AT16=1,"BAJO",IF(OR(AT16=2,AT16=4),"NO APLICA",""))))))</f>
        <v>MEDIO</v>
      </c>
      <c r="AV16" s="56">
        <f>IF(AND(AR16&lt;&gt;"",AT16&lt;&gt;"",AU16&lt;&gt;"NO APLICA"),AR16*AT16,"")</f>
        <v>6</v>
      </c>
      <c r="AW16" s="57" t="str">
        <f t="shared" ref="AW16" si="26">IF(AND(AV16&lt;4,AV16&gt;0),"BAJA",IF(AND(AV16&gt;9,AV16&lt;26),"ALTA",IF(AND(AV16&gt;3,AV16&lt;10),"MEDIA","")))</f>
        <v>MEDIA</v>
      </c>
      <c r="AX16" s="38"/>
      <c r="AY16" s="33"/>
    </row>
    <row r="17" spans="1:51" s="34" customFormat="1" ht="83.25" customHeight="1" x14ac:dyDescent="0.25">
      <c r="A17" s="82"/>
      <c r="B17" s="86"/>
      <c r="C17" s="47"/>
      <c r="D17" s="84"/>
      <c r="E17" s="47"/>
      <c r="F17" s="47"/>
      <c r="G17" s="47"/>
      <c r="H17" s="47"/>
      <c r="I17" s="60"/>
      <c r="J17" s="62"/>
      <c r="K17" s="64"/>
      <c r="L17" s="66"/>
      <c r="M17" s="68"/>
      <c r="N17" s="70"/>
      <c r="O17" s="76"/>
      <c r="P17" s="78"/>
      <c r="Q17" s="80"/>
      <c r="R17" s="60"/>
      <c r="S17" s="62"/>
      <c r="T17" s="64"/>
      <c r="U17" s="66"/>
      <c r="V17" s="68"/>
      <c r="W17" s="70"/>
      <c r="X17" s="56"/>
      <c r="Y17" s="72"/>
      <c r="Z17" s="54"/>
      <c r="AA17" s="55"/>
      <c r="AB17" s="56"/>
      <c r="AC17" s="70"/>
      <c r="AD17" s="47"/>
      <c r="AE17" s="47"/>
      <c r="AF17" s="48"/>
      <c r="AG17" s="47"/>
      <c r="AH17" s="47"/>
      <c r="AI17" s="36" t="s">
        <v>47</v>
      </c>
      <c r="AJ17" s="53"/>
      <c r="AK17" s="60"/>
      <c r="AL17" s="62"/>
      <c r="AM17" s="64"/>
      <c r="AN17" s="66"/>
      <c r="AO17" s="68"/>
      <c r="AP17" s="70"/>
      <c r="AQ17" s="54"/>
      <c r="AR17" s="56"/>
      <c r="AS17" s="72"/>
      <c r="AT17" s="54"/>
      <c r="AU17" s="55"/>
      <c r="AV17" s="56"/>
      <c r="AW17" s="58"/>
      <c r="AX17" s="38"/>
      <c r="AY17" s="33"/>
    </row>
    <row r="18" spans="1:51" s="34" customFormat="1" ht="83.25" customHeight="1" x14ac:dyDescent="0.25">
      <c r="A18" s="81" t="s">
        <v>60</v>
      </c>
      <c r="B18" s="85" t="s">
        <v>81</v>
      </c>
      <c r="C18" s="46" t="s">
        <v>82</v>
      </c>
      <c r="D18" s="83" t="s">
        <v>90</v>
      </c>
      <c r="E18" s="85" t="s">
        <v>84</v>
      </c>
      <c r="F18" s="46" t="s">
        <v>142</v>
      </c>
      <c r="G18" s="46" t="s">
        <v>96</v>
      </c>
      <c r="H18" s="46" t="s">
        <v>102</v>
      </c>
      <c r="I18" s="59">
        <v>2</v>
      </c>
      <c r="J18" s="61" t="str">
        <f t="shared" ref="J18" si="27">+IF(I18=5,"CASI SEGURO",(IF(I18=4,"PROBABLE",(IF(I18=3,"POSIBLE",(IF(I18=2,"RARA VEZ",(IF(I18=1,"IMPROBABLE","")))))))))</f>
        <v>RARA VEZ</v>
      </c>
      <c r="K18" s="63">
        <v>3</v>
      </c>
      <c r="L18" s="61" t="str">
        <f t="shared" ref="L18" si="28">+IF(K18=5,"CATASTRÓFICO",(IF(K18=4,"MAYOR",(IF(K18=3,"MODERADO",(IF(K18=2,"MENOR",(IF(K18=1,"INSIGNIFICANTE",IF(K18&lt;1,"",))))))))))</f>
        <v>MODERADO</v>
      </c>
      <c r="M18" s="67">
        <f t="shared" ref="M18" si="29">IF(AND(I18&lt;&gt;"",K18&lt;&gt;""),I18*K18,"")</f>
        <v>6</v>
      </c>
      <c r="N18" s="69" t="str">
        <f t="shared" ref="N18" si="30">IF(OR(I18="",K18=""),"",IF(AND(I18=5,K18&gt;2),"EXTREMO",IF(AND(I18=5,K18&lt;3),"ALTO",IF(AND(I18=4,K18&gt;3),"EXTREMO",IF(AND(I18=4,K18&gt;1,K18&lt;4),"ALTO",IF(AND(I18=4,K18=1),"MODERADO",IF(AND(I18=3,K18&gt;3),"EXTREMO",IF(AND(I18=3,K18=3),"ALTO",IF(AND(I18=3,K18=2),"MODERADO",IF(AND(I18=3,K18=1),"BAJO",IF(AND(I18=2,K18=5),"EXTREMO",IF(AND(I18=2,K18=4),"ALTO",IF(AND(I18=2,K18=3),"MODERADO",IF(AND(I18=2,K18&lt;3),"BAJO",IF(AND(I18=1,K18&gt;3),"ALTO",IF(AND(I18=1,K18=3),"MODERADO",IF(AND(I18=1,K18&lt;3),"BAJO",)))))))))))))))))</f>
        <v>MODERADO</v>
      </c>
      <c r="O18" s="75" t="s">
        <v>108</v>
      </c>
      <c r="P18" s="77">
        <v>0.3</v>
      </c>
      <c r="Q18" s="79" t="s">
        <v>53</v>
      </c>
      <c r="R18" s="59">
        <v>1</v>
      </c>
      <c r="S18" s="61" t="str">
        <f t="shared" ref="S18" si="31">+IF(R18=5,"CASI SEGURO",(IF(R18=4,"PROBABLE",(IF(R18=3,"POSIBLE",(IF(R18=2,"RARA VEZ",(IF(R18=1,"IMPROBABLE","")))))))))</f>
        <v>IMPROBABLE</v>
      </c>
      <c r="T18" s="63">
        <v>2</v>
      </c>
      <c r="U18" s="65" t="str">
        <f t="shared" ref="U18" si="32">+IF(T18=5,"CATASTRÓFICO",(IF(T18=4,"MAYOR",(IF(T18=3,"MODERADO",(IF(T18=2,"MENOR",(IF(T18=1,"INSIGNIFICANTE",IF(T18&lt;1,"",))))))))))</f>
        <v>MENOR</v>
      </c>
      <c r="V18" s="67">
        <f t="shared" ref="V18" si="33">IF(AND(R18&lt;&gt;"",T18&lt;&gt;""),R18*T18,"")</f>
        <v>2</v>
      </c>
      <c r="W18" s="69" t="str">
        <f t="shared" ref="W18" si="34">IF(OR(R18="",T18=""),"",IF(AND(R18=5,T18&gt;2),"EXTREMO",IF(AND(R18=5,T18&lt;3),"ALTO",IF(AND(R18=4,T18&gt;3),"EXTREMO",IF(AND(R18=4,T18&gt;1,T18&lt;4),"ALTO",IF(AND(R18=4,T18=1),"MODERADO",IF(AND(R18=3,T18&gt;3),"EXTREMO",IF(AND(R18=3,T18=3),"ALTO",IF(AND(R18=3,T18=2),"MODERADO",IF(AND(R18=3,T18=1),"BAJO",IF(AND(R18=2,T18=5),"EXTREMO",IF(AND(R18=2,T18=4),"ALTO",IF(AND(R18=2,T18=3),"MODERADO",IF(AND(R18=2,T18&lt;3),"BAJO",IF(AND(R18=1,T18&gt;3),"ALTO",IF(AND(R18=1,T18=3),"MODERADO",IF(AND(R18=1,T18&lt;3),"BAJO",)))))))))))))))))</f>
        <v>BAJO</v>
      </c>
      <c r="X18" s="56">
        <v>2</v>
      </c>
      <c r="Y18" s="72" t="str">
        <f>+IF(X18=5,"CASI SEGURO",(IF(X18=4,"PROBABLE",(IF(X18=3,"POSIBLE",(IF(X18=2,"RARA VEZ",(IF(X18=1,"IMPROBABLE","")))))))))</f>
        <v>RARA VEZ</v>
      </c>
      <c r="Z18" s="54">
        <v>5</v>
      </c>
      <c r="AA18" s="55" t="str">
        <f>+IF(Z18=5,"ALTO",(IF(Z18=3,"MEDIO",(IF(Z18=1,"BAJO",IF(OR(Z18=2,Z18=4),"NO APLICA",""))))))</f>
        <v>ALTO</v>
      </c>
      <c r="AB18" s="56">
        <f>IF(AND(X18&lt;&gt;"",Z18&lt;&gt;"",AA18&lt;&gt;"NO APLICA"),X18*Z18,"")</f>
        <v>10</v>
      </c>
      <c r="AC18" s="69" t="str">
        <f t="shared" ref="AC18" si="35">IF(AND(AB18&lt;4,AB18&gt;0),"BAJA",IF(AND(AB18&gt;9,AB18&lt;26),"ALTA",IF(AND(AB18&gt;3,AB18&lt;10),"MEDIA","")))</f>
        <v>ALTA</v>
      </c>
      <c r="AD18" s="46" t="s">
        <v>124</v>
      </c>
      <c r="AE18" s="46" t="s">
        <v>109</v>
      </c>
      <c r="AF18" s="46" t="s">
        <v>125</v>
      </c>
      <c r="AG18" s="46" t="s">
        <v>111</v>
      </c>
      <c r="AH18" s="46" t="s">
        <v>126</v>
      </c>
      <c r="AI18" s="36" t="s">
        <v>55</v>
      </c>
      <c r="AJ18" s="52">
        <v>0.2</v>
      </c>
      <c r="AK18" s="59">
        <v>2</v>
      </c>
      <c r="AL18" s="61" t="str">
        <f t="shared" ref="AL18" si="36">+IF(AK18=5,"CASI SEGURO",(IF(AK18=4,"PROBABLE",(IF(AK18=3,"POSIBLE",(IF(AK18=2,"RARA VEZ",(IF(AK18=1,"IMPROBABLE","")))))))))</f>
        <v>RARA VEZ</v>
      </c>
      <c r="AM18" s="63">
        <v>2</v>
      </c>
      <c r="AN18" s="65" t="str">
        <f t="shared" ref="AN18" si="37">+IF(AM18=5,"CATASTRÓFICO",(IF(AM18=4,"MAYOR",(IF(AM18=3,"MODERADO",(IF(AM18=2,"MENOR",(IF(AM18=1,"INSIGNIFICANTE",IF(AM18&lt;1,"",))))))))))</f>
        <v>MENOR</v>
      </c>
      <c r="AO18" s="67">
        <f t="shared" ref="AO18" si="38">IF(AND(AK18&lt;&gt;"",AM18&lt;&gt;""),AK18*AM18,"")</f>
        <v>4</v>
      </c>
      <c r="AP18" s="69" t="str">
        <f t="shared" ref="AP18" si="39">IF(OR(AK18="",AM18=""),"",IF(AND(AK18=5,AM18&gt;2),"EXTREMO",IF(AND(AK18=5,AM18&lt;3),"ALTO",IF(AND(AK18=4,AM18&gt;3),"EXTREMO",IF(AND(AK18=4,AM18&gt;1,AM18&lt;4),"ALTO",IF(AND(AK18=4,AM18=1),"MODERADO",IF(AND(AK18=3,AM18&gt;3),"EXTREMO",IF(AND(AK18=3,AM18=3),"ALTO",IF(AND(AK18=3,AM18=2),"MODERADO",IF(AND(AK18=3,AM18=1),"BAJO",IF(AND(AK18=2,AM18=5),"EXTREMO",IF(AND(AK18=2,AM18=4),"ALTO",IF(AND(AK18=2,AM18=3),"MODERADO",IF(AND(AK18=2,AM18&lt;3),"BAJO",IF(AND(AK18=1,AM18&gt;3),"ALTO",IF(AND(AK18=1,AM18=3),"MODERADO",IF(AND(AK18=1,AM18&lt;3),"BAJO",)))))))))))))))))</f>
        <v>BAJO</v>
      </c>
      <c r="AQ18" s="71">
        <v>0.4</v>
      </c>
      <c r="AR18" s="56">
        <v>2</v>
      </c>
      <c r="AS18" s="72" t="str">
        <f>+IF(AR18=5,"CASI SEGURO",(IF(AR18=4,"PROBABLE",(IF(AR18=3,"POSIBLE",(IF(AR18=2,"RARA VEZ",(IF(AR18=1,"IMPROBABLE","")))))))))</f>
        <v>RARA VEZ</v>
      </c>
      <c r="AT18" s="54">
        <v>5</v>
      </c>
      <c r="AU18" s="55" t="str">
        <f>+IF(AT18=5,"ALTO",(IF(AT18=3,"MEDIO",(IF(AT18=1,"BAJO",IF(OR(AT18=2,AT18=4),"NO APLICA",""))))))</f>
        <v>ALTO</v>
      </c>
      <c r="AV18" s="56">
        <f>IF(AND(AR18&lt;&gt;"",AT18&lt;&gt;"",AU18&lt;&gt;"NO APLICA"),AR18*AT18,"")</f>
        <v>10</v>
      </c>
      <c r="AW18" s="57" t="str">
        <f t="shared" ref="AW18" si="40">IF(AND(AV18&lt;4,AV18&gt;0),"BAJA",IF(AND(AV18&gt;9,AV18&lt;26),"ALTA",IF(AND(AV18&gt;3,AV18&lt;10),"MEDIA","")))</f>
        <v>ALTA</v>
      </c>
      <c r="AX18" s="38"/>
      <c r="AY18" s="33"/>
    </row>
    <row r="19" spans="1:51" s="34" customFormat="1" ht="83.25" customHeight="1" x14ac:dyDescent="0.25">
      <c r="A19" s="82"/>
      <c r="B19" s="86"/>
      <c r="C19" s="47"/>
      <c r="D19" s="84"/>
      <c r="E19" s="47"/>
      <c r="F19" s="47"/>
      <c r="G19" s="47"/>
      <c r="H19" s="47"/>
      <c r="I19" s="60"/>
      <c r="J19" s="62"/>
      <c r="K19" s="64"/>
      <c r="L19" s="62"/>
      <c r="M19" s="68"/>
      <c r="N19" s="70"/>
      <c r="O19" s="76"/>
      <c r="P19" s="78"/>
      <c r="Q19" s="80"/>
      <c r="R19" s="60"/>
      <c r="S19" s="62"/>
      <c r="T19" s="64"/>
      <c r="U19" s="66"/>
      <c r="V19" s="68"/>
      <c r="W19" s="70"/>
      <c r="X19" s="56"/>
      <c r="Y19" s="72"/>
      <c r="Z19" s="54"/>
      <c r="AA19" s="55"/>
      <c r="AB19" s="56"/>
      <c r="AC19" s="70"/>
      <c r="AD19" s="47"/>
      <c r="AE19" s="47"/>
      <c r="AF19" s="48"/>
      <c r="AG19" s="47"/>
      <c r="AH19" s="47"/>
      <c r="AI19" s="36" t="s">
        <v>47</v>
      </c>
      <c r="AJ19" s="53"/>
      <c r="AK19" s="60"/>
      <c r="AL19" s="62"/>
      <c r="AM19" s="64"/>
      <c r="AN19" s="66"/>
      <c r="AO19" s="68"/>
      <c r="AP19" s="70"/>
      <c r="AQ19" s="54"/>
      <c r="AR19" s="56"/>
      <c r="AS19" s="72"/>
      <c r="AT19" s="54"/>
      <c r="AU19" s="55"/>
      <c r="AV19" s="56"/>
      <c r="AW19" s="58"/>
      <c r="AX19" s="38"/>
      <c r="AY19" s="33"/>
    </row>
    <row r="20" spans="1:51" s="34" customFormat="1" ht="83.25" customHeight="1" x14ac:dyDescent="0.25">
      <c r="A20" s="81" t="s">
        <v>68</v>
      </c>
      <c r="B20" s="85" t="s">
        <v>70</v>
      </c>
      <c r="C20" s="46" t="s">
        <v>76</v>
      </c>
      <c r="D20" s="83" t="s">
        <v>85</v>
      </c>
      <c r="E20" s="85" t="s">
        <v>59</v>
      </c>
      <c r="F20" s="46" t="s">
        <v>143</v>
      </c>
      <c r="G20" s="46" t="s">
        <v>95</v>
      </c>
      <c r="H20" s="46" t="s">
        <v>103</v>
      </c>
      <c r="I20" s="59">
        <v>2</v>
      </c>
      <c r="J20" s="61" t="str">
        <f t="shared" ref="J20" si="41">+IF(I20=5,"CASI SEGURO",(IF(I20=4,"PROBABLE",(IF(I20=3,"POSIBLE",(IF(I20=2,"RARA VEZ",(IF(I20=1,"IMPROBABLE","")))))))))</f>
        <v>RARA VEZ</v>
      </c>
      <c r="K20" s="63">
        <v>4</v>
      </c>
      <c r="L20" s="65" t="str">
        <f t="shared" ref="L20" si="42">+IF(K20=5,"CATASTRÓFICO",(IF(K20=4,"MAYOR",(IF(K20=3,"MODERADO",(IF(K20=2,"MENOR",(IF(K20=1,"INSIGNIFICANTE",IF(K20&lt;1,"",))))))))))</f>
        <v>MAYOR</v>
      </c>
      <c r="M20" s="67">
        <f t="shared" ref="M20" si="43">IF(AND(I20&lt;&gt;"",K20&lt;&gt;""),I20*K20,"")</f>
        <v>8</v>
      </c>
      <c r="N20" s="69" t="str">
        <f t="shared" ref="N20" si="44">IF(OR(I20="",K20=""),"",IF(AND(I20=5,K20&gt;2),"EXTREMO",IF(AND(I20=5,K20&lt;3),"ALTO",IF(AND(I20=4,K20&gt;3),"EXTREMO",IF(AND(I20=4,K20&gt;1,K20&lt;4),"ALTO",IF(AND(I20=4,K20=1),"MODERADO",IF(AND(I20=3,K20&gt;3),"EXTREMO",IF(AND(I20=3,K20=3),"ALTO",IF(AND(I20=3,K20=2),"MODERADO",IF(AND(I20=3,K20=1),"BAJO",IF(AND(I20=2,K20=5),"EXTREMO",IF(AND(I20=2,K20=4),"ALTO",IF(AND(I20=2,K20=3),"MODERADO",IF(AND(I20=2,K20&lt;3),"BAJO",IF(AND(I20=1,K20&gt;3),"ALTO",IF(AND(I20=1,K20=3),"MODERADO",IF(AND(I20=1,K20&lt;3),"BAJO",)))))))))))))))))</f>
        <v>ALTO</v>
      </c>
      <c r="O20" s="75" t="s">
        <v>108</v>
      </c>
      <c r="P20" s="77">
        <v>0.5</v>
      </c>
      <c r="Q20" s="79" t="s">
        <v>53</v>
      </c>
      <c r="R20" s="59">
        <v>2</v>
      </c>
      <c r="S20" s="61" t="str">
        <f t="shared" ref="S20" si="45">+IF(R20=5,"CASI SEGURO",(IF(R20=4,"PROBABLE",(IF(R20=3,"POSIBLE",(IF(R20=2,"RARA VEZ",(IF(R20=1,"IMPROBABLE","")))))))))</f>
        <v>RARA VEZ</v>
      </c>
      <c r="T20" s="63">
        <v>3</v>
      </c>
      <c r="U20" s="61" t="str">
        <f t="shared" ref="U20" si="46">+IF(T20=5,"CATASTRÓFICO",(IF(T20=4,"MAYOR",(IF(T20=3,"MODERADO",(IF(T20=2,"MENOR",(IF(T20=1,"INSIGNIFICANTE",IF(T20&lt;1,"",))))))))))</f>
        <v>MODERADO</v>
      </c>
      <c r="V20" s="67">
        <f t="shared" ref="V20" si="47">IF(AND(R20&lt;&gt;"",T20&lt;&gt;""),R20*T20,"")</f>
        <v>6</v>
      </c>
      <c r="W20" s="69" t="str">
        <f t="shared" ref="W20" si="48">IF(OR(R20="",T20=""),"",IF(AND(R20=5,T20&gt;2),"EXTREMO",IF(AND(R20=5,T20&lt;3),"ALTO",IF(AND(R20=4,T20&gt;3),"EXTREMO",IF(AND(R20=4,T20&gt;1,T20&lt;4),"ALTO",IF(AND(R20=4,T20=1),"MODERADO",IF(AND(R20=3,T20&gt;3),"EXTREMO",IF(AND(R20=3,T20=3),"ALTO",IF(AND(R20=3,T20=2),"MODERADO",IF(AND(R20=3,T20=1),"BAJO",IF(AND(R20=2,T20=5),"EXTREMO",IF(AND(R20=2,T20=4),"ALTO",IF(AND(R20=2,T20=3),"MODERADO",IF(AND(R20=2,T20&lt;3),"BAJO",IF(AND(R20=1,T20&gt;3),"ALTO",IF(AND(R20=1,T20=3),"MODERADO",IF(AND(R20=1,T20&lt;3),"BAJO",)))))))))))))))))</f>
        <v>MODERADO</v>
      </c>
      <c r="X20" s="56">
        <v>2</v>
      </c>
      <c r="Y20" s="72" t="str">
        <f>+IF(X20=5,"CASI SEGURO",(IF(X20=4,"PROBABLE",(IF(X20=3,"POSIBLE",(IF(X20=2,"RARA VEZ",(IF(X20=1,"IMPROBABLE","")))))))))</f>
        <v>RARA VEZ</v>
      </c>
      <c r="Z20" s="54">
        <v>3</v>
      </c>
      <c r="AA20" s="55" t="str">
        <f>+IF(Z20=5,"ALTO",(IF(Z20=3,"MEDIO",(IF(Z20=1,"BAJO",IF(OR(Z20=2,Z20=4),"NO APLICA",""))))))</f>
        <v>MEDIO</v>
      </c>
      <c r="AB20" s="56">
        <f>IF(AND(X20&lt;&gt;"",Z20&lt;&gt;"",AA20&lt;&gt;"NO APLICA"),X20*Z20,"")</f>
        <v>6</v>
      </c>
      <c r="AC20" s="69" t="str">
        <f t="shared" ref="AC20" si="49">IF(AND(AB20&lt;4,AB20&gt;0),"BAJA",IF(AND(AB20&gt;9,AB20&lt;26),"ALTA",IF(AND(AB20&gt;3,AB20&lt;10),"MEDIA","")))</f>
        <v>MEDIA</v>
      </c>
      <c r="AD20" s="46" t="s">
        <v>129</v>
      </c>
      <c r="AE20" s="46" t="s">
        <v>109</v>
      </c>
      <c r="AF20" s="46" t="s">
        <v>130</v>
      </c>
      <c r="AG20" s="46" t="s">
        <v>112</v>
      </c>
      <c r="AH20" s="46" t="s">
        <v>131</v>
      </c>
      <c r="AI20" s="36" t="s">
        <v>136</v>
      </c>
      <c r="AJ20" s="52">
        <v>0.4</v>
      </c>
      <c r="AK20" s="59">
        <v>2</v>
      </c>
      <c r="AL20" s="61" t="str">
        <f t="shared" ref="AL20" si="50">+IF(AK20=5,"CASI SEGURO",(IF(AK20=4,"PROBABLE",(IF(AK20=3,"POSIBLE",(IF(AK20=2,"RARA VEZ",(IF(AK20=1,"IMPROBABLE","")))))))))</f>
        <v>RARA VEZ</v>
      </c>
      <c r="AM20" s="63">
        <v>3</v>
      </c>
      <c r="AN20" s="65" t="str">
        <f t="shared" ref="AN20" si="51">+IF(AM20=5,"CATASTRÓFICO",(IF(AM20=4,"MAYOR",(IF(AM20=3,"MODERADO",(IF(AM20=2,"MENOR",(IF(AM20=1,"INSIGNIFICANTE",IF(AM20&lt;1,"",))))))))))</f>
        <v>MODERADO</v>
      </c>
      <c r="AO20" s="67">
        <f t="shared" ref="AO20" si="52">IF(AND(AK20&lt;&gt;"",AM20&lt;&gt;""),AK20*AM20,"")</f>
        <v>6</v>
      </c>
      <c r="AP20" s="69" t="str">
        <f t="shared" ref="AP20" si="53">IF(OR(AK20="",AM20=""),"",IF(AND(AK20=5,AM20&gt;2),"EXTREMO",IF(AND(AK20=5,AM20&lt;3),"ALTO",IF(AND(AK20=4,AM20&gt;3),"EXTREMO",IF(AND(AK20=4,AM20&gt;1,AM20&lt;4),"ALTO",IF(AND(AK20=4,AM20=1),"MODERADO",IF(AND(AK20=3,AM20&gt;3),"EXTREMO",IF(AND(AK20=3,AM20=3),"ALTO",IF(AND(AK20=3,AM20=2),"MODERADO",IF(AND(AK20=3,AM20=1),"BAJO",IF(AND(AK20=2,AM20=5),"EXTREMO",IF(AND(AK20=2,AM20=4),"ALTO",IF(AND(AK20=2,AM20=3),"MODERADO",IF(AND(AK20=2,AM20&lt;3),"BAJO",IF(AND(AK20=1,AM20&gt;3),"ALTO",IF(AND(AK20=1,AM20=3),"MODERADO",IF(AND(AK20=1,AM20&lt;3),"BAJO",)))))))))))))))))</f>
        <v>MODERADO</v>
      </c>
      <c r="AQ20" s="71">
        <v>0.4</v>
      </c>
      <c r="AR20" s="56">
        <v>2</v>
      </c>
      <c r="AS20" s="72" t="str">
        <f>+IF(AR20=5,"CASI SEGURO",(IF(AR20=4,"PROBABLE",(IF(AR20=3,"POSIBLE",(IF(AR20=2,"RARA VEZ",(IF(AR20=1,"IMPROBABLE","")))))))))</f>
        <v>RARA VEZ</v>
      </c>
      <c r="AT20" s="54">
        <v>6</v>
      </c>
      <c r="AU20" s="55" t="str">
        <f>+IF(AT20=5,"ALTO",(IF(AT20=3,"MEDIO",(IF(AT20=1,"BAJO",IF(OR(AT20=2,AT20=4),"NO APLICA",""))))))</f>
        <v/>
      </c>
      <c r="AV20" s="56">
        <f>IF(AND(AR20&lt;&gt;"",AT20&lt;&gt;"",AU20&lt;&gt;"NO APLICA"),AR20*AT20,"")</f>
        <v>12</v>
      </c>
      <c r="AW20" s="57" t="str">
        <f t="shared" ref="AW20" si="54">IF(AND(AV20&lt;4,AV20&gt;0),"BAJA",IF(AND(AV20&gt;9,AV20&lt;26),"ALTA",IF(AND(AV20&gt;3,AV20&lt;10),"MEDIA","")))</f>
        <v>ALTA</v>
      </c>
      <c r="AX20" s="38"/>
      <c r="AY20" s="33"/>
    </row>
    <row r="21" spans="1:51" s="34" customFormat="1" ht="83.25" customHeight="1" x14ac:dyDescent="0.25">
      <c r="A21" s="82"/>
      <c r="B21" s="86"/>
      <c r="C21" s="47"/>
      <c r="D21" s="84"/>
      <c r="E21" s="47"/>
      <c r="F21" s="47"/>
      <c r="G21" s="47"/>
      <c r="H21" s="47"/>
      <c r="I21" s="60"/>
      <c r="J21" s="62"/>
      <c r="K21" s="64"/>
      <c r="L21" s="66"/>
      <c r="M21" s="68"/>
      <c r="N21" s="70"/>
      <c r="O21" s="76"/>
      <c r="P21" s="78"/>
      <c r="Q21" s="80"/>
      <c r="R21" s="60"/>
      <c r="S21" s="62"/>
      <c r="T21" s="64"/>
      <c r="U21" s="62"/>
      <c r="V21" s="68"/>
      <c r="W21" s="70"/>
      <c r="X21" s="56"/>
      <c r="Y21" s="72"/>
      <c r="Z21" s="54"/>
      <c r="AA21" s="55"/>
      <c r="AB21" s="56"/>
      <c r="AC21" s="70"/>
      <c r="AD21" s="47"/>
      <c r="AE21" s="47"/>
      <c r="AF21" s="48"/>
      <c r="AG21" s="47"/>
      <c r="AH21" s="47"/>
      <c r="AI21" s="36" t="s">
        <v>47</v>
      </c>
      <c r="AJ21" s="53"/>
      <c r="AK21" s="60"/>
      <c r="AL21" s="62"/>
      <c r="AM21" s="64"/>
      <c r="AN21" s="66"/>
      <c r="AO21" s="68"/>
      <c r="AP21" s="70"/>
      <c r="AQ21" s="54"/>
      <c r="AR21" s="56"/>
      <c r="AS21" s="72"/>
      <c r="AT21" s="54"/>
      <c r="AU21" s="55"/>
      <c r="AV21" s="56"/>
      <c r="AW21" s="58"/>
      <c r="AX21" s="38"/>
      <c r="AY21" s="33"/>
    </row>
    <row r="22" spans="1:51" s="33" customFormat="1" ht="83.25" customHeight="1" x14ac:dyDescent="0.25">
      <c r="A22" s="81" t="s">
        <v>71</v>
      </c>
      <c r="B22" s="85" t="s">
        <v>66</v>
      </c>
      <c r="C22" s="46" t="s">
        <v>77</v>
      </c>
      <c r="D22" s="83" t="s">
        <v>86</v>
      </c>
      <c r="E22" s="85" t="s">
        <v>98</v>
      </c>
      <c r="F22" s="46" t="s">
        <v>145</v>
      </c>
      <c r="G22" s="46" t="s">
        <v>97</v>
      </c>
      <c r="H22" s="46" t="s">
        <v>104</v>
      </c>
      <c r="I22" s="59">
        <v>2</v>
      </c>
      <c r="J22" s="61" t="str">
        <f t="shared" ref="J22" si="55">+IF(I22=5,"CASI SEGURO",(IF(I22=4,"PROBABLE",(IF(I22=3,"POSIBLE",(IF(I22=2,"RARA VEZ",(IF(I22=1,"IMPROBABLE","")))))))))</f>
        <v>RARA VEZ</v>
      </c>
      <c r="K22" s="63">
        <v>5</v>
      </c>
      <c r="L22" s="61" t="str">
        <f t="shared" ref="L22" si="56">+IF(K22=5,"CATASTRÓFICO",(IF(K22=4,"MAYOR",(IF(K22=3,"MODERADO",(IF(K22=2,"MENOR",(IF(K22=1,"INSIGNIFICANTE",IF(K22&lt;1,"",))))))))))</f>
        <v>CATASTRÓFICO</v>
      </c>
      <c r="M22" s="67">
        <f t="shared" ref="M22" si="57">IF(AND(I22&lt;&gt;"",K22&lt;&gt;""),I22*K22,"")</f>
        <v>10</v>
      </c>
      <c r="N22" s="69" t="str">
        <f t="shared" ref="N22" si="58">IF(OR(I22="",K22=""),"",IF(AND(I22=5,K22&gt;2),"EXTREMO",IF(AND(I22=5,K22&lt;3),"ALTO",IF(AND(I22=4,K22&gt;3),"EXTREMO",IF(AND(I22=4,K22&gt;1,K22&lt;4),"ALTO",IF(AND(I22=4,K22=1),"MODERADO",IF(AND(I22=3,K22&gt;3),"EXTREMO",IF(AND(I22=3,K22=3),"ALTO",IF(AND(I22=3,K22=2),"MODERADO",IF(AND(I22=3,K22=1),"BAJO",IF(AND(I22=2,K22=5),"EXTREMO",IF(AND(I22=2,K22=4),"ALTO",IF(AND(I22=2,K22=3),"MODERADO",IF(AND(I22=2,K22&lt;3),"BAJO",IF(AND(I22=1,K22&gt;3),"ALTO",IF(AND(I22=1,K22=3),"MODERADO",IF(AND(I22=1,K22&lt;3),"BAJO",)))))))))))))))))</f>
        <v>EXTREMO</v>
      </c>
      <c r="O22" s="75" t="s">
        <v>108</v>
      </c>
      <c r="P22" s="77">
        <v>0.6</v>
      </c>
      <c r="Q22" s="79" t="s">
        <v>53</v>
      </c>
      <c r="R22" s="59">
        <v>3</v>
      </c>
      <c r="S22" s="61" t="str">
        <f t="shared" ref="S22" si="59">+IF(R22=5,"CASI SEGURO",(IF(R22=4,"PROBABLE",(IF(R22=3,"POSIBLE",(IF(R22=2,"RARA VEZ",(IF(R22=1,"IMPROBABLE","")))))))))</f>
        <v>POSIBLE</v>
      </c>
      <c r="T22" s="63">
        <v>3</v>
      </c>
      <c r="U22" s="61" t="str">
        <f t="shared" ref="U22" si="60">+IF(T22=5,"CATASTRÓFICO",(IF(T22=4,"MAYOR",(IF(T22=3,"MODERADO",(IF(T22=2,"MENOR",(IF(T22=1,"INSIGNIFICANTE",IF(T22&lt;1,"",))))))))))</f>
        <v>MODERADO</v>
      </c>
      <c r="V22" s="67">
        <f t="shared" ref="V22" si="61">IF(AND(R22&lt;&gt;"",T22&lt;&gt;""),R22*T22,"")</f>
        <v>9</v>
      </c>
      <c r="W22" s="69" t="str">
        <f t="shared" ref="W22" si="62">IF(OR(R22="",T22=""),"",IF(AND(R22=5,T22&gt;2),"EXTREMO",IF(AND(R22=5,T22&lt;3),"ALTO",IF(AND(R22=4,T22&gt;3),"EXTREMO",IF(AND(R22=4,T22&gt;1,T22&lt;4),"ALTO",IF(AND(R22=4,T22=1),"MODERADO",IF(AND(R22=3,T22&gt;3),"EXTREMO",IF(AND(R22=3,T22=3),"ALTO",IF(AND(R22=3,T22=2),"MODERADO",IF(AND(R22=3,T22=1),"BAJO",IF(AND(R22=2,T22=5),"EXTREMO",IF(AND(R22=2,T22=4),"ALTO",IF(AND(R22=2,T22=3),"MODERADO",IF(AND(R22=2,T22&lt;3),"BAJO",IF(AND(R22=1,T22&gt;3),"ALTO",IF(AND(R22=1,T22=3),"MODERADO",IF(AND(R22=1,T22&lt;3),"BAJO",)))))))))))))))))</f>
        <v>ALTO</v>
      </c>
      <c r="X22" s="56">
        <v>3</v>
      </c>
      <c r="Y22" s="72" t="str">
        <f>+IF(X22=5,"CASI SEGURO",(IF(X22=4,"PROBABLE",(IF(X22=3,"POSIBLE",(IF(X22=2,"RARA VEZ",(IF(X22=1,"IMPROBABLE","")))))))))</f>
        <v>POSIBLE</v>
      </c>
      <c r="Z22" s="54">
        <v>5</v>
      </c>
      <c r="AA22" s="55" t="str">
        <f>+IF(Z22=5,"ALTO",(IF(Z22=3,"MEDIO",(IF(Z22=1,"BAJO",IF(OR(Z22=2,Z22=4),"NO APLICA",""))))))</f>
        <v>ALTO</v>
      </c>
      <c r="AB22" s="56">
        <f>IF(AND(X22&lt;&gt;"",Z22&lt;&gt;"",AA22&lt;&gt;"NO APLICA"),X22*Z22,"")</f>
        <v>15</v>
      </c>
      <c r="AC22" s="69" t="str">
        <f t="shared" ref="AC22" si="63">IF(AND(AB22&lt;4,AB22&gt;0),"BAJA",IF(AND(AB22&gt;9,AB22&lt;26),"ALTA",IF(AND(AB22&gt;3,AB22&lt;10),"MEDIA","")))</f>
        <v>ALTA</v>
      </c>
      <c r="AD22" s="46" t="s">
        <v>127</v>
      </c>
      <c r="AE22" s="46" t="s">
        <v>54</v>
      </c>
      <c r="AF22" s="46" t="s">
        <v>132</v>
      </c>
      <c r="AG22" s="46" t="s">
        <v>112</v>
      </c>
      <c r="AH22" s="46" t="s">
        <v>128</v>
      </c>
      <c r="AI22" s="36" t="s">
        <v>55</v>
      </c>
      <c r="AJ22" s="52">
        <v>0.4</v>
      </c>
      <c r="AK22" s="59">
        <v>2</v>
      </c>
      <c r="AL22" s="61" t="str">
        <f t="shared" ref="AL22" si="64">+IF(AK22=5,"CASI SEGURO",(IF(AK22=4,"PROBABLE",(IF(AK22=3,"POSIBLE",(IF(AK22=2,"RARA VEZ",(IF(AK22=1,"IMPROBABLE","")))))))))</f>
        <v>RARA VEZ</v>
      </c>
      <c r="AM22" s="63">
        <v>4</v>
      </c>
      <c r="AN22" s="65" t="str">
        <f t="shared" ref="AN22" si="65">+IF(AM22=5,"CATASTRÓFICO",(IF(AM22=4,"MAYOR",(IF(AM22=3,"MODERADO",(IF(AM22=2,"MENOR",(IF(AM22=1,"INSIGNIFICANTE",IF(AM22&lt;1,"",))))))))))</f>
        <v>MAYOR</v>
      </c>
      <c r="AO22" s="67">
        <v>5</v>
      </c>
      <c r="AP22" s="69" t="str">
        <f t="shared" ref="AP22" si="66">IF(OR(AK22="",AM22=""),"",IF(AND(AK22=5,AM22&gt;2),"EXTREMO",IF(AND(AK22=5,AM22&lt;3),"ALTO",IF(AND(AK22=4,AM22&gt;3),"EXTREMO",IF(AND(AK22=4,AM22&gt;1,AM22&lt;4),"ALTO",IF(AND(AK22=4,AM22=1),"MODERADO",IF(AND(AK22=3,AM22&gt;3),"EXTREMO",IF(AND(AK22=3,AM22=3),"ALTO",IF(AND(AK22=3,AM22=2),"MODERADO",IF(AND(AK22=3,AM22=1),"BAJO",IF(AND(AK22=2,AM22=5),"EXTREMO",IF(AND(AK22=2,AM22=4),"ALTO",IF(AND(AK22=2,AM22=3),"MODERADO",IF(AND(AK22=2,AM22&lt;3),"BAJO",IF(AND(AK22=1,AM22&gt;3),"ALTO",IF(AND(AK22=1,AM22=3),"MODERADO",IF(AND(AK22=1,AM22&lt;3),"BAJO",)))))))))))))))))</f>
        <v>ALTO</v>
      </c>
      <c r="AQ22" s="71">
        <v>0.5</v>
      </c>
      <c r="AR22" s="56">
        <v>5</v>
      </c>
      <c r="AS22" s="72" t="str">
        <f>+IF(AR22=5,"CASI SEGURO",(IF(AR22=4,"PROBABLE",(IF(AR22=3,"POSIBLE",(IF(AR22=2,"RARA VEZ",(IF(AR22=1,"IMPROBABLE","")))))))))</f>
        <v>CASI SEGURO</v>
      </c>
      <c r="AT22" s="54">
        <v>5</v>
      </c>
      <c r="AU22" s="55" t="str">
        <f>+IF(AT22=5,"ALTO",(IF(AT22=3,"MEDIO",(IF(AT22=1,"BAJO",IF(OR(AT22=2,AT22=4),"NO APLICA",""))))))</f>
        <v>ALTO</v>
      </c>
      <c r="AV22" s="56">
        <f>IF(AND(AR22&lt;&gt;"",AT22&lt;&gt;"",AU22&lt;&gt;"NO APLICA"),AR22*AT22,"")</f>
        <v>25</v>
      </c>
      <c r="AW22" s="57" t="str">
        <f t="shared" ref="AW22" si="67">IF(AND(AV22&lt;4,AV22&gt;0),"BAJA",IF(AND(AV22&gt;9,AV22&lt;26),"ALTA",IF(AND(AV22&gt;3,AV22&lt;10),"MEDIA","")))</f>
        <v>ALTA</v>
      </c>
      <c r="AX22" s="50"/>
      <c r="AY22" s="51"/>
    </row>
    <row r="23" spans="1:51" s="34" customFormat="1" ht="83.25" customHeight="1" x14ac:dyDescent="0.25">
      <c r="A23" s="82"/>
      <c r="B23" s="86"/>
      <c r="C23" s="47"/>
      <c r="D23" s="84"/>
      <c r="E23" s="47"/>
      <c r="F23" s="47"/>
      <c r="G23" s="47"/>
      <c r="H23" s="47"/>
      <c r="I23" s="60"/>
      <c r="J23" s="62"/>
      <c r="K23" s="64"/>
      <c r="L23" s="62"/>
      <c r="M23" s="68"/>
      <c r="N23" s="70"/>
      <c r="O23" s="76"/>
      <c r="P23" s="78"/>
      <c r="Q23" s="80"/>
      <c r="R23" s="60"/>
      <c r="S23" s="62"/>
      <c r="T23" s="64"/>
      <c r="U23" s="62"/>
      <c r="V23" s="68"/>
      <c r="W23" s="70"/>
      <c r="X23" s="56"/>
      <c r="Y23" s="72"/>
      <c r="Z23" s="54"/>
      <c r="AA23" s="55"/>
      <c r="AB23" s="56"/>
      <c r="AC23" s="70"/>
      <c r="AD23" s="47"/>
      <c r="AE23" s="47"/>
      <c r="AF23" s="48"/>
      <c r="AG23" s="47"/>
      <c r="AH23" s="47"/>
      <c r="AI23" s="36" t="s">
        <v>58</v>
      </c>
      <c r="AJ23" s="53"/>
      <c r="AK23" s="60"/>
      <c r="AL23" s="62"/>
      <c r="AM23" s="64"/>
      <c r="AN23" s="66"/>
      <c r="AO23" s="68"/>
      <c r="AP23" s="70"/>
      <c r="AQ23" s="54"/>
      <c r="AR23" s="56"/>
      <c r="AS23" s="72"/>
      <c r="AT23" s="54"/>
      <c r="AU23" s="55"/>
      <c r="AV23" s="56"/>
      <c r="AW23" s="58"/>
      <c r="AX23" s="50"/>
      <c r="AY23" s="51"/>
    </row>
    <row r="24" spans="1:51" ht="89.25" customHeight="1" x14ac:dyDescent="0.25">
      <c r="A24" s="81" t="s">
        <v>72</v>
      </c>
      <c r="B24" s="85" t="s">
        <v>67</v>
      </c>
      <c r="C24" s="46" t="s">
        <v>89</v>
      </c>
      <c r="D24" s="83" t="s">
        <v>88</v>
      </c>
      <c r="E24" s="85" t="s">
        <v>98</v>
      </c>
      <c r="F24" s="46" t="s">
        <v>144</v>
      </c>
      <c r="G24" s="46" t="s">
        <v>105</v>
      </c>
      <c r="H24" s="46" t="s">
        <v>106</v>
      </c>
      <c r="I24" s="59">
        <v>2</v>
      </c>
      <c r="J24" s="61" t="str">
        <f t="shared" ref="J24" si="68">+IF(I24=5,"CASI SEGURO",(IF(I24=4,"PROBABLE",(IF(I24=3,"POSIBLE",(IF(I24=2,"RARA VEZ",(IF(I24=1,"IMPROBABLE","")))))))))</f>
        <v>RARA VEZ</v>
      </c>
      <c r="K24" s="63">
        <v>3</v>
      </c>
      <c r="L24" s="61" t="str">
        <f t="shared" ref="L24" si="69">+IF(K24=5,"CATASTRÓFICO",(IF(K24=4,"MAYOR",(IF(K24=3,"MODERADO",(IF(K24=2,"MENOR",(IF(K24=1,"INSIGNIFICANTE",IF(K24&lt;1,"",))))))))))</f>
        <v>MODERADO</v>
      </c>
      <c r="M24" s="67">
        <f t="shared" ref="M24" si="70">IF(AND(I24&lt;&gt;"",K24&lt;&gt;""),I24*K24,"")</f>
        <v>6</v>
      </c>
      <c r="N24" s="69" t="str">
        <f t="shared" ref="N24" si="71">IF(OR(I24="",K24=""),"",IF(AND(I24=5,K24&gt;2),"EXTREMO",IF(AND(I24=5,K24&lt;3),"ALTO",IF(AND(I24=4,K24&gt;3),"EXTREMO",IF(AND(I24=4,K24&gt;1,K24&lt;4),"ALTO",IF(AND(I24=4,K24=1),"MODERADO",IF(AND(I24=3,K24&gt;3),"EXTREMO",IF(AND(I24=3,K24=3),"ALTO",IF(AND(I24=3,K24=2),"MODERADO",IF(AND(I24=3,K24=1),"BAJO",IF(AND(I24=2,K24=5),"EXTREMO",IF(AND(I24=2,K24=4),"ALTO",IF(AND(I24=2,K24=3),"MODERADO",IF(AND(I24=2,K24&lt;3),"BAJO",IF(AND(I24=1,K24&gt;3),"ALTO",IF(AND(I24=1,K24=3),"MODERADO",IF(AND(I24=1,K24&lt;3),"BAJO",)))))))))))))))))</f>
        <v>MODERADO</v>
      </c>
      <c r="O24" s="75" t="s">
        <v>108</v>
      </c>
      <c r="P24" s="107">
        <v>0.3</v>
      </c>
      <c r="Q24" s="79" t="s">
        <v>57</v>
      </c>
      <c r="R24" s="59">
        <v>2</v>
      </c>
      <c r="S24" s="61" t="str">
        <f t="shared" ref="S24" si="72">+IF(R24=5,"CASI SEGURO",(IF(R24=4,"PROBABLE",(IF(R24=3,"POSIBLE",(IF(R24=2,"RARA VEZ",(IF(R24=1,"IMPROBABLE","")))))))))</f>
        <v>RARA VEZ</v>
      </c>
      <c r="T24" s="63">
        <v>2</v>
      </c>
      <c r="U24" s="61" t="str">
        <f t="shared" ref="U24" si="73">+IF(T24=5,"CATASTRÓFICO",(IF(T24=4,"MAYOR",(IF(T24=3,"MODERADO",(IF(T24=2,"MENOR",(IF(T24=1,"INSIGNIFICANTE",IF(T24&lt;1,"",))))))))))</f>
        <v>MENOR</v>
      </c>
      <c r="V24" s="67">
        <f t="shared" ref="V24" si="74">IF(AND(R24&lt;&gt;"",T24&lt;&gt;""),R24*T24,"")</f>
        <v>4</v>
      </c>
      <c r="W24" s="69" t="str">
        <f t="shared" ref="W24" si="75">IF(OR(R24="",T24=""),"",IF(AND(R24=5,T24&gt;2),"EXTREMO",IF(AND(R24=5,T24&lt;3),"ALTO",IF(AND(R24=4,T24&gt;3),"EXTREMO",IF(AND(R24=4,T24&gt;1,T24&lt;4),"ALTO",IF(AND(R24=4,T24=1),"MODERADO",IF(AND(R24=3,T24&gt;3),"EXTREMO",IF(AND(R24=3,T24=3),"ALTO",IF(AND(R24=3,T24=2),"MODERADO",IF(AND(R24=3,T24=1),"BAJO",IF(AND(R24=2,T24=5),"EXTREMO",IF(AND(R24=2,T24=4),"ALTO",IF(AND(R24=2,T24=3),"MODERADO",IF(AND(R24=2,T24&lt;3),"BAJO",IF(AND(R24=1,T24&gt;3),"ALTO",IF(AND(R24=1,T24=3),"MODERADO",IF(AND(R24=1,T24&lt;3),"BAJO",)))))))))))))))))</f>
        <v>BAJO</v>
      </c>
      <c r="X24" s="59">
        <v>3</v>
      </c>
      <c r="Y24" s="61" t="str">
        <f t="shared" ref="Y24" si="76">+IF(X24=5,"CASI SEGURO",(IF(X24=4,"PROBABLE",(IF(X24=3,"POSIBLE",(IF(X24=2,"RARA VEZ",(IF(X24=1,"IMPROBABLE","")))))))))</f>
        <v>POSIBLE</v>
      </c>
      <c r="Z24" s="63">
        <v>3</v>
      </c>
      <c r="AA24" s="65" t="str">
        <f t="shared" ref="AA24" si="77">+IF(Z24=5,"ALTO",(IF(Z24=3,"MEDIO",(IF(Z24=1,"BAJO",IF(OR(Z24=2,Z24=4),"NO APLICA",""))))))</f>
        <v>MEDIO</v>
      </c>
      <c r="AB24" s="67">
        <f t="shared" ref="AB24" si="78">IF(AND(X24&lt;&gt;"",Z24&lt;&gt;"",AA24&lt;&gt;"NO APLICA"),X24*Z24,"")</f>
        <v>9</v>
      </c>
      <c r="AC24" s="69" t="str">
        <f t="shared" ref="AC24" si="79">IF(AND(AB24&lt;4,AB24&gt;0),"BAJA",IF(AND(AB24&gt;9,AB24&lt;26),"ALTA",IF(AND(AB24&gt;3,AB24&lt;10),"MEDIA","")))</f>
        <v>MEDIA</v>
      </c>
      <c r="AD24" s="46" t="s">
        <v>133</v>
      </c>
      <c r="AE24" s="46" t="s">
        <v>54</v>
      </c>
      <c r="AF24" s="46" t="s">
        <v>134</v>
      </c>
      <c r="AG24" s="46" t="s">
        <v>111</v>
      </c>
      <c r="AH24" s="46" t="s">
        <v>135</v>
      </c>
      <c r="AI24" s="36" t="s">
        <v>55</v>
      </c>
      <c r="AJ24" s="109">
        <v>30</v>
      </c>
      <c r="AK24" s="59">
        <v>1</v>
      </c>
      <c r="AL24" s="61" t="str">
        <f t="shared" ref="AL24" si="80">+IF(AK24=5,"CASI SEGURO",(IF(AK24=4,"PROBABLE",(IF(AK24=3,"POSIBLE",(IF(AK24=2,"RARA VEZ",(IF(AK24=1,"IMPROBABLE","")))))))))</f>
        <v>IMPROBABLE</v>
      </c>
      <c r="AM24" s="63">
        <v>3</v>
      </c>
      <c r="AN24" s="65" t="str">
        <f t="shared" ref="AN24" si="81">+IF(AM24=5,"CATASTRÓFICO",(IF(AM24=4,"MAYOR",(IF(AM24=3,"MODERADO",(IF(AM24=2,"MENOR",(IF(AM24=1,"INSIGNIFICANTE",IF(AM24&lt;1,"",))))))))))</f>
        <v>MODERADO</v>
      </c>
      <c r="AO24" s="67">
        <v>2</v>
      </c>
      <c r="AP24" s="69" t="str">
        <f t="shared" ref="AP24" si="82">IF(OR(AK24="",AM24=""),"",IF(AND(AK24=5,AM24&gt;2),"EXTREMO",IF(AND(AK24=5,AM24&lt;3),"ALTO",IF(AND(AK24=4,AM24&gt;3),"EXTREMO",IF(AND(AK24=4,AM24&gt;1,AM24&lt;4),"ALTO",IF(AND(AK24=4,AM24=1),"MODERADO",IF(AND(AK24=3,AM24&gt;3),"EXTREMO",IF(AND(AK24=3,AM24=3),"ALTO",IF(AND(AK24=3,AM24=2),"MODERADO",IF(AND(AK24=3,AM24=1),"BAJO",IF(AND(AK24=2,AM24=5),"EXTREMO",IF(AND(AK24=2,AM24=4),"ALTO",IF(AND(AK24=2,AM24=3),"MODERADO",IF(AND(AK24=2,AM24&lt;3),"BAJO",IF(AND(AK24=1,AM24&gt;3),"ALTO",IF(AND(AK24=1,AM24=3),"MODERADO",IF(AND(AK24=1,AM24&lt;3),"BAJO",)))))))))))))))))</f>
        <v>MODERADO</v>
      </c>
      <c r="AQ24" s="71">
        <v>1.5</v>
      </c>
      <c r="AR24" s="59">
        <v>2</v>
      </c>
      <c r="AS24" s="61" t="str">
        <f t="shared" ref="AS24" si="83">+IF(AR24=5,"CASI SEGURO",(IF(AR24=4,"PROBABLE",(IF(AR24=3,"POSIBLE",(IF(AR24=2,"RARA VEZ",(IF(AR24=1,"IMPROBABLE","")))))))))</f>
        <v>RARA VEZ</v>
      </c>
      <c r="AT24" s="63">
        <v>3</v>
      </c>
      <c r="AU24" s="65" t="str">
        <f t="shared" ref="AU24" si="84">+IF(AT24=5,"ALTO",(IF(AT24=3,"MEDIO",(IF(AT24=1,"BAJO",IF(OR(AT24=2,AT24=4),"NO APLICA",""))))))</f>
        <v>MEDIO</v>
      </c>
      <c r="AV24" s="67">
        <f t="shared" ref="AV24" si="85">IF(AND(AR24&lt;&gt;"",AT24&lt;&gt;"",AU24&lt;&gt;"NO APLICA"),AR24*AT24,"")</f>
        <v>6</v>
      </c>
      <c r="AW24" s="69" t="str">
        <f t="shared" ref="AW24" si="86">IF(AND(AV24&lt;4,AV24&gt;0),"BAJA",IF(AND(AV24&gt;9,AV24&lt;26),"ALTA",IF(AND(AV24&gt;3,AV24&lt;10),"MEDIA","")))</f>
        <v>MEDIA</v>
      </c>
    </row>
    <row r="25" spans="1:51" ht="89.25" customHeight="1" x14ac:dyDescent="0.25">
      <c r="A25" s="82"/>
      <c r="B25" s="86"/>
      <c r="C25" s="47"/>
      <c r="D25" s="84"/>
      <c r="E25" s="47"/>
      <c r="F25" s="47"/>
      <c r="G25" s="47"/>
      <c r="H25" s="47"/>
      <c r="I25" s="60"/>
      <c r="J25" s="62"/>
      <c r="K25" s="64"/>
      <c r="L25" s="62"/>
      <c r="M25" s="68"/>
      <c r="N25" s="70"/>
      <c r="O25" s="76"/>
      <c r="P25" s="108"/>
      <c r="Q25" s="80"/>
      <c r="R25" s="60"/>
      <c r="S25" s="62"/>
      <c r="T25" s="64"/>
      <c r="U25" s="62"/>
      <c r="V25" s="68"/>
      <c r="W25" s="70"/>
      <c r="X25" s="60"/>
      <c r="Y25" s="62"/>
      <c r="Z25" s="64"/>
      <c r="AA25" s="66"/>
      <c r="AB25" s="68"/>
      <c r="AC25" s="70"/>
      <c r="AD25" s="47"/>
      <c r="AE25" s="47"/>
      <c r="AF25" s="48"/>
      <c r="AG25" s="47"/>
      <c r="AH25" s="47"/>
      <c r="AI25" s="36" t="s">
        <v>47</v>
      </c>
      <c r="AJ25" s="78"/>
      <c r="AK25" s="60"/>
      <c r="AL25" s="62"/>
      <c r="AM25" s="64"/>
      <c r="AN25" s="66"/>
      <c r="AO25" s="68"/>
      <c r="AP25" s="70"/>
      <c r="AQ25" s="54"/>
      <c r="AR25" s="60"/>
      <c r="AS25" s="62"/>
      <c r="AT25" s="64"/>
      <c r="AU25" s="66"/>
      <c r="AV25" s="68"/>
      <c r="AW25" s="70"/>
    </row>
  </sheetData>
  <mergeCells count="438">
    <mergeCell ref="A1:B5"/>
    <mergeCell ref="AM20:AM21"/>
    <mergeCell ref="AN20:AN21"/>
    <mergeCell ref="AO20:AO21"/>
    <mergeCell ref="AP20:AP21"/>
    <mergeCell ref="AQ20:AQ21"/>
    <mergeCell ref="AR20:AR21"/>
    <mergeCell ref="AS20:AS21"/>
    <mergeCell ref="AT20:AT21"/>
    <mergeCell ref="S20:S21"/>
    <mergeCell ref="T20:T21"/>
    <mergeCell ref="U20:U21"/>
    <mergeCell ref="V20:V21"/>
    <mergeCell ref="W20:W21"/>
    <mergeCell ref="X20:X21"/>
    <mergeCell ref="Y20:Y21"/>
    <mergeCell ref="Z20:Z21"/>
    <mergeCell ref="AA20:AA21"/>
    <mergeCell ref="J20:J21"/>
    <mergeCell ref="K20:K21"/>
    <mergeCell ref="L20:L21"/>
    <mergeCell ref="M20:M21"/>
    <mergeCell ref="N20:N21"/>
    <mergeCell ref="O20:O21"/>
    <mergeCell ref="AU20:AU21"/>
    <mergeCell ref="AB20:AB21"/>
    <mergeCell ref="AC20:AC21"/>
    <mergeCell ref="AE20:AE21"/>
    <mergeCell ref="AG20:AG21"/>
    <mergeCell ref="AH20:AH21"/>
    <mergeCell ref="AJ20:AJ21"/>
    <mergeCell ref="AK20:AK21"/>
    <mergeCell ref="AL20:AL21"/>
    <mergeCell ref="P20:P21"/>
    <mergeCell ref="Q20:Q21"/>
    <mergeCell ref="R20:R21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M18:AM19"/>
    <mergeCell ref="AN18:AN19"/>
    <mergeCell ref="AO18:AO19"/>
    <mergeCell ref="AP18:AP19"/>
    <mergeCell ref="AQ18:AQ19"/>
    <mergeCell ref="AR18:AR19"/>
    <mergeCell ref="AS18:AS19"/>
    <mergeCell ref="AT18:AT19"/>
    <mergeCell ref="AU18:AU19"/>
    <mergeCell ref="AA18:AA19"/>
    <mergeCell ref="AB18:AB19"/>
    <mergeCell ref="AC18:AC19"/>
    <mergeCell ref="AE18:AE19"/>
    <mergeCell ref="AG18:AG19"/>
    <mergeCell ref="AH18:AH19"/>
    <mergeCell ref="AJ18:AJ19"/>
    <mergeCell ref="AK18:AK19"/>
    <mergeCell ref="AL18:AL19"/>
    <mergeCell ref="R18:R19"/>
    <mergeCell ref="S18:S19"/>
    <mergeCell ref="T18:T19"/>
    <mergeCell ref="U18:U19"/>
    <mergeCell ref="V18:V19"/>
    <mergeCell ref="W18:W19"/>
    <mergeCell ref="X18:X19"/>
    <mergeCell ref="Y18:Y19"/>
    <mergeCell ref="Z18:Z19"/>
    <mergeCell ref="AQ16:AQ17"/>
    <mergeCell ref="AR16:AR17"/>
    <mergeCell ref="AS16:AS17"/>
    <mergeCell ref="AT16:AT17"/>
    <mergeCell ref="AU16:AU17"/>
    <mergeCell ref="AV16:AV17"/>
    <mergeCell ref="AW16:AW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AG16:AG17"/>
    <mergeCell ref="AH16:AH17"/>
    <mergeCell ref="AJ16:AJ17"/>
    <mergeCell ref="AK16:AK17"/>
    <mergeCell ref="AL16:AL17"/>
    <mergeCell ref="AM16:AM17"/>
    <mergeCell ref="AN16:AN17"/>
    <mergeCell ref="AO16:AO17"/>
    <mergeCell ref="AP16:AP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E16:AE17"/>
    <mergeCell ref="C1:AW2"/>
    <mergeCell ref="C3:AW4"/>
    <mergeCell ref="A16:A17"/>
    <mergeCell ref="B16:B17"/>
    <mergeCell ref="C16:C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AW12:AW13"/>
    <mergeCell ref="F12:F13"/>
    <mergeCell ref="U16:U17"/>
    <mergeCell ref="AY22:AY23"/>
    <mergeCell ref="AT24:AT25"/>
    <mergeCell ref="AU24:AU25"/>
    <mergeCell ref="AV24:AV25"/>
    <mergeCell ref="AW24:AW25"/>
    <mergeCell ref="AK24:AK25"/>
    <mergeCell ref="AL24:AL25"/>
    <mergeCell ref="AM24:AM25"/>
    <mergeCell ref="AN24:AN25"/>
    <mergeCell ref="AO24:AO25"/>
    <mergeCell ref="AP24:AP25"/>
    <mergeCell ref="AQ24:AQ25"/>
    <mergeCell ref="AR24:AR25"/>
    <mergeCell ref="AS24:AS25"/>
    <mergeCell ref="AP22:AP23"/>
    <mergeCell ref="AW22:AW23"/>
    <mergeCell ref="Z24:Z25"/>
    <mergeCell ref="AA24:AA25"/>
    <mergeCell ref="AB24:AB25"/>
    <mergeCell ref="AC24:AC25"/>
    <mergeCell ref="AE24:AE25"/>
    <mergeCell ref="AG24:AG25"/>
    <mergeCell ref="AH24:AH25"/>
    <mergeCell ref="AJ24:AJ25"/>
    <mergeCell ref="AX22:AX23"/>
    <mergeCell ref="Q24:Q25"/>
    <mergeCell ref="R24:R25"/>
    <mergeCell ref="S24:S25"/>
    <mergeCell ref="T24:T25"/>
    <mergeCell ref="U24:U25"/>
    <mergeCell ref="V24:V25"/>
    <mergeCell ref="W24:W25"/>
    <mergeCell ref="X24:X25"/>
    <mergeCell ref="Y24:Y25"/>
    <mergeCell ref="H24:H25"/>
    <mergeCell ref="I24:I25"/>
    <mergeCell ref="J24:J25"/>
    <mergeCell ref="K24:K25"/>
    <mergeCell ref="L24:L25"/>
    <mergeCell ref="M24:M25"/>
    <mergeCell ref="N24:N25"/>
    <mergeCell ref="O24:O25"/>
    <mergeCell ref="P24:P25"/>
    <mergeCell ref="A24:A25"/>
    <mergeCell ref="C24:C25"/>
    <mergeCell ref="B24:B25"/>
    <mergeCell ref="D24:D25"/>
    <mergeCell ref="E24:E25"/>
    <mergeCell ref="F24:F25"/>
    <mergeCell ref="G24:G25"/>
    <mergeCell ref="AU12:AU13"/>
    <mergeCell ref="AV12:AV13"/>
    <mergeCell ref="AU22:AU23"/>
    <mergeCell ref="AV22:AV23"/>
    <mergeCell ref="AV18:AV19"/>
    <mergeCell ref="W14:W15"/>
    <mergeCell ref="AR12:AR13"/>
    <mergeCell ref="AS12:AS13"/>
    <mergeCell ref="AK12:AK13"/>
    <mergeCell ref="AL12:AL13"/>
    <mergeCell ref="AM12:AM13"/>
    <mergeCell ref="AN12:AN13"/>
    <mergeCell ref="AO12:AO13"/>
    <mergeCell ref="AQ12:AQ13"/>
    <mergeCell ref="E12:E13"/>
    <mergeCell ref="G12:G13"/>
    <mergeCell ref="H12:H13"/>
    <mergeCell ref="AW18:AW19"/>
    <mergeCell ref="AV20:AV21"/>
    <mergeCell ref="AW20:AW21"/>
    <mergeCell ref="A12:A13"/>
    <mergeCell ref="A14:A15"/>
    <mergeCell ref="A22:A23"/>
    <mergeCell ref="C12:C13"/>
    <mergeCell ref="B12:B13"/>
    <mergeCell ref="D12:D13"/>
    <mergeCell ref="AP12:AP13"/>
    <mergeCell ref="AJ12:AJ13"/>
    <mergeCell ref="E14:E15"/>
    <mergeCell ref="F14:F15"/>
    <mergeCell ref="G14:G15"/>
    <mergeCell ref="H14:H15"/>
    <mergeCell ref="I14:I15"/>
    <mergeCell ref="S14:S15"/>
    <mergeCell ref="Z14:Z15"/>
    <mergeCell ref="AA14:AA15"/>
    <mergeCell ref="AB14:AB15"/>
    <mergeCell ref="AC14:AC15"/>
    <mergeCell ref="T14:T15"/>
    <mergeCell ref="U14:U15"/>
    <mergeCell ref="V14:V15"/>
    <mergeCell ref="AG12:AG13"/>
    <mergeCell ref="E6:AW6"/>
    <mergeCell ref="AG8:AG9"/>
    <mergeCell ref="AH8:AH9"/>
    <mergeCell ref="AD8:AD9"/>
    <mergeCell ref="I9:J9"/>
    <mergeCell ref="R7:W7"/>
    <mergeCell ref="R9:S9"/>
    <mergeCell ref="X7:AC7"/>
    <mergeCell ref="AB8:AC8"/>
    <mergeCell ref="AD7:AH7"/>
    <mergeCell ref="AE8:AE9"/>
    <mergeCell ref="AR8:AU8"/>
    <mergeCell ref="AV8:AW8"/>
    <mergeCell ref="AR9:AS9"/>
    <mergeCell ref="AT9:AU9"/>
    <mergeCell ref="Q8:Q9"/>
    <mergeCell ref="T9:U9"/>
    <mergeCell ref="R8:U8"/>
    <mergeCell ref="V8:W8"/>
    <mergeCell ref="K9:L9"/>
    <mergeCell ref="B7:H8"/>
    <mergeCell ref="I7:N7"/>
    <mergeCell ref="O7:Q7"/>
    <mergeCell ref="I8:L8"/>
    <mergeCell ref="M8:N8"/>
    <mergeCell ref="O8:O9"/>
    <mergeCell ref="P8:P9"/>
    <mergeCell ref="AF8:AF9"/>
    <mergeCell ref="X8:AA8"/>
    <mergeCell ref="AQ7:AW7"/>
    <mergeCell ref="AQ8:AQ9"/>
    <mergeCell ref="AJ7:AP7"/>
    <mergeCell ref="AJ8:AJ9"/>
    <mergeCell ref="AK8:AN8"/>
    <mergeCell ref="AO8:AP8"/>
    <mergeCell ref="AK9:AL9"/>
    <mergeCell ref="AM9:AN9"/>
    <mergeCell ref="X9:Y9"/>
    <mergeCell ref="Z9:AA9"/>
    <mergeCell ref="AI7:AI9"/>
    <mergeCell ref="S12:S13"/>
    <mergeCell ref="J12:J13"/>
    <mergeCell ref="K12:K13"/>
    <mergeCell ref="L12:L13"/>
    <mergeCell ref="M12:M13"/>
    <mergeCell ref="N12:N13"/>
    <mergeCell ref="I12:I13"/>
    <mergeCell ref="AT12:AT13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R10:R11"/>
    <mergeCell ref="S10:S11"/>
    <mergeCell ref="T10:T11"/>
    <mergeCell ref="U10:U11"/>
    <mergeCell ref="V10:V11"/>
    <mergeCell ref="W10:W11"/>
    <mergeCell ref="AS10:AS11"/>
    <mergeCell ref="X14:X15"/>
    <mergeCell ref="AQ14:AQ15"/>
    <mergeCell ref="C14:C15"/>
    <mergeCell ref="B14:B15"/>
    <mergeCell ref="D14:D15"/>
    <mergeCell ref="O14:O15"/>
    <mergeCell ref="P14:P15"/>
    <mergeCell ref="Q14:Q15"/>
    <mergeCell ref="R14:R15"/>
    <mergeCell ref="J14:J15"/>
    <mergeCell ref="K14:K15"/>
    <mergeCell ref="L14:L15"/>
    <mergeCell ref="M14:M15"/>
    <mergeCell ref="N14:N15"/>
    <mergeCell ref="T22:T23"/>
    <mergeCell ref="D16:D17"/>
    <mergeCell ref="C22:C23"/>
    <mergeCell ref="B22:B23"/>
    <mergeCell ref="D22:D23"/>
    <mergeCell ref="AU14:AU15"/>
    <mergeCell ref="AV14:AV15"/>
    <mergeCell ref="AW14:AW15"/>
    <mergeCell ref="AP14:AP15"/>
    <mergeCell ref="AJ14:AJ15"/>
    <mergeCell ref="AR14:AR15"/>
    <mergeCell ref="AS14:AS15"/>
    <mergeCell ref="AT14:AT15"/>
    <mergeCell ref="AK14:AK15"/>
    <mergeCell ref="AL14:AL15"/>
    <mergeCell ref="AM14:AM15"/>
    <mergeCell ref="AN14:AN15"/>
    <mergeCell ref="AO14:AO15"/>
    <mergeCell ref="AE14:AE15"/>
    <mergeCell ref="AG14:AG15"/>
    <mergeCell ref="AH14:AH15"/>
    <mergeCell ref="Y14:Y15"/>
    <mergeCell ref="J22:J23"/>
    <mergeCell ref="K22:K23"/>
    <mergeCell ref="O22:O23"/>
    <mergeCell ref="P22:P23"/>
    <mergeCell ref="Q22:Q23"/>
    <mergeCell ref="R22:R23"/>
    <mergeCell ref="S22:S23"/>
    <mergeCell ref="L22:L23"/>
    <mergeCell ref="M22:M23"/>
    <mergeCell ref="N22:N23"/>
    <mergeCell ref="E22:E23"/>
    <mergeCell ref="F22:F23"/>
    <mergeCell ref="G22:G23"/>
    <mergeCell ref="H22:H23"/>
    <mergeCell ref="I22:I23"/>
    <mergeCell ref="AG22:AG23"/>
    <mergeCell ref="AH22:AH23"/>
    <mergeCell ref="Y22:Y23"/>
    <mergeCell ref="Z22:Z23"/>
    <mergeCell ref="AA22:AA23"/>
    <mergeCell ref="AB22:AB23"/>
    <mergeCell ref="AC22:AC23"/>
    <mergeCell ref="U22:U23"/>
    <mergeCell ref="V22:V23"/>
    <mergeCell ref="W22:W23"/>
    <mergeCell ref="X22:X23"/>
    <mergeCell ref="AJ22:AJ23"/>
    <mergeCell ref="AR22:AR23"/>
    <mergeCell ref="AS22:AS23"/>
    <mergeCell ref="AT22:AT23"/>
    <mergeCell ref="AK22:AK23"/>
    <mergeCell ref="AL22:AL23"/>
    <mergeCell ref="AM22:AM23"/>
    <mergeCell ref="AN22:AN23"/>
    <mergeCell ref="AO22:AO23"/>
    <mergeCell ref="AQ22:AQ23"/>
    <mergeCell ref="A7:A9"/>
    <mergeCell ref="AE12:AE13"/>
    <mergeCell ref="Y12:Y13"/>
    <mergeCell ref="Z12:Z13"/>
    <mergeCell ref="AA12:AA13"/>
    <mergeCell ref="AB12:AB13"/>
    <mergeCell ref="AC12:AC13"/>
    <mergeCell ref="T12:T13"/>
    <mergeCell ref="U12:U13"/>
    <mergeCell ref="V12:V13"/>
    <mergeCell ref="W12:W13"/>
    <mergeCell ref="X12:X13"/>
    <mergeCell ref="O12:O13"/>
    <mergeCell ref="P12:P13"/>
    <mergeCell ref="Q12:Q13"/>
    <mergeCell ref="R12:R13"/>
    <mergeCell ref="A10:A11"/>
    <mergeCell ref="C10:C11"/>
    <mergeCell ref="B10:B11"/>
    <mergeCell ref="D10:D11"/>
    <mergeCell ref="E10:E11"/>
    <mergeCell ref="O10:O11"/>
    <mergeCell ref="P10:P11"/>
    <mergeCell ref="Q10:Q11"/>
    <mergeCell ref="X10:X11"/>
    <mergeCell ref="Y10:Y11"/>
    <mergeCell ref="Z10:Z11"/>
    <mergeCell ref="AA10:AA11"/>
    <mergeCell ref="AB10:AB11"/>
    <mergeCell ref="AC10:AC11"/>
    <mergeCell ref="AE10:AE11"/>
    <mergeCell ref="AG10:AG11"/>
    <mergeCell ref="AX7:AX9"/>
    <mergeCell ref="AD10:AD11"/>
    <mergeCell ref="AY7:AY9"/>
    <mergeCell ref="AX10:AX11"/>
    <mergeCell ref="AY10:AY11"/>
    <mergeCell ref="AX12:AX13"/>
    <mergeCell ref="AY12:AY13"/>
    <mergeCell ref="AX14:AX15"/>
    <mergeCell ref="AY14:AY15"/>
    <mergeCell ref="AH10:AH11"/>
    <mergeCell ref="AJ10:AJ11"/>
    <mergeCell ref="AT10:AT11"/>
    <mergeCell ref="AU10:AU11"/>
    <mergeCell ref="AV10:AV11"/>
    <mergeCell ref="AW10:AW11"/>
    <mergeCell ref="AK10:AK11"/>
    <mergeCell ref="AL10:AL11"/>
    <mergeCell ref="AM10:AM11"/>
    <mergeCell ref="AN10:AN11"/>
    <mergeCell ref="AO10:AO11"/>
    <mergeCell ref="AP10:AP11"/>
    <mergeCell ref="AQ10:AQ11"/>
    <mergeCell ref="AR10:AR11"/>
    <mergeCell ref="AH12:AH13"/>
    <mergeCell ref="AD12:AD13"/>
    <mergeCell ref="AD14:AD15"/>
    <mergeCell ref="AD16:AD17"/>
    <mergeCell ref="AD18:AD19"/>
    <mergeCell ref="AD20:AD21"/>
    <mergeCell ref="AD22:AD23"/>
    <mergeCell ref="AD24:AD25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E22:AE23"/>
  </mergeCells>
  <phoneticPr fontId="15" type="noConversion"/>
  <conditionalFormatting sqref="N10">
    <cfRule type="containsText" dxfId="110" priority="116" operator="containsText" text="EXTREMO">
      <formula>NOT(ISERROR(SEARCH("EXTREMO",N10)))</formula>
    </cfRule>
    <cfRule type="containsText" dxfId="109" priority="115" operator="containsText" text="ALTO">
      <formula>NOT(ISERROR(SEARCH("ALTO",N10)))</formula>
    </cfRule>
    <cfRule type="containsText" dxfId="108" priority="114" operator="containsText" text="MODERADO">
      <formula>NOT(ISERROR(SEARCH("MODERADO",N10)))</formula>
    </cfRule>
    <cfRule type="containsText" dxfId="107" priority="113" operator="containsText" text="BAJO">
      <formula>NOT(ISERROR(SEARCH("BAJO",N10)))</formula>
    </cfRule>
  </conditionalFormatting>
  <conditionalFormatting sqref="N12">
    <cfRule type="containsText" dxfId="106" priority="66" operator="containsText" text="ALTO">
      <formula>NOT(ISERROR(SEARCH("ALTO",N12)))</formula>
    </cfRule>
    <cfRule type="containsText" dxfId="105" priority="65" operator="containsText" text="MODERADO">
      <formula>NOT(ISERROR(SEARCH("MODERADO",N12)))</formula>
    </cfRule>
    <cfRule type="containsText" dxfId="104" priority="64" operator="containsText" text="BAJO">
      <formula>NOT(ISERROR(SEARCH("BAJO",N12)))</formula>
    </cfRule>
    <cfRule type="containsText" dxfId="103" priority="67" operator="containsText" text="EXTREMO">
      <formula>NOT(ISERROR(SEARCH("EXTREMO",N12)))</formula>
    </cfRule>
  </conditionalFormatting>
  <conditionalFormatting sqref="N14 N16 N18 N20 N22 N24">
    <cfRule type="containsText" dxfId="102" priority="95" operator="containsText" text="MODERADO">
      <formula>NOT(ISERROR(SEARCH("MODERADO",N14)))</formula>
    </cfRule>
    <cfRule type="containsText" dxfId="101" priority="96" operator="containsText" text="ALTO">
      <formula>NOT(ISERROR(SEARCH("ALTO",N14)))</formula>
    </cfRule>
    <cfRule type="containsText" dxfId="100" priority="94" operator="containsText" text="BAJO">
      <formula>NOT(ISERROR(SEARCH("BAJO",N14)))</formula>
    </cfRule>
    <cfRule type="containsText" dxfId="99" priority="97" operator="containsText" text="EXTREMO">
      <formula>NOT(ISERROR(SEARCH("EXTREMO",N14)))</formula>
    </cfRule>
  </conditionalFormatting>
  <conditionalFormatting sqref="P10">
    <cfRule type="containsText" dxfId="98" priority="11" operator="containsText" text="ALTO">
      <formula>NOT(ISERROR(SEARCH("ALTO",P10)))</formula>
    </cfRule>
    <cfRule type="containsText" dxfId="97" priority="9" operator="containsText" text="BAJO">
      <formula>NOT(ISERROR(SEARCH("BAJO",P10)))</formula>
    </cfRule>
    <cfRule type="containsText" dxfId="96" priority="10" operator="containsText" text="MODERADO">
      <formula>NOT(ISERROR(SEARCH("MODERADO",P10)))</formula>
    </cfRule>
    <cfRule type="containsText" dxfId="95" priority="12" operator="containsText" text="EXTREMO">
      <formula>NOT(ISERROR(SEARCH("EXTREMO",P10)))</formula>
    </cfRule>
  </conditionalFormatting>
  <conditionalFormatting sqref="P12">
    <cfRule type="containsText" dxfId="94" priority="2" operator="containsText" text="MODERADO">
      <formula>NOT(ISERROR(SEARCH("MODERADO",P12)))</formula>
    </cfRule>
    <cfRule type="containsText" dxfId="93" priority="3" operator="containsText" text="ALTO">
      <formula>NOT(ISERROR(SEARCH("ALTO",P12)))</formula>
    </cfRule>
    <cfRule type="containsText" dxfId="92" priority="4" operator="containsText" text="EXTREMO">
      <formula>NOT(ISERROR(SEARCH("EXTREMO",P12)))</formula>
    </cfRule>
    <cfRule type="containsText" dxfId="91" priority="1" operator="containsText" text="BAJO">
      <formula>NOT(ISERROR(SEARCH("BAJO",P12)))</formula>
    </cfRule>
  </conditionalFormatting>
  <conditionalFormatting sqref="P14 P16 P18 P20 P22">
    <cfRule type="containsText" dxfId="90" priority="5" operator="containsText" text="BAJO">
      <formula>NOT(ISERROR(SEARCH("BAJO",P14)))</formula>
    </cfRule>
    <cfRule type="containsText" dxfId="89" priority="7" operator="containsText" text="ALTO">
      <formula>NOT(ISERROR(SEARCH("ALTO",P14)))</formula>
    </cfRule>
    <cfRule type="containsText" dxfId="88" priority="8" operator="containsText" text="EXTREMO">
      <formula>NOT(ISERROR(SEARCH("EXTREMO",P14)))</formula>
    </cfRule>
    <cfRule type="containsText" dxfId="87" priority="6" operator="containsText" text="MODERADO">
      <formula>NOT(ISERROR(SEARCH("MODERADO",P14)))</formula>
    </cfRule>
  </conditionalFormatting>
  <conditionalFormatting sqref="W10">
    <cfRule type="containsText" dxfId="86" priority="104" operator="containsText" text="ALTO">
      <formula>NOT(ISERROR(SEARCH("ALTO",W10)))</formula>
    </cfRule>
    <cfRule type="containsText" dxfId="85" priority="103" operator="containsText" text="MODERADO">
      <formula>NOT(ISERROR(SEARCH("MODERADO",W10)))</formula>
    </cfRule>
    <cfRule type="containsText" dxfId="84" priority="102" operator="containsText" text="BAJO">
      <formula>NOT(ISERROR(SEARCH("BAJO",W10)))</formula>
    </cfRule>
    <cfRule type="containsText" dxfId="83" priority="105" operator="containsText" text="EXTREMO">
      <formula>NOT(ISERROR(SEARCH("EXTREMO",W10)))</formula>
    </cfRule>
  </conditionalFormatting>
  <conditionalFormatting sqref="W12">
    <cfRule type="containsText" dxfId="82" priority="53" operator="containsText" text="BAJO">
      <formula>NOT(ISERROR(SEARCH("BAJO",W12)))</formula>
    </cfRule>
    <cfRule type="containsText" dxfId="81" priority="54" operator="containsText" text="MODERADO">
      <formula>NOT(ISERROR(SEARCH("MODERADO",W12)))</formula>
    </cfRule>
    <cfRule type="containsText" dxfId="80" priority="55" operator="containsText" text="ALTO">
      <formula>NOT(ISERROR(SEARCH("ALTO",W12)))</formula>
    </cfRule>
    <cfRule type="containsText" dxfId="79" priority="56" operator="containsText" text="EXTREMO">
      <formula>NOT(ISERROR(SEARCH("EXTREMO",W12)))</formula>
    </cfRule>
  </conditionalFormatting>
  <conditionalFormatting sqref="W14 W16 W18 W20">
    <cfRule type="containsText" dxfId="78" priority="28" operator="containsText" text="EXTREMO">
      <formula>NOT(ISERROR(SEARCH("EXTREMO",W14)))</formula>
    </cfRule>
    <cfRule type="containsText" dxfId="77" priority="27" operator="containsText" text="ALTO">
      <formula>NOT(ISERROR(SEARCH("ALTO",W14)))</formula>
    </cfRule>
    <cfRule type="containsText" dxfId="76" priority="26" operator="containsText" text="MODERADO">
      <formula>NOT(ISERROR(SEARCH("MODERADO",W14)))</formula>
    </cfRule>
    <cfRule type="containsText" dxfId="75" priority="25" operator="containsText" text="BAJO">
      <formula>NOT(ISERROR(SEARCH("BAJO",W14)))</formula>
    </cfRule>
  </conditionalFormatting>
  <conditionalFormatting sqref="W22 W24">
    <cfRule type="containsText" dxfId="74" priority="84" operator="containsText" text="MODERADO">
      <formula>NOT(ISERROR(SEARCH("MODERADO",W22)))</formula>
    </cfRule>
    <cfRule type="containsText" dxfId="73" priority="85" operator="containsText" text="ALTO">
      <formula>NOT(ISERROR(SEARCH("ALTO",W22)))</formula>
    </cfRule>
    <cfRule type="containsText" dxfId="72" priority="86" operator="containsText" text="EXTREMO">
      <formula>NOT(ISERROR(SEARCH("EXTREMO",W22)))</formula>
    </cfRule>
    <cfRule type="containsText" dxfId="71" priority="83" operator="containsText" text="BAJO">
      <formula>NOT(ISERROR(SEARCH("BAJO",W22)))</formula>
    </cfRule>
  </conditionalFormatting>
  <conditionalFormatting sqref="AC10">
    <cfRule type="containsText" dxfId="70" priority="109" operator="containsText" text="BAJO">
      <formula>NOT(ISERROR(SEARCH("BAJO",AC10)))</formula>
    </cfRule>
    <cfRule type="containsText" dxfId="69" priority="108" operator="containsText" text="BAJA">
      <formula>NOT(ISERROR(SEARCH("BAJA",AC10)))</formula>
    </cfRule>
    <cfRule type="containsText" dxfId="68" priority="107" operator="containsText" text="ALTA">
      <formula>NOT(ISERROR(SEARCH("ALTA",AC10)))</formula>
    </cfRule>
    <cfRule type="containsText" dxfId="67" priority="106" operator="containsText" text="MEDIA">
      <formula>NOT(ISERROR(SEARCH("MEDIA",AC10)))</formula>
    </cfRule>
    <cfRule type="containsText" dxfId="66" priority="110" operator="containsText" text="MODERADO">
      <formula>NOT(ISERROR(SEARCH("MODERADO",AC10)))</formula>
    </cfRule>
    <cfRule type="containsText" dxfId="65" priority="112" operator="containsText" text="EXTREMO">
      <formula>NOT(ISERROR(SEARCH("EXTREMO",AC10)))</formula>
    </cfRule>
    <cfRule type="containsText" dxfId="64" priority="111" operator="containsText" text="ALTO">
      <formula>NOT(ISERROR(SEARCH("ALTO",AC10)))</formula>
    </cfRule>
  </conditionalFormatting>
  <conditionalFormatting sqref="AC12">
    <cfRule type="containsText" dxfId="63" priority="63" operator="containsText" text="EXTREMO">
      <formula>NOT(ISERROR(SEARCH("EXTREMO",AC12)))</formula>
    </cfRule>
    <cfRule type="containsText" dxfId="62" priority="57" operator="containsText" text="MEDIA">
      <formula>NOT(ISERROR(SEARCH("MEDIA",AC12)))</formula>
    </cfRule>
    <cfRule type="containsText" dxfId="61" priority="58" operator="containsText" text="ALTA">
      <formula>NOT(ISERROR(SEARCH("ALTA",AC12)))</formula>
    </cfRule>
    <cfRule type="containsText" dxfId="60" priority="59" operator="containsText" text="BAJA">
      <formula>NOT(ISERROR(SEARCH("BAJA",AC12)))</formula>
    </cfRule>
    <cfRule type="containsText" dxfId="59" priority="60" operator="containsText" text="BAJO">
      <formula>NOT(ISERROR(SEARCH("BAJO",AC12)))</formula>
    </cfRule>
    <cfRule type="containsText" dxfId="58" priority="61" operator="containsText" text="MODERADO">
      <formula>NOT(ISERROR(SEARCH("MODERADO",AC12)))</formula>
    </cfRule>
    <cfRule type="containsText" dxfId="57" priority="62" operator="containsText" text="ALTO">
      <formula>NOT(ISERROR(SEARCH("ALTO",AC12)))</formula>
    </cfRule>
  </conditionalFormatting>
  <conditionalFormatting sqref="AC14 AC16 AC18 AC20 AC22 AC24">
    <cfRule type="containsText" dxfId="56" priority="88" operator="containsText" text="ALTA">
      <formula>NOT(ISERROR(SEARCH("ALTA",AC14)))</formula>
    </cfRule>
    <cfRule type="containsText" dxfId="55" priority="93" operator="containsText" text="EXTREMO">
      <formula>NOT(ISERROR(SEARCH("EXTREMO",AC14)))</formula>
    </cfRule>
    <cfRule type="containsText" dxfId="54" priority="92" operator="containsText" text="ALTO">
      <formula>NOT(ISERROR(SEARCH("ALTO",AC14)))</formula>
    </cfRule>
    <cfRule type="containsText" dxfId="53" priority="91" operator="containsText" text="MODERADO">
      <formula>NOT(ISERROR(SEARCH("MODERADO",AC14)))</formula>
    </cfRule>
    <cfRule type="containsText" dxfId="52" priority="90" operator="containsText" text="BAJO">
      <formula>NOT(ISERROR(SEARCH("BAJO",AC14)))</formula>
    </cfRule>
    <cfRule type="containsText" dxfId="51" priority="89" operator="containsText" text="BAJA">
      <formula>NOT(ISERROR(SEARCH("BAJA",AC14)))</formula>
    </cfRule>
    <cfRule type="containsText" dxfId="50" priority="87" operator="containsText" text="MEDIA">
      <formula>NOT(ISERROR(SEARCH("MEDIA",AC14)))</formula>
    </cfRule>
  </conditionalFormatting>
  <conditionalFormatting sqref="AJ10 AP10">
    <cfRule type="containsText" dxfId="49" priority="120" operator="containsText" text="EXTREMO">
      <formula>NOT(ISERROR(SEARCH("EXTREMO",AJ10)))</formula>
    </cfRule>
    <cfRule type="containsText" dxfId="48" priority="118" operator="containsText" text="MODERADO">
      <formula>NOT(ISERROR(SEARCH("MODERADO",AJ10)))</formula>
    </cfRule>
    <cfRule type="containsText" dxfId="47" priority="117" operator="containsText" text="BAJO">
      <formula>NOT(ISERROR(SEARCH("BAJO",AJ10)))</formula>
    </cfRule>
    <cfRule type="containsText" dxfId="46" priority="119" operator="containsText" text="ALTO">
      <formula>NOT(ISERROR(SEARCH("ALTO",AJ10)))</formula>
    </cfRule>
  </conditionalFormatting>
  <conditionalFormatting sqref="AJ12 AP12">
    <cfRule type="containsText" dxfId="45" priority="71" operator="containsText" text="EXTREMO">
      <formula>NOT(ISERROR(SEARCH("EXTREMO",AJ12)))</formula>
    </cfRule>
    <cfRule type="containsText" dxfId="44" priority="68" operator="containsText" text="BAJO">
      <formula>NOT(ISERROR(SEARCH("BAJO",AJ12)))</formula>
    </cfRule>
    <cfRule type="containsText" dxfId="43" priority="69" operator="containsText" text="MODERADO">
      <formula>NOT(ISERROR(SEARCH("MODERADO",AJ12)))</formula>
    </cfRule>
    <cfRule type="containsText" dxfId="42" priority="70" operator="containsText" text="ALTO">
      <formula>NOT(ISERROR(SEARCH("ALTO",AJ12)))</formula>
    </cfRule>
  </conditionalFormatting>
  <conditionalFormatting sqref="AJ14 AP14 AJ16 AP16 AJ18 AP18 AJ20 AP20 AJ22 AP22 AJ24">
    <cfRule type="containsText" dxfId="41" priority="101" operator="containsText" text="EXTREMO">
      <formula>NOT(ISERROR(SEARCH("EXTREMO",AJ14)))</formula>
    </cfRule>
    <cfRule type="containsText" dxfId="40" priority="100" operator="containsText" text="ALTO">
      <formula>NOT(ISERROR(SEARCH("ALTO",AJ14)))</formula>
    </cfRule>
    <cfRule type="containsText" dxfId="39" priority="98" operator="containsText" text="BAJO">
      <formula>NOT(ISERROR(SEARCH("BAJO",AJ14)))</formula>
    </cfRule>
    <cfRule type="containsText" dxfId="38" priority="99" operator="containsText" text="MODERADO">
      <formula>NOT(ISERROR(SEARCH("MODERADO",AJ14)))</formula>
    </cfRule>
  </conditionalFormatting>
  <conditionalFormatting sqref="AP24">
    <cfRule type="containsText" dxfId="37" priority="72" operator="containsText" text="BAJO">
      <formula>NOT(ISERROR(SEARCH("BAJO",AP24)))</formula>
    </cfRule>
    <cfRule type="containsText" dxfId="36" priority="73" operator="containsText" text="MODERADO">
      <formula>NOT(ISERROR(SEARCH("MODERADO",AP24)))</formula>
    </cfRule>
    <cfRule type="containsText" dxfId="35" priority="74" operator="containsText" text="ALTO">
      <formula>NOT(ISERROR(SEARCH("ALTO",AP24)))</formula>
    </cfRule>
    <cfRule type="containsText" dxfId="34" priority="75" operator="containsText" text="EXTREMO">
      <formula>NOT(ISERROR(SEARCH("EXTREMO",AP24)))</formula>
    </cfRule>
  </conditionalFormatting>
  <conditionalFormatting sqref="AQ10:AQ25">
    <cfRule type="expression" dxfId="33" priority="36" stopIfTrue="1">
      <formula>NOT(ISERROR(SEARCH("BAJO",AQ10)))</formula>
    </cfRule>
  </conditionalFormatting>
  <conditionalFormatting sqref="AW10 AW12">
    <cfRule type="containsText" dxfId="32" priority="48" operator="containsText" text="BAJO">
      <formula>NOT(ISERROR(SEARCH("BAJO",AW10)))</formula>
    </cfRule>
    <cfRule type="containsText" dxfId="31" priority="47" operator="containsText" text="BAJA">
      <formula>NOT(ISERROR(SEARCH("BAJA",AW10)))</formula>
    </cfRule>
    <cfRule type="containsText" dxfId="30" priority="45" operator="containsText" text="MEDIA">
      <formula>NOT(ISERROR(SEARCH("MEDIA",AW10)))</formula>
    </cfRule>
    <cfRule type="containsText" dxfId="29" priority="46" operator="containsText" text="ALTA">
      <formula>NOT(ISERROR(SEARCH("ALTA",AW10)))</formula>
    </cfRule>
    <cfRule type="containsText" dxfId="28" priority="50" operator="containsText" text="ALTO">
      <formula>NOT(ISERROR(SEARCH("ALTO",AW10)))</formula>
    </cfRule>
    <cfRule type="containsText" dxfId="27" priority="49" operator="containsText" text="MODERADO">
      <formula>NOT(ISERROR(SEARCH("MODERADO",AW10)))</formula>
    </cfRule>
    <cfRule type="containsText" dxfId="26" priority="51" operator="containsText" text="EXTREMO">
      <formula>NOT(ISERROR(SEARCH("EXTREMO",AW10)))</formula>
    </cfRule>
  </conditionalFormatting>
  <conditionalFormatting sqref="AW14 AW16 AW18 AW20">
    <cfRule type="containsText" dxfId="25" priority="42" operator="containsText" text="ALTO">
      <formula>NOT(ISERROR(SEARCH("ALTO",AW14)))</formula>
    </cfRule>
    <cfRule type="containsText" dxfId="24" priority="43" operator="containsText" text="EXTREMO">
      <formula>NOT(ISERROR(SEARCH("EXTREMO",AW14)))</formula>
    </cfRule>
    <cfRule type="containsText" dxfId="23" priority="41" operator="containsText" text="MODERADO">
      <formula>NOT(ISERROR(SEARCH("MODERADO",AW14)))</formula>
    </cfRule>
    <cfRule type="containsText" dxfId="22" priority="40" operator="containsText" text="BAJO">
      <formula>NOT(ISERROR(SEARCH("BAJO",AW14)))</formula>
    </cfRule>
    <cfRule type="containsText" dxfId="21" priority="39" operator="containsText" text="BAJA">
      <formula>NOT(ISERROR(SEARCH("BAJA",AW14)))</formula>
    </cfRule>
    <cfRule type="containsText" dxfId="20" priority="38" operator="containsText" text="ALTA">
      <formula>NOT(ISERROR(SEARCH("ALTA",AW14)))</formula>
    </cfRule>
    <cfRule type="containsText" dxfId="19" priority="37" operator="containsText" text="MEDIA">
      <formula>NOT(ISERROR(SEARCH("MEDIA",AW14)))</formula>
    </cfRule>
  </conditionalFormatting>
  <conditionalFormatting sqref="AW22">
    <cfRule type="containsText" dxfId="18" priority="33" operator="containsText" text="MODERADO">
      <formula>NOT(ISERROR(SEARCH("MODERADO",AW22)))</formula>
    </cfRule>
    <cfRule type="containsText" dxfId="17" priority="32" operator="containsText" text="BAJO">
      <formula>NOT(ISERROR(SEARCH("BAJO",AW22)))</formula>
    </cfRule>
    <cfRule type="containsText" dxfId="16" priority="31" operator="containsText" text="BAJA">
      <formula>NOT(ISERROR(SEARCH("BAJA",AW22)))</formula>
    </cfRule>
    <cfRule type="containsText" dxfId="15" priority="30" operator="containsText" text="ALTA">
      <formula>NOT(ISERROR(SEARCH("ALTA",AW22)))</formula>
    </cfRule>
    <cfRule type="containsText" dxfId="14" priority="35" operator="containsText" text="EXTREMO">
      <formula>NOT(ISERROR(SEARCH("EXTREMO",AW22)))</formula>
    </cfRule>
    <cfRule type="containsText" dxfId="13" priority="29" operator="containsText" text="MEDIA">
      <formula>NOT(ISERROR(SEARCH("MEDIA",AW22)))</formula>
    </cfRule>
    <cfRule type="containsText" dxfId="12" priority="34" operator="containsText" text="ALTO">
      <formula>NOT(ISERROR(SEARCH("ALTO",AW22)))</formula>
    </cfRule>
  </conditionalFormatting>
  <conditionalFormatting sqref="AW24">
    <cfRule type="containsText" dxfId="11" priority="81" operator="containsText" text="ALTO">
      <formula>NOT(ISERROR(SEARCH("ALTO",AW24)))</formula>
    </cfRule>
    <cfRule type="containsText" dxfId="10" priority="80" operator="containsText" text="MODERADO">
      <formula>NOT(ISERROR(SEARCH("MODERADO",AW24)))</formula>
    </cfRule>
    <cfRule type="containsText" dxfId="9" priority="79" operator="containsText" text="BAJO">
      <formula>NOT(ISERROR(SEARCH("BAJO",AW24)))</formula>
    </cfRule>
    <cfRule type="containsText" dxfId="8" priority="78" operator="containsText" text="BAJA">
      <formula>NOT(ISERROR(SEARCH("BAJA",AW24)))</formula>
    </cfRule>
    <cfRule type="containsText" dxfId="7" priority="77" operator="containsText" text="ALTA">
      <formula>NOT(ISERROR(SEARCH("ALTA",AW24)))</formula>
    </cfRule>
    <cfRule type="containsText" dxfId="6" priority="76" operator="containsText" text="MEDIA">
      <formula>NOT(ISERROR(SEARCH("MEDIA",AW24)))</formula>
    </cfRule>
    <cfRule type="containsText" dxfId="5" priority="82" operator="containsText" text="EXTREMO">
      <formula>NOT(ISERROR(SEARCH("EXTREMO",AW24)))</formula>
    </cfRule>
  </conditionalFormatting>
  <conditionalFormatting sqref="AX10:AX23">
    <cfRule type="containsText" dxfId="4" priority="123" operator="containsText" text="SUBIO">
      <formula>NOT(ISERROR(SEARCH("SUBIO",AX10)))</formula>
    </cfRule>
    <cfRule type="cellIs" dxfId="3" priority="124" operator="equal">
      <formula>"BAJO"</formula>
    </cfRule>
    <cfRule type="cellIs" dxfId="2" priority="125" operator="equal">
      <formula>"SUBIO"</formula>
    </cfRule>
  </conditionalFormatting>
  <conditionalFormatting sqref="AY10:AY23">
    <cfRule type="cellIs" dxfId="1" priority="121" operator="equal">
      <formula>"BAJO"</formula>
    </cfRule>
    <cfRule type="cellIs" dxfId="0" priority="122" operator="equal">
      <formula>"SUBIO"</formula>
    </cfRule>
  </conditionalFormatting>
  <dataValidations count="4">
    <dataValidation type="whole" allowBlank="1" showErrorMessage="1" errorTitle="Error" error="Número no válido" sqref="I10 AK14 I12 AK22 AK10 I14 I22 I24 R24 AK12 AR24 X24 AK24 R14 R22 R10 R12 AK16 I16 R16 AK18 I18 R18 AK20 I20 R20" xr:uid="{00000000-0002-0000-0000-000000000000}">
      <formula1>1</formula1>
      <formula2>5</formula2>
    </dataValidation>
    <dataValidation type="whole" allowBlank="1" showInputMessage="1" showErrorMessage="1" errorTitle="Error" error="Número no válido" sqref="K10 AM10 K14 K22 K24 AM14 AM22 AM24 T24 K12 AM12 T12 T10 T14 T22 T16 K16 AM16 AM18 T18 K18 X10:X23 Z10:Z25 AT10:AT25 AR10:AR23 AM20 T20 K20" xr:uid="{00000000-0002-0000-0000-000001000000}">
      <formula1>1</formula1>
      <formula2>5</formula2>
    </dataValidation>
    <dataValidation type="list" allowBlank="1" showInputMessage="1" showErrorMessage="1" sqref="AE10 AE14 AE22 AE24 AE12 AE16 AE18 AE20" xr:uid="{00000000-0002-0000-0000-000002000000}">
      <formula1>"Preventivo,Detectivo"</formula1>
    </dataValidation>
    <dataValidation type="list" allowBlank="1" showInputMessage="1" showErrorMessage="1" sqref="Q10 Q14 Q22 Q24 Q12 Q16 Q18 Q20" xr:uid="{00000000-0002-0000-0000-000003000000}">
      <formula1>"Evitar el riesgo,Reducir el riesgo,Compartir o  transferir el  riesgo,Aceptar el riesgo"</formula1>
    </dataValidation>
  </dataValidations>
  <pageMargins left="0.39370078740157483" right="0.39370078740157483" top="0.39370078740157483" bottom="0.39370078740157483" header="0.31496062992125984" footer="0.31496062992125984"/>
  <pageSetup scale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>
    <tabColor rgb="FFFF0000"/>
  </sheetPr>
  <dimension ref="A1:T42"/>
  <sheetViews>
    <sheetView zoomScale="70" zoomScaleNormal="70" workbookViewId="0">
      <pane ySplit="9" topLeftCell="A10" activePane="bottomLeft" state="frozen"/>
      <selection pane="bottomLeft" activeCell="E6" sqref="E6"/>
    </sheetView>
  </sheetViews>
  <sheetFormatPr baseColWidth="10" defaultColWidth="11.44140625" defaultRowHeight="13.2" x14ac:dyDescent="0.25"/>
  <cols>
    <col min="1" max="1" width="29.109375" style="1" customWidth="1"/>
    <col min="2" max="2" width="33.5546875" style="1" customWidth="1"/>
    <col min="3" max="3" width="20.33203125" style="1" customWidth="1"/>
    <col min="4" max="4" width="34.44140625" style="1" customWidth="1"/>
    <col min="5" max="5" width="27.44140625" style="5" customWidth="1"/>
    <col min="6" max="6" width="12.88671875" style="1" customWidth="1"/>
    <col min="7" max="7" width="8" style="1" customWidth="1"/>
    <col min="8" max="8" width="14.33203125" style="1" customWidth="1"/>
    <col min="9" max="9" width="8" style="1" customWidth="1"/>
    <col min="10" max="10" width="11.44140625" style="1" customWidth="1"/>
    <col min="11" max="11" width="18.44140625" style="1" customWidth="1"/>
    <col min="12" max="12" width="30.5546875" style="1" customWidth="1"/>
    <col min="13" max="14" width="18.5546875" style="1" customWidth="1"/>
    <col min="15" max="15" width="29.44140625" style="1" customWidth="1"/>
    <col min="16" max="16" width="13.109375" style="1" customWidth="1"/>
    <col min="17" max="17" width="21.6640625" style="1" customWidth="1"/>
    <col min="18" max="18" width="24.5546875" style="1" customWidth="1"/>
    <col min="19" max="19" width="14.5546875" style="1" customWidth="1"/>
    <col min="20" max="20" width="30" style="1" customWidth="1"/>
    <col min="21" max="16384" width="11.44140625" style="1"/>
  </cols>
  <sheetData>
    <row r="1" spans="1:20" s="6" customFormat="1" ht="18.75" customHeight="1" x14ac:dyDescent="0.25">
      <c r="A1" s="155"/>
      <c r="B1" s="159" t="s">
        <v>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1"/>
      <c r="T1" s="25" t="s">
        <v>13</v>
      </c>
    </row>
    <row r="2" spans="1:20" s="6" customFormat="1" ht="16.5" customHeight="1" x14ac:dyDescent="0.25">
      <c r="A2" s="156"/>
      <c r="B2" s="162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4"/>
      <c r="T2" s="26" t="s">
        <v>10</v>
      </c>
    </row>
    <row r="3" spans="1:20" s="6" customFormat="1" ht="15" customHeight="1" x14ac:dyDescent="0.25">
      <c r="A3" s="156"/>
      <c r="B3" s="147" t="s">
        <v>12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9"/>
      <c r="T3" s="27" t="s">
        <v>14</v>
      </c>
    </row>
    <row r="4" spans="1:20" s="6" customFormat="1" ht="15" customHeight="1" thickBot="1" x14ac:dyDescent="0.3">
      <c r="A4" s="157"/>
      <c r="B4" s="150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2"/>
      <c r="T4" s="28" t="s">
        <v>11</v>
      </c>
    </row>
    <row r="5" spans="1:20" s="6" customFormat="1" ht="17.399999999999999" customHeight="1" thickBot="1" x14ac:dyDescent="0.3"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</row>
    <row r="6" spans="1:20" ht="27.9" customHeight="1" thickBot="1" x14ac:dyDescent="0.3">
      <c r="A6" s="29" t="s">
        <v>15</v>
      </c>
      <c r="B6" s="175"/>
      <c r="C6" s="176"/>
      <c r="D6" s="177"/>
      <c r="E6" s="29" t="s">
        <v>31</v>
      </c>
      <c r="F6" s="175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7"/>
    </row>
    <row r="7" spans="1:20" ht="18.600000000000001" customHeight="1" x14ac:dyDescent="0.25">
      <c r="A7" s="130" t="s">
        <v>26</v>
      </c>
      <c r="B7" s="131"/>
      <c r="C7" s="131"/>
      <c r="D7" s="131"/>
      <c r="E7" s="132"/>
      <c r="F7" s="142" t="s">
        <v>27</v>
      </c>
      <c r="G7" s="143"/>
      <c r="H7" s="143"/>
      <c r="I7" s="143"/>
      <c r="J7" s="143"/>
      <c r="K7" s="144"/>
      <c r="L7" s="158" t="s">
        <v>28</v>
      </c>
      <c r="M7" s="131"/>
      <c r="N7" s="132"/>
      <c r="O7" s="158" t="s">
        <v>18</v>
      </c>
      <c r="P7" s="131"/>
      <c r="Q7" s="131"/>
      <c r="R7" s="131"/>
      <c r="S7" s="131"/>
      <c r="T7" s="178"/>
    </row>
    <row r="8" spans="1:20" ht="13.8" thickBot="1" x14ac:dyDescent="0.3">
      <c r="A8" s="133"/>
      <c r="B8" s="134"/>
      <c r="C8" s="134"/>
      <c r="D8" s="134"/>
      <c r="E8" s="135"/>
      <c r="F8" s="172" t="s">
        <v>20</v>
      </c>
      <c r="G8" s="173"/>
      <c r="H8" s="173"/>
      <c r="I8" s="174"/>
      <c r="J8" s="153" t="s">
        <v>19</v>
      </c>
      <c r="K8" s="154"/>
      <c r="L8" s="140" t="s">
        <v>3</v>
      </c>
      <c r="M8" s="140" t="s">
        <v>30</v>
      </c>
      <c r="N8" s="140" t="s">
        <v>23</v>
      </c>
      <c r="O8" s="140" t="s">
        <v>24</v>
      </c>
      <c r="P8" s="145" t="s">
        <v>22</v>
      </c>
      <c r="Q8" s="138" t="s">
        <v>25</v>
      </c>
      <c r="R8" s="138" t="s">
        <v>4</v>
      </c>
      <c r="S8" s="165" t="s">
        <v>5</v>
      </c>
      <c r="T8" s="136" t="s">
        <v>6</v>
      </c>
    </row>
    <row r="9" spans="1:20" s="3" customFormat="1" ht="36.6" customHeight="1" thickBot="1" x14ac:dyDescent="0.3">
      <c r="A9" s="19" t="s">
        <v>0</v>
      </c>
      <c r="B9" s="20" t="s">
        <v>21</v>
      </c>
      <c r="C9" s="20" t="s">
        <v>16</v>
      </c>
      <c r="D9" s="20" t="s">
        <v>8</v>
      </c>
      <c r="E9" s="30" t="s">
        <v>7</v>
      </c>
      <c r="F9" s="168" t="s">
        <v>2</v>
      </c>
      <c r="G9" s="169"/>
      <c r="H9" s="170" t="s">
        <v>1</v>
      </c>
      <c r="I9" s="171"/>
      <c r="J9" s="24" t="s">
        <v>29</v>
      </c>
      <c r="K9" s="21" t="s">
        <v>17</v>
      </c>
      <c r="L9" s="141"/>
      <c r="M9" s="141"/>
      <c r="N9" s="141"/>
      <c r="O9" s="141"/>
      <c r="P9" s="146"/>
      <c r="Q9" s="139"/>
      <c r="R9" s="139"/>
      <c r="S9" s="166"/>
      <c r="T9" s="137"/>
    </row>
    <row r="10" spans="1:20" ht="66.599999999999994" customHeight="1" x14ac:dyDescent="0.25">
      <c r="A10" s="14"/>
      <c r="B10" s="14"/>
      <c r="C10" s="14"/>
      <c r="D10" s="15"/>
      <c r="E10" s="15"/>
      <c r="F10" s="23" t="b">
        <f t="shared" ref="F10:F18" si="0">+IF(G10=5,"CASI SEGURO",(IF(G10=4,"PROBABLE",(IF(G10=3,"POSIBLE",(IF(G10=2,"IMPROBABLE",(IF(G10=1,"RARA VEZ")))))))))</f>
        <v>0</v>
      </c>
      <c r="G10" s="16"/>
      <c r="H10" s="23" t="b">
        <f t="shared" ref="H10:H18" si="1">+IF(I10=5,"CATASTRÓFICO",(IF(I10=4,"MAYOR",(IF(I10=3,"MODERADO",(IF(I10=2,"MENOR",(IF(I10=1,"INSIGNIFICANTE")))))))))</f>
        <v>0</v>
      </c>
      <c r="I10" s="4"/>
      <c r="J10" s="16">
        <f t="shared" ref="J10:J18" si="2">+G10*I10</f>
        <v>0</v>
      </c>
      <c r="K10" s="4" t="str">
        <f t="shared" ref="K10:K18" si="3">+IF(J10&lt;=3,"BAJO - VERDE",(IF(J10&lt;=6,"MODERADO - AMARILLO",(IF(J10&lt;=10,"ALTO - NARANJA","EXTREMO - ROJO")))))</f>
        <v>BAJO - VERDE</v>
      </c>
      <c r="L10" s="17"/>
      <c r="M10" s="16"/>
      <c r="N10" s="16"/>
      <c r="O10" s="17"/>
      <c r="P10" s="17"/>
      <c r="Q10" s="17"/>
      <c r="R10" s="18"/>
      <c r="S10" s="18"/>
      <c r="T10" s="16"/>
    </row>
    <row r="11" spans="1:20" ht="66.599999999999994" customHeight="1" x14ac:dyDescent="0.25">
      <c r="A11" s="14"/>
      <c r="B11" s="14"/>
      <c r="C11" s="14"/>
      <c r="D11" s="15"/>
      <c r="E11" s="15"/>
      <c r="F11" s="22" t="b">
        <f t="shared" si="0"/>
        <v>0</v>
      </c>
      <c r="G11" s="8"/>
      <c r="H11" s="22" t="b">
        <f t="shared" si="1"/>
        <v>0</v>
      </c>
      <c r="I11" s="2"/>
      <c r="J11" s="8">
        <f t="shared" si="2"/>
        <v>0</v>
      </c>
      <c r="K11" s="2" t="str">
        <f t="shared" si="3"/>
        <v>BAJO - VERDE</v>
      </c>
      <c r="L11" s="17"/>
      <c r="M11" s="16"/>
      <c r="N11" s="16"/>
      <c r="O11" s="17"/>
      <c r="P11" s="17"/>
      <c r="Q11" s="17"/>
      <c r="R11" s="18"/>
      <c r="S11" s="18"/>
      <c r="T11" s="16"/>
    </row>
    <row r="12" spans="1:20" ht="66.599999999999994" customHeight="1" x14ac:dyDescent="0.25">
      <c r="A12" s="14"/>
      <c r="B12" s="14"/>
      <c r="C12" s="14"/>
      <c r="D12" s="15"/>
      <c r="E12" s="15"/>
      <c r="F12" s="22" t="b">
        <f t="shared" si="0"/>
        <v>0</v>
      </c>
      <c r="G12" s="8"/>
      <c r="H12" s="22" t="b">
        <f t="shared" si="1"/>
        <v>0</v>
      </c>
      <c r="I12" s="2"/>
      <c r="J12" s="8">
        <f t="shared" si="2"/>
        <v>0</v>
      </c>
      <c r="K12" s="2" t="str">
        <f t="shared" si="3"/>
        <v>BAJO - VERDE</v>
      </c>
      <c r="L12" s="17"/>
      <c r="M12" s="16"/>
      <c r="N12" s="16"/>
      <c r="O12" s="17"/>
      <c r="P12" s="17"/>
      <c r="Q12" s="17"/>
      <c r="R12" s="18"/>
      <c r="S12" s="18"/>
      <c r="T12" s="16"/>
    </row>
    <row r="13" spans="1:20" ht="66.599999999999994" customHeight="1" x14ac:dyDescent="0.25">
      <c r="A13" s="14"/>
      <c r="B13" s="14"/>
      <c r="C13" s="14"/>
      <c r="D13" s="15"/>
      <c r="E13" s="15"/>
      <c r="F13" s="22" t="b">
        <f t="shared" si="0"/>
        <v>0</v>
      </c>
      <c r="G13" s="8"/>
      <c r="H13" s="22" t="b">
        <f t="shared" si="1"/>
        <v>0</v>
      </c>
      <c r="I13" s="2"/>
      <c r="J13" s="8">
        <f t="shared" si="2"/>
        <v>0</v>
      </c>
      <c r="K13" s="2" t="str">
        <f t="shared" si="3"/>
        <v>BAJO - VERDE</v>
      </c>
      <c r="L13" s="17"/>
      <c r="M13" s="16"/>
      <c r="N13" s="16"/>
      <c r="O13" s="17"/>
      <c r="P13" s="17"/>
      <c r="Q13" s="17"/>
      <c r="R13" s="18"/>
      <c r="S13" s="18"/>
      <c r="T13" s="16"/>
    </row>
    <row r="14" spans="1:20" ht="66.599999999999994" customHeight="1" x14ac:dyDescent="0.25">
      <c r="A14" s="13"/>
      <c r="B14" s="13"/>
      <c r="C14" s="13"/>
      <c r="D14" s="7"/>
      <c r="E14" s="7"/>
      <c r="F14" s="22" t="b">
        <f t="shared" si="0"/>
        <v>0</v>
      </c>
      <c r="G14" s="8"/>
      <c r="H14" s="22" t="b">
        <f t="shared" si="1"/>
        <v>0</v>
      </c>
      <c r="I14" s="2"/>
      <c r="J14" s="8">
        <f t="shared" si="2"/>
        <v>0</v>
      </c>
      <c r="K14" s="2" t="str">
        <f t="shared" si="3"/>
        <v>BAJO - VERDE</v>
      </c>
      <c r="L14" s="9"/>
      <c r="M14" s="8"/>
      <c r="N14" s="16"/>
      <c r="O14" s="9"/>
      <c r="P14" s="17"/>
      <c r="Q14" s="9"/>
      <c r="R14" s="10"/>
      <c r="S14" s="8"/>
      <c r="T14" s="8"/>
    </row>
    <row r="15" spans="1:20" ht="66.599999999999994" customHeight="1" x14ac:dyDescent="0.25">
      <c r="A15" s="13"/>
      <c r="B15" s="13"/>
      <c r="C15" s="13"/>
      <c r="D15" s="7"/>
      <c r="E15" s="7"/>
      <c r="F15" s="22" t="b">
        <f t="shared" si="0"/>
        <v>0</v>
      </c>
      <c r="G15" s="8"/>
      <c r="H15" s="22" t="b">
        <f t="shared" si="1"/>
        <v>0</v>
      </c>
      <c r="I15" s="2"/>
      <c r="J15" s="8">
        <f t="shared" si="2"/>
        <v>0</v>
      </c>
      <c r="K15" s="2" t="str">
        <f t="shared" si="3"/>
        <v>BAJO - VERDE</v>
      </c>
      <c r="L15" s="9"/>
      <c r="M15" s="8"/>
      <c r="N15" s="16"/>
      <c r="O15" s="9"/>
      <c r="P15" s="17"/>
      <c r="Q15" s="9"/>
      <c r="R15" s="10"/>
      <c r="S15" s="8"/>
      <c r="T15" s="8"/>
    </row>
    <row r="16" spans="1:20" ht="66.599999999999994" customHeight="1" x14ac:dyDescent="0.25">
      <c r="A16" s="13"/>
      <c r="B16" s="13"/>
      <c r="C16" s="13"/>
      <c r="D16" s="7"/>
      <c r="E16" s="7"/>
      <c r="F16" s="22" t="b">
        <f t="shared" si="0"/>
        <v>0</v>
      </c>
      <c r="G16" s="8"/>
      <c r="H16" s="22" t="b">
        <f t="shared" si="1"/>
        <v>0</v>
      </c>
      <c r="I16" s="2"/>
      <c r="J16" s="8">
        <f t="shared" si="2"/>
        <v>0</v>
      </c>
      <c r="K16" s="2" t="str">
        <f t="shared" si="3"/>
        <v>BAJO - VERDE</v>
      </c>
      <c r="L16" s="9"/>
      <c r="M16" s="8"/>
      <c r="N16" s="16"/>
      <c r="O16" s="9"/>
      <c r="P16" s="17"/>
      <c r="Q16" s="9"/>
      <c r="R16" s="10"/>
      <c r="S16" s="8"/>
      <c r="T16" s="8"/>
    </row>
    <row r="17" spans="1:20" ht="66.599999999999994" customHeight="1" x14ac:dyDescent="0.25">
      <c r="A17" s="13"/>
      <c r="B17" s="13"/>
      <c r="C17" s="13"/>
      <c r="D17" s="7"/>
      <c r="E17" s="7"/>
      <c r="F17" s="22" t="b">
        <f t="shared" si="0"/>
        <v>0</v>
      </c>
      <c r="G17" s="8"/>
      <c r="H17" s="22" t="b">
        <f t="shared" si="1"/>
        <v>0</v>
      </c>
      <c r="I17" s="2"/>
      <c r="J17" s="8">
        <f t="shared" si="2"/>
        <v>0</v>
      </c>
      <c r="K17" s="2" t="str">
        <f t="shared" si="3"/>
        <v>BAJO - VERDE</v>
      </c>
      <c r="L17" s="9"/>
      <c r="M17" s="8"/>
      <c r="N17" s="16"/>
      <c r="O17" s="9"/>
      <c r="P17" s="17"/>
      <c r="Q17" s="9"/>
      <c r="R17" s="10"/>
      <c r="S17" s="8"/>
      <c r="T17" s="8"/>
    </row>
    <row r="18" spans="1:20" ht="66.599999999999994" customHeight="1" x14ac:dyDescent="0.25">
      <c r="A18" s="13"/>
      <c r="B18" s="13"/>
      <c r="C18" s="13"/>
      <c r="D18" s="7"/>
      <c r="E18" s="7"/>
      <c r="F18" s="22" t="b">
        <f t="shared" si="0"/>
        <v>0</v>
      </c>
      <c r="G18" s="8"/>
      <c r="H18" s="22" t="b">
        <f t="shared" si="1"/>
        <v>0</v>
      </c>
      <c r="I18" s="2"/>
      <c r="J18" s="8">
        <f t="shared" si="2"/>
        <v>0</v>
      </c>
      <c r="K18" s="2" t="str">
        <f t="shared" si="3"/>
        <v>BAJO - VERDE</v>
      </c>
      <c r="L18" s="9"/>
      <c r="M18" s="8"/>
      <c r="N18" s="16"/>
      <c r="O18" s="9"/>
      <c r="P18" s="17"/>
      <c r="Q18" s="9"/>
      <c r="R18" s="10"/>
      <c r="S18" s="8"/>
      <c r="T18" s="8"/>
    </row>
    <row r="19" spans="1:20" x14ac:dyDescent="0.25">
      <c r="A19" s="11"/>
      <c r="B19" s="11"/>
      <c r="C19" s="11"/>
      <c r="D19" s="11"/>
      <c r="E19" s="12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25">
      <c r="A20" s="11"/>
      <c r="B20" s="11"/>
      <c r="C20" s="11"/>
      <c r="D20" s="11"/>
      <c r="E20" s="12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25">
      <c r="A21" s="11"/>
      <c r="B21" s="11"/>
      <c r="C21" s="11"/>
      <c r="D21" s="11"/>
      <c r="E21" s="12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25">
      <c r="A22" s="11"/>
      <c r="B22" s="11"/>
      <c r="C22" s="11"/>
      <c r="D22" s="11"/>
      <c r="E22" s="12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25">
      <c r="A23" s="11"/>
      <c r="B23" s="11"/>
      <c r="C23" s="11"/>
      <c r="D23" s="11"/>
      <c r="E23" s="1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25">
      <c r="A24" s="11"/>
      <c r="B24" s="11"/>
      <c r="C24" s="11"/>
      <c r="D24" s="11"/>
      <c r="E24" s="12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25">
      <c r="A25" s="11"/>
      <c r="B25" s="11"/>
      <c r="C25" s="11"/>
      <c r="D25" s="11"/>
      <c r="E25" s="12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25">
      <c r="A26" s="11"/>
      <c r="B26" s="11"/>
      <c r="C26" s="11"/>
      <c r="D26" s="11"/>
      <c r="E26" s="12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x14ac:dyDescent="0.25">
      <c r="A27" s="11"/>
      <c r="B27" s="11"/>
      <c r="C27" s="11"/>
      <c r="D27" s="11"/>
      <c r="E27" s="12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25">
      <c r="A28" s="11"/>
      <c r="B28" s="11"/>
      <c r="C28" s="11"/>
      <c r="D28" s="11"/>
      <c r="E28" s="12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A29" s="11"/>
      <c r="B29" s="11"/>
      <c r="C29" s="11"/>
      <c r="D29" s="11"/>
      <c r="E29" s="12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5">
      <c r="A30" s="11"/>
      <c r="B30" s="11"/>
      <c r="C30" s="11"/>
      <c r="D30" s="11"/>
      <c r="E30" s="12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5">
      <c r="A31" s="11"/>
      <c r="B31" s="11"/>
      <c r="C31" s="11"/>
      <c r="D31" s="11"/>
      <c r="E31" s="12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x14ac:dyDescent="0.25">
      <c r="A32" s="11"/>
      <c r="B32" s="11"/>
      <c r="C32" s="11"/>
      <c r="D32" s="11"/>
      <c r="E32" s="12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x14ac:dyDescent="0.25">
      <c r="A33" s="11"/>
      <c r="B33" s="11"/>
      <c r="C33" s="11"/>
      <c r="D33" s="11"/>
      <c r="E33" s="12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x14ac:dyDescent="0.25">
      <c r="A34" s="11"/>
      <c r="B34" s="11"/>
      <c r="C34" s="11"/>
      <c r="D34" s="11"/>
      <c r="E34" s="12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x14ac:dyDescent="0.25">
      <c r="A35" s="11"/>
      <c r="B35" s="11"/>
      <c r="C35" s="11"/>
      <c r="D35" s="11"/>
      <c r="E35" s="12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5">
      <c r="A36" s="11"/>
      <c r="B36" s="11"/>
      <c r="C36" s="11"/>
      <c r="D36" s="11"/>
      <c r="E36" s="12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x14ac:dyDescent="0.25">
      <c r="A37" s="11"/>
      <c r="B37" s="11"/>
      <c r="C37" s="11"/>
      <c r="D37" s="11"/>
      <c r="E37" s="12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x14ac:dyDescent="0.25">
      <c r="A38" s="11"/>
      <c r="B38" s="11"/>
      <c r="C38" s="11"/>
      <c r="D38" s="11"/>
      <c r="E38" s="12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x14ac:dyDescent="0.25">
      <c r="A39" s="11"/>
      <c r="B39" s="11"/>
      <c r="C39" s="11"/>
      <c r="D39" s="11"/>
      <c r="E39" s="12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x14ac:dyDescent="0.25">
      <c r="A40" s="11"/>
      <c r="B40" s="11"/>
      <c r="C40" s="11"/>
      <c r="D40" s="11"/>
      <c r="E40" s="12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5">
      <c r="A41" s="11"/>
      <c r="B41" s="11"/>
      <c r="C41" s="11"/>
      <c r="D41" s="11"/>
      <c r="E41" s="12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x14ac:dyDescent="0.25">
      <c r="A42" s="11"/>
      <c r="B42" s="11"/>
      <c r="C42" s="11"/>
      <c r="D42" s="11"/>
      <c r="E42" s="12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</sheetData>
  <mergeCells count="23">
    <mergeCell ref="B3:S4"/>
    <mergeCell ref="J8:K8"/>
    <mergeCell ref="A1:A4"/>
    <mergeCell ref="L7:N7"/>
    <mergeCell ref="L8:L9"/>
    <mergeCell ref="M8:M9"/>
    <mergeCell ref="N8:N9"/>
    <mergeCell ref="B1:S2"/>
    <mergeCell ref="S8:S9"/>
    <mergeCell ref="B5:L5"/>
    <mergeCell ref="F9:G9"/>
    <mergeCell ref="H9:I9"/>
    <mergeCell ref="F8:I8"/>
    <mergeCell ref="B6:D6"/>
    <mergeCell ref="F6:T6"/>
    <mergeCell ref="O7:T7"/>
    <mergeCell ref="A7:E8"/>
    <mergeCell ref="T8:T9"/>
    <mergeCell ref="Q8:Q9"/>
    <mergeCell ref="O8:O9"/>
    <mergeCell ref="R8:R9"/>
    <mergeCell ref="F7:K7"/>
    <mergeCell ref="P8:P9"/>
  </mergeCells>
  <pageMargins left="0.39370078740157483" right="0.39370078740157483" top="0.39370078740157483" bottom="0.39370078740157483" header="0.31496062992125984" footer="0.31496062992125984"/>
  <pageSetup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D32159392B6C4A8AF2D11FD3C2A034" ma:contentTypeVersion="4" ma:contentTypeDescription="Crear nuevo documento." ma:contentTypeScope="" ma:versionID="555136c3e3ec3ad6d381303442b34679">
  <xsd:schema xmlns:xsd="http://www.w3.org/2001/XMLSchema" xmlns:xs="http://www.w3.org/2001/XMLSchema" xmlns:p="http://schemas.microsoft.com/office/2006/metadata/properties" xmlns:ns2="7fa0daa0-8fbd-486d-b0e9-17edc041e12e" targetNamespace="http://schemas.microsoft.com/office/2006/metadata/properties" ma:root="true" ma:fieldsID="1fdb60d57d02673f2cf952dce11b4808" ns2:_="">
    <xsd:import namespace="7fa0daa0-8fbd-486d-b0e9-17edc041e1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a0daa0-8fbd-486d-b0e9-17edc041e1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831D70-6129-4192-8944-61621EB26E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AB408C-FB9F-4475-AB96-C22AF525E822}">
  <ds:schemaRefs>
    <ds:schemaRef ds:uri="http://schemas.microsoft.com/office/2006/metadata/properties"/>
    <ds:schemaRef ds:uri="http://purl.org/dc/elements/1.1/"/>
    <ds:schemaRef ds:uri="7fa0daa0-8fbd-486d-b0e9-17edc041e12e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2E3638-5D16-4E69-AA08-24118A0DA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a0daa0-8fbd-486d-b0e9-17edc041e1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Mapa de Riesgos GEVAUS</vt:lpstr>
      <vt:lpstr>MAPA</vt:lpstr>
      <vt:lpstr>'Mapa de Riesgos GEVAUS'!Área_de_impresión</vt:lpstr>
      <vt:lpstr>MAPA!Títulos_a_imprimir</vt:lpstr>
      <vt:lpstr>'Mapa de Riesgos GEVAUS'!Títulos_a_imprimir</vt:lpstr>
    </vt:vector>
  </TitlesOfParts>
  <Company>HOGAR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Andres V</dc:creator>
  <cp:lastModifiedBy>RONALD MAURICIO JARAMILLO PAZ</cp:lastModifiedBy>
  <cp:lastPrinted>2019-03-08T15:39:14Z</cp:lastPrinted>
  <dcterms:created xsi:type="dcterms:W3CDTF">2008-05-28T13:27:47Z</dcterms:created>
  <dcterms:modified xsi:type="dcterms:W3CDTF">2025-04-30T02:51:29Z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0x010100C4D32159392B6C4A8AF2D11FD3C2A034</vt:lpwstr>
  </property>
</Properties>
</file>