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ony\Documents\Maestria\Seminario Investigacion Maestria\Trabajo de grado\Documento trabajo de grado\"/>
    </mc:Choice>
  </mc:AlternateContent>
  <bookViews>
    <workbookView xWindow="0" yWindow="0" windowWidth="23040" windowHeight="9372" activeTab="2"/>
  </bookViews>
  <sheets>
    <sheet name="ENCUESTA" sheetId="7" r:id="rId1"/>
    <sheet name="TABULACION" sheetId="4" r:id="rId2"/>
    <sheet name="INTERPRETACION" sheetId="3" r:id="rId3"/>
    <sheet name="Form Responses 1" sheetId="8" r:id="rId4"/>
    <sheet name="Respuestas Eq" sheetId="6" r:id="rId5"/>
  </sheets>
  <definedNames>
    <definedName name="_xlnm._FilterDatabase" localSheetId="3" hidden="1">'Form Responses 1'!$D$1:$BF$1</definedName>
    <definedName name="_xlnm._FilterDatabase" localSheetId="2" hidden="1">INTERPRETACION!$A$22:$H$77</definedName>
    <definedName name="_xlnm._FilterDatabase" localSheetId="4" hidden="1">'Respuestas Eq'!$AE$1:$BF$17</definedName>
    <definedName name="_xlnm._FilterDatabase" localSheetId="1" hidden="1">TABULACION!$A$4:$AD$59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50" i="3" l="1"/>
  <c r="G19" i="3" s="1"/>
  <c r="I126" i="3"/>
  <c r="G15" i="3" s="1"/>
  <c r="H154" i="3"/>
  <c r="H153" i="3"/>
  <c r="H152" i="3"/>
  <c r="H151" i="3"/>
  <c r="H150" i="3"/>
  <c r="H148" i="3"/>
  <c r="H147" i="3"/>
  <c r="H146" i="3"/>
  <c r="H139" i="3"/>
  <c r="H145" i="3"/>
  <c r="H144" i="3"/>
  <c r="I144" i="3" s="1"/>
  <c r="G18" i="3" s="1"/>
  <c r="H142" i="3"/>
  <c r="H141" i="3"/>
  <c r="H140" i="3"/>
  <c r="H138" i="3"/>
  <c r="I138" i="3" s="1"/>
  <c r="G17" i="3" s="1"/>
  <c r="H136" i="3"/>
  <c r="H135" i="3"/>
  <c r="H134" i="3"/>
  <c r="H133" i="3"/>
  <c r="H132" i="3"/>
  <c r="I132" i="3" s="1"/>
  <c r="G16" i="3" s="1"/>
  <c r="H130" i="3"/>
  <c r="H129" i="3"/>
  <c r="H128" i="3"/>
  <c r="H127" i="3"/>
  <c r="H126" i="3"/>
  <c r="H103" i="3"/>
  <c r="H102" i="3"/>
  <c r="H101" i="3"/>
  <c r="H100" i="3"/>
  <c r="H99" i="3"/>
  <c r="I99" i="3" s="1"/>
  <c r="G14" i="3" s="1"/>
  <c r="G21" i="3" l="1"/>
  <c r="G20" i="3"/>
  <c r="T47" i="4"/>
  <c r="T23" i="4"/>
  <c r="S6" i="4"/>
  <c r="T6" i="4" s="1"/>
  <c r="S7" i="4"/>
  <c r="T7" i="4" s="1"/>
  <c r="S8" i="4"/>
  <c r="T8" i="4" s="1"/>
  <c r="S9" i="4"/>
  <c r="T9" i="4" s="1"/>
  <c r="S10" i="4"/>
  <c r="T10" i="4" s="1"/>
  <c r="S11" i="4"/>
  <c r="T11" i="4" s="1"/>
  <c r="S12" i="4"/>
  <c r="T12" i="4" s="1"/>
  <c r="S13" i="4"/>
  <c r="T13" i="4" s="1"/>
  <c r="S14" i="4"/>
  <c r="T14" i="4" s="1"/>
  <c r="S15" i="4"/>
  <c r="T15" i="4" s="1"/>
  <c r="S16" i="4"/>
  <c r="T16" i="4" s="1"/>
  <c r="S17" i="4"/>
  <c r="T17" i="4" s="1"/>
  <c r="S18" i="4"/>
  <c r="T18" i="4" s="1"/>
  <c r="S19" i="4"/>
  <c r="T19" i="4" s="1"/>
  <c r="S20" i="4"/>
  <c r="T20" i="4" s="1"/>
  <c r="S21" i="4"/>
  <c r="T21" i="4" s="1"/>
  <c r="S22" i="4"/>
  <c r="T22" i="4" s="1"/>
  <c r="S23" i="4"/>
  <c r="S24" i="4"/>
  <c r="T24" i="4" s="1"/>
  <c r="S25" i="4"/>
  <c r="T25" i="4" s="1"/>
  <c r="S26" i="4"/>
  <c r="T26" i="4" s="1"/>
  <c r="S27" i="4"/>
  <c r="T27" i="4" s="1"/>
  <c r="S28" i="4"/>
  <c r="T28" i="4" s="1"/>
  <c r="S29" i="4"/>
  <c r="T29" i="4" s="1"/>
  <c r="S30" i="4"/>
  <c r="T30" i="4" s="1"/>
  <c r="S31" i="4"/>
  <c r="T31" i="4" s="1"/>
  <c r="S32" i="4"/>
  <c r="T32" i="4" s="1"/>
  <c r="S33" i="4"/>
  <c r="T33" i="4" s="1"/>
  <c r="S34" i="4"/>
  <c r="T34" i="4" s="1"/>
  <c r="S35" i="4"/>
  <c r="T35" i="4" s="1"/>
  <c r="S36" i="4"/>
  <c r="T36" i="4" s="1"/>
  <c r="S37" i="4"/>
  <c r="T37" i="4" s="1"/>
  <c r="S38" i="4"/>
  <c r="T38" i="4" s="1"/>
  <c r="S39" i="4"/>
  <c r="T39" i="4" s="1"/>
  <c r="S40" i="4"/>
  <c r="T40" i="4" s="1"/>
  <c r="S41" i="4"/>
  <c r="T41" i="4" s="1"/>
  <c r="S42" i="4"/>
  <c r="T42" i="4" s="1"/>
  <c r="S43" i="4"/>
  <c r="T43" i="4" s="1"/>
  <c r="S44" i="4"/>
  <c r="T44" i="4" s="1"/>
  <c r="S45" i="4"/>
  <c r="T45" i="4" s="1"/>
  <c r="S46" i="4"/>
  <c r="T46" i="4" s="1"/>
  <c r="S47" i="4"/>
  <c r="S48" i="4"/>
  <c r="T48" i="4" s="1"/>
  <c r="S49" i="4"/>
  <c r="T49" i="4" s="1"/>
  <c r="S50" i="4"/>
  <c r="T50" i="4" s="1"/>
  <c r="S51" i="4"/>
  <c r="T51" i="4" s="1"/>
  <c r="S52" i="4"/>
  <c r="T52" i="4" s="1"/>
  <c r="S53" i="4"/>
  <c r="T53" i="4" s="1"/>
  <c r="S54" i="4"/>
  <c r="T54" i="4" s="1"/>
  <c r="S55" i="4"/>
  <c r="T55" i="4" s="1"/>
  <c r="S56" i="4"/>
  <c r="T56" i="4" s="1"/>
  <c r="S57" i="4"/>
  <c r="T57" i="4" s="1"/>
  <c r="S58" i="4"/>
  <c r="T58" i="4" s="1"/>
  <c r="S59" i="4"/>
  <c r="T59" i="4" s="1"/>
  <c r="S5" i="4"/>
  <c r="T5" i="4" s="1"/>
</calcChain>
</file>

<file path=xl/sharedStrings.xml><?xml version="1.0" encoding="utf-8"?>
<sst xmlns="http://schemas.openxmlformats.org/spreadsheetml/2006/main" count="1526" uniqueCount="378">
  <si>
    <t>1. ¿Las metas y los objetivos estratégicos de su organización se comunican y las entienden todos los equipos de proyectos?</t>
  </si>
  <si>
    <t>a. Definitivamente no                                            b. Se hace el esfuerzo</t>
  </si>
  <si>
    <t>c. No creo                                                                     d. Definitivamente si</t>
  </si>
  <si>
    <t>2. ¿Los proyectos de su organización tienen objetivos claros y medibles, además de tiempo costo y calidad?</t>
  </si>
  <si>
    <t>a. Definitivamente no                                                 b. Se hace el esfuerzo</t>
  </si>
  <si>
    <t>a. Definitivamente no                                                  b. Se hace el esfuerzo</t>
  </si>
  <si>
    <t>a. No tenemos ninguna metodología estandarizada</t>
  </si>
  <si>
    <t>b. Cada especialidad o área de negocio desarrolla y aplica su propia metodología</t>
  </si>
  <si>
    <t>c. Entre 2 y 3</t>
  </si>
  <si>
    <t>d. 1</t>
  </si>
  <si>
    <t>a. No se sigue una metodología estandarizada, depende del gerente de proyecto en turno y de su equipo de trabajo</t>
  </si>
  <si>
    <t>b. Sólo están estandarizados los procesos de administración del alcance y del tiempo</t>
  </si>
  <si>
    <t>c. Lo indicado en (b), además de los procesos de Costo y Calidad</t>
  </si>
  <si>
    <t>d. Lo indicado en (c), además de los procesos de Adquisiciones, Comunicaciones, recursos humanos y Riesgo</t>
  </si>
  <si>
    <t>e. Se integran de manera eficiente las 9 áreas del conocimiento de la Dirección de Proyectos</t>
  </si>
  <si>
    <t>a. No se utiliza ningún indicador de desempeño o no se tiene una metodología estandarizada</t>
  </si>
  <si>
    <t>b. Alcance y Tiempo</t>
  </si>
  <si>
    <t>c. Lo indicado en (b), además de Costo y Calidad</t>
  </si>
  <si>
    <t>d. Lo indicado en (c), además de Adquisiciones, Comunicaciones, recursos Humanos y Riesgo</t>
  </si>
  <si>
    <t>e. Se integran de manera eficiente KPIs de las 9 áreas del conocimiento de la Dirección de Proyectos</t>
  </si>
  <si>
    <t>a. Los planes se aprueban sin que se siga ninguna metodología o estandarizada</t>
  </si>
  <si>
    <t>b. Un presupuesto y un programa que no están integrados y sin una estructura de desglose de trabajos (WBS)</t>
  </si>
  <si>
    <t>c. Acta del proyecto, WBS, estimados de costo, presupuesto y cronograma</t>
  </si>
  <si>
    <t>d. Lo indicado en (c) además del plan de calidad y el plan de adquisiciones</t>
  </si>
  <si>
    <t>e. Lo indicado en (d), además de análisis de riesgo, evaluación de participantes (stakeholders), asignación y balanceo de recursos, roles y responsabilidades, y plan para administración de cambios de.</t>
  </si>
  <si>
    <t>a. No se administran los cambios.</t>
  </si>
  <si>
    <t>b. Midiendo su impacto para facilitar la autorización de los mismos por los niveles facultados para hacerlo</t>
  </si>
  <si>
    <t>c. Lo indicado en (b) y se registra en una bitácora de cambios con los datos más relevantes.</t>
  </si>
  <si>
    <t>d. Lo indicado en (c) de acuerdo a una metodología estandarizada de administración de cambios integrada con una metodología de administración de la configuración.</t>
  </si>
  <si>
    <t>e. Lo indicado en (d), con un repositorio empresarial en una base de datos manejada por una herramienta corporativa de dirección de proyectos en línea que me permite documentar y difundir todos los cambios.</t>
  </si>
  <si>
    <t>a. No tenemos un proceso estandarizado para las lecciones aprendidas ni para la mejora continua</t>
  </si>
  <si>
    <t>b. Cada gerente de proyecto guarda los documentos principales de sus proyectos</t>
  </si>
  <si>
    <t>c. Existe una proceso de generación de lecciones aprendidas y se difunde al terminar cada proyecto</t>
  </si>
  <si>
    <t>d. Lo indicado en (c) además de que la PMO aplica las lecciones aprendidas para el proceso de mejora continua de procesos de Dirección de Proyectos</t>
  </si>
  <si>
    <t>e. Lo indicado en (d) además de contar con un repositorio de lecciones aprendidas y de procesos actualizados en una herramienta de software de dirección corporativa de proyectos en línea y de fácil acceso para todos los involucrados</t>
  </si>
  <si>
    <t>a. No existen herramientas para Dirección de Proyectos</t>
  </si>
  <si>
    <t>b. Herramientas como hojas de cálculo (Excel), procesadores de texto (Word), láminas de presentación (PowerPoint), o similares.</t>
  </si>
  <si>
    <t>c. Herramientas señaladas en (b), además de herramientas especiales para Dirección de Proyectos (MS Project o similar), en forma individual para los gerentes de proyecto.</t>
  </si>
  <si>
    <t>d. Herramientas de Dirección Corporativa de Proyectos (MS Enterprise Project Management,...),integradas, que manejan bases de datos corporativas con soluciones en línea y en tiempo real</t>
  </si>
  <si>
    <t>e. Herramientas indicadas en (d) que están integradas con otros sistemas corporativos (Administración de Documentos, ERP, CRM,...)</t>
  </si>
  <si>
    <t>d. Herramientas de Dirección Corporativa de Proyectos (MS Enterprise Project Management,...),</t>
  </si>
  <si>
    <t>integradas, que manejan bases de datos corporativas con soluciones en línea y en tiempo real</t>
  </si>
  <si>
    <t>a. No se tiene un estándar cada Gerente de Proyecto lo usa a su discreción.</t>
  </si>
  <si>
    <t>b. Manejo de cronogramas (diagrama de barras) y manejo de costos en forma independiente.</t>
  </si>
  <si>
    <t>c. Manejo de alcance (WBS), tiempo (cronogramas, ruta crítica) y costos (estimados de costo internos y externos, presupuesto y línea base del costo) en forma integrada.</t>
  </si>
  <si>
    <t>d. Lo indicado en (c), con la Metodología del Valor Devengado o (Earned Value Management), con monitoreo de desviaciones, índices de desempeño, tendencias y pronósticos.</t>
  </si>
  <si>
    <t>e. Lo indicado en (d), con análisis de escenarios, múltiples líneas base y con una metodología de gestión del riesgo (análisis cualitativo, análisis cuantitativo, simulaciones Monte Carlo, …)</t>
  </si>
  <si>
    <t>a. No se tiene un estándar, cada Director de Portafolio lo usa a su discreción</t>
  </si>
  <si>
    <t>b. Los Directores de Portafolio y otros altos ejecutivos de la empresa sólo reciben: un informe resumen (en papel o electrónico) de los Gerentes de Programas y Proyectos con la información del estado de los proyectos.</t>
  </si>
  <si>
    <t>c. Los Directores de Portafolio y otros altos ejecutivos de la empresa tienen acceso a una página de Intranet o Internet en la que pueden consultar la información de los proyectos, pero sin poder llegar a mayores detalles.</t>
  </si>
  <si>
    <t>d. Los Directores de Portafolio y otros altos ejecutivos de la empresa tienen acceso a una solución en línea (Servidor de Proyectos), en la que pueden consultar cualquier nivel que requieran de la información del Portafolio, Programas o Proyectos.</t>
  </si>
  <si>
    <t>e. Los Directores de Portafolio y otros altos ejecutivos de la empresa tienen acceso a una solución en línea (Servidor de Proyectos), en la que tienen un Panel de Control Ejecutivo, con indicadores de desempeño tanto de objetivos de negocio, como de objetivos de proyecto, en la que pueden consultar cualquier nivel que requieran de la información del portafolio, Programas o Proyectos.</t>
  </si>
  <si>
    <t>a. No se tiene estándar, cada participante lo usa a su discreción.</t>
  </si>
  <si>
    <t>b. Los participantes reciben información de los respectivos Gerentes de Proyectos en formatos estandarizados (papel o electrónicos), que llenan con sus avances y lo regresan al Gerente de Proyecto.</t>
  </si>
  <si>
    <t>c. Los participantes tienen acceso directo a las herramientas de software de dirección de proyectos e ingresan sus avances y estado de sus tareas en herramientas individuales por proyecto.</t>
  </si>
  <si>
    <t>d. Lo indicado en (c), con un control de horas por persona y de cualquier otro tipo de recurso (interno o externo) que se requiera para el desarrollo de sus tareas, en herramientas individuales por proyecto.</t>
  </si>
  <si>
    <t>e. Lo indicado en (d), en una herramienta en línea y en tiempo real (Servidor de Proyectos), con un sistema de autorizaciones por parte de sus Líderes Funcionales y de Proyecto, ligado automáticamente al sistema de correo electrónico de la organización.</t>
  </si>
  <si>
    <t>a. Inexistente</t>
  </si>
  <si>
    <t>b. Más informal que formal</t>
  </si>
  <si>
    <t>c. Basada en una metodología estructurada soportada por políticas y procedimientos</t>
  </si>
  <si>
    <t>d. Basada en una metodología estructurada soportada por políticas, procedimientos, plantillas con lecciones aprendidas de proyectos anteriores y formas estandarizadas para ser llenadas</t>
  </si>
  <si>
    <t>e. Lo indicado en (d), además de servir de base para los criterios de toma de decisiones a nivel Programas, Proyectos y Portafolio de Proyectos de la Organización</t>
  </si>
  <si>
    <t>a. Nadie confía en las decisiones de nuestros gerentes de proyecto</t>
  </si>
  <si>
    <t>c. Con políticas y procedimientos pero sólo en algunas áreas dirigidas por proyectos, y con nula o con deficiencias en áreas matriciales</t>
  </si>
  <si>
    <t>d. Basada formalmente en políticas y procedimientos, con roles y responsabilidades bien definidos a nivel Miembros del Equipo, Gerentes de Proyecto, Gerentes Funcionales, Sponsors, Gerentes de Programas o Proyectos, Directores de Portafolio y Altos Ejecutivos, en todas las áreas de la Organización</t>
  </si>
  <si>
    <t>e. Lo indicado en (d), pero ya convertida en la forma habitual de trabajo de todos los involucrados, basada en la confianza, comunicación y cooperación</t>
  </si>
  <si>
    <t>a. No existe un proceso de selección o priorización de proyectos dentro del portafolio corporativo</t>
  </si>
  <si>
    <t>b. La selección y priorización se realiza de acuerdo con el área que tenga más poder en la organización ó grite más fuerte</t>
  </si>
  <si>
    <t>c. Existe un Comité de Decisiones que analiza las propuestas de proyectos para hacer una selección y priorización de los mismos, y determina que el portafolio resultante esté alineado con los objetivos estratégicos de la Organización</t>
  </si>
  <si>
    <t>d. Lo indicado en (c), con un proceso estandarizado de selección y priorización de proyectos, basado en algún modelo de medición de beneficios, factibilidad financiera, balance score card, u otros</t>
  </si>
  <si>
    <t>e. Lo indicado en (d), con herramienta de Dirección de Proyectos en donde se publica claramente para los involucrados autorizados el proceso de selección y priorización, además de balancear los recursos estratégicos, de acuerdo con los requerimientos de cada proyecto, para generar planes realistas acordes con la capacidad de la Organización</t>
  </si>
  <si>
    <t>a. No hay criterios</t>
  </si>
  <si>
    <t>b. Clientes y grado de dificultad</t>
  </si>
  <si>
    <t>c. Lo indicado en (b), beneficios subjetivos y financieros</t>
  </si>
  <si>
    <t>d. Lo indicado en (c), beneficios financieros y riesgo</t>
  </si>
  <si>
    <t>e. Lo indicado en (d), alineación con objetivos. estratégicos, ventaja competitiva, sinergias y alianzas estratégicas</t>
  </si>
  <si>
    <t>a. Definitivamente no</t>
  </si>
  <si>
    <t>b. En algunos casos, porque lo solicitan algunos clientes</t>
  </si>
  <si>
    <t>c. Lo indicado en (b) y en algunas áreas específicas de la Organización</t>
  </si>
  <si>
    <t>d. Lo indicado en (c) y en los proyectos estratégicos</t>
  </si>
  <si>
    <t>e. En todo el portafolio corporativo</t>
  </si>
  <si>
    <t>a. No se tienen definidos Indicadores de Desempeño</t>
  </si>
  <si>
    <t>b. Se tienen algunos Indicadores por proyecto pero no es posible integrarlos en Programas o Portafolios</t>
  </si>
  <si>
    <t>c. Se cuenta con Indicadores básicos de Dirección de Proyectos (tiempo, costo, alcance, calidad, etc.) estandarizados y de fácil integración a Programas y Portafolio</t>
  </si>
  <si>
    <t>d. Lo indicado en (c), además de Indicadores de Negocio (NPV, ROI, IRR, etc.)</t>
  </si>
  <si>
    <t>e. Lo indicado en (d), incorporando el concepto de riesgo y la alineación con objetivos estratégicos corporativos</t>
  </si>
  <si>
    <t>b. No creo</t>
  </si>
  <si>
    <t>c. Parcialmente</t>
  </si>
  <si>
    <t>d. Se hace el esfuerzo</t>
  </si>
  <si>
    <t>e. Definitivamente si</t>
  </si>
  <si>
    <t>a. Definitivamente no se hace nada al respecto</t>
  </si>
  <si>
    <t>b. Para los procesos de Planeación</t>
  </si>
  <si>
    <t>c. Lo indicado en (b), además de los procesos de Ejecución</t>
  </si>
  <si>
    <t>d. Lo indicado en (c), además de los procesos de Control y Cierre</t>
  </si>
  <si>
    <t>e. Lo indicado en (d), además de contar con un proceso de recopilación y difusión de lecciones aprendidas y un proceso de mejora continua</t>
  </si>
  <si>
    <t>b. Tiempo y Costo</t>
  </si>
  <si>
    <t>c. Lo indicado en (b), además de Alcance y Calidad</t>
  </si>
  <si>
    <t>d. Lo indicado en (c), además de Adquisiciones, Recursos Humanos Comunicaciones y Riesgo</t>
  </si>
  <si>
    <t>e. Se integran en forma eficiente las nueve áreas del conocimiento</t>
  </si>
  <si>
    <t>e. Definitivamente sí</t>
  </si>
  <si>
    <t>a. No se planea con base en límites o restricciones de recursos reales, los recursos se asignan y se buscan conforme se autorizan los proyectos</t>
  </si>
  <si>
    <t>b. Se revisan las disponibilidades de los recursos estratégicos y las prioridades conforme se va detallando el cronograma para su autorización</t>
  </si>
  <si>
    <t>c. Se planean los proyectos estableciendo perfiles con las habilidades necesarias en la asignación de actividades para posteriormente planear las asignaciones basadas en la disponibilidad real de recursos</t>
  </si>
  <si>
    <t>d. Lo indicado en (c), pero únicamente se revisan capacidades de trabajo para posteriormente balancear sobre-asignaciones en un horizonte de no más de 6 meses</t>
  </si>
  <si>
    <t>e. Lo indicado en (d), con la facilidad de un sistema centralizado de Dirección de Proyectos que facilita la solución de sobrecargas de trabajo al manejar una base de datos integral en un servidor.</t>
  </si>
  <si>
    <t>a. No existe una Oficina de Dirección de Proyectos en mi organización</t>
  </si>
  <si>
    <t>b. Alguien (grupo o individuo) dentro de la Organización ha tomado el rol de la PMO, sin estar reconocido oficialmente.</t>
  </si>
  <si>
    <t>c. Existen algunas PMO’s en algunos departamentos pero sin trabajar en forma integrada</t>
  </si>
  <si>
    <t>d. Lo indicado en (c), además de existir una PMO a nivel corporativo con funciones, roles y responsabilidades claramente definidos</t>
  </si>
  <si>
    <t>e. Lo indicado en (d), existiendo una integración total, con una metodología estandarizada y un proceso de mejora continúa establecido.</t>
  </si>
  <si>
    <t>a. No existe una PMO oficialmente establecida en mi organización</t>
  </si>
  <si>
    <t>b. Dar soporte a proyectos para la correcta utilización de técnicas y herramientas en dirección de proyectos, establece métodos, procesos y estándares</t>
  </si>
  <si>
    <t>c. Lo indicado en (b), además recopila información de todos los proyectos para consolidación y análisis de las desviaciones y pronósticos emitiendo informes consolidados a toda la organización. Se encarga también de la capacitación en Dirección de Proyectos; y actúa como consultor o mentor interno</t>
  </si>
  <si>
    <t>d. Lo indicado en (c), además de hacer auditorias y recomendaciones a los proyectos, asigna y balancea los recursos del portafolio de acuerdo a las prioridades establecidas, establece el plan de desarrollo de competencia de los gerentes de proyecto y puede participar en el comité de decisiones</t>
  </si>
  <si>
    <t>e. Lo indicado en (d), además de tener completa responsabilidad de la dirección del portafolio, estableciendo prioridades del mismo de acuerdo al plan estratégico de la empresa</t>
  </si>
  <si>
    <t>a. No existe una Oficina de Dirección de Proyectos oficialmente establecida</t>
  </si>
  <si>
    <t>b. Existe una PMO, pero no se percibe una gran ayuda, más bien es reconocida como un generador de burocracia y un gasto innecesario</t>
  </si>
  <si>
    <t>c. Se reconoce su ayuda para la identificación, planeación y control de proyectos con orden</t>
  </si>
  <si>
    <t>d. Lo indicado en (c) pero además como un gran contribuidor para alcanzar el éxito de los objetivos de los proyectos</t>
  </si>
  <si>
    <t>e. Lo indicado en (d), pero además es parte fundamental en el logro de los objetivos estratégicos de la organización</t>
  </si>
  <si>
    <t>b. Existe una PMO, pero no se tienen claramente definidos los roles y responsabilidades de los integrantes</t>
  </si>
  <si>
    <t>c. Están definidos los roles de Ejecutivo de la PMO, Especialista en a Metodología y Administrador de Datos, y se actúa conforme a ellos</t>
  </si>
  <si>
    <t>d. Lo indicado en (c), además de estar definidos los roles de Instructor o Mentor de Dirección de Proyectos Mentor de herramientas de Dirección de Proyectos y Especialistas para help desk, y se actúa conforme a ello.</t>
  </si>
  <si>
    <t>e. Lo indicado en (d), además de estar definidos los roles de Director del Portafolio de Proyectos y Administrador de Recursos Estratégicos y se actúa conforme a ellos</t>
  </si>
  <si>
    <t>a. Informales</t>
  </si>
  <si>
    <t>b. Se establecen comunicaciones directamente entre los involucrados, mediante cartas, faxes y correos electrónicos según el gusto de los involucrados</t>
  </si>
  <si>
    <t>c. Existe un sistema establecido por la PMO pero con algunos problemas de eficiencia y confiabilidad</t>
  </si>
  <si>
    <t>d. Existe un sistema establecido por la PMO, que funciona bastante bien con ayuda de herramientas de software personalizadas</t>
  </si>
  <si>
    <t>e. Existe un sistema establecido por la PMO, que funciona bastante bien con ayuda de herramientas de software basadas en un servidor central, manteniendo una comunicación en línea y en tiempo real con todos los involucrados</t>
  </si>
  <si>
    <t>b. Intromisión ejecutiva, lo que ocasiona un exceso de documentación y micro administración</t>
  </si>
  <si>
    <t>ENCUESTA</t>
  </si>
  <si>
    <t>Nivel de Madurez en Dirección de Proyectos</t>
  </si>
  <si>
    <t>Cuestionario No.1</t>
  </si>
  <si>
    <t>c. No creo                                                           d. Definitivamente si</t>
  </si>
  <si>
    <t>c. No creo                                                                d. Definitivamente si</t>
  </si>
  <si>
    <t>c. No creo                                                                 d. Definitivamente si</t>
  </si>
  <si>
    <t>c. No creo                                                            d. Definitivamente si</t>
  </si>
  <si>
    <t>Cuestionario No.2</t>
  </si>
  <si>
    <t>Cuestionario No.3</t>
  </si>
  <si>
    <t>Herramientas de Dirección de Proyectos</t>
  </si>
  <si>
    <t>Nivel de Metodología en Dirección de Proyectos</t>
  </si>
  <si>
    <t>Cuestionario No.5</t>
  </si>
  <si>
    <t>Nivel de Metodología en Dirección del Portafolio</t>
  </si>
  <si>
    <t>Cuestionario No.4</t>
  </si>
  <si>
    <t>Cuestionario No.6</t>
  </si>
  <si>
    <t>Nivel de Metodología en Dirección de Programas y Proyectos</t>
  </si>
  <si>
    <t>Nivel de Oficina de Dirección de Proyectos (PMO)</t>
  </si>
  <si>
    <t>M1</t>
  </si>
  <si>
    <t>M2</t>
  </si>
  <si>
    <t>M3</t>
  </si>
  <si>
    <t>M4</t>
  </si>
  <si>
    <t>M5</t>
  </si>
  <si>
    <t>X1</t>
  </si>
  <si>
    <t>X2</t>
  </si>
  <si>
    <t>X3</t>
  </si>
  <si>
    <t>X4</t>
  </si>
  <si>
    <t>X5</t>
  </si>
  <si>
    <t>X6</t>
  </si>
  <si>
    <t>%</t>
  </si>
  <si>
    <t>Bajo</t>
  </si>
  <si>
    <t>Medio Alto</t>
  </si>
  <si>
    <t>Superior</t>
  </si>
  <si>
    <t>TOTAL</t>
  </si>
  <si>
    <t>INTERPRETACION</t>
  </si>
  <si>
    <t>Medio Bajo</t>
  </si>
  <si>
    <t>Alto</t>
  </si>
  <si>
    <t xml:space="preserve">DISEÑO DE UNA PROPUESTA PARA LA CREACION DE </t>
  </si>
  <si>
    <t>UNA PMO EN LA UNIVERSIDAD DE LA SALLE</t>
  </si>
  <si>
    <t>3. ¿Su organización cuenta con políticas que describen la estandarización, medición, control y mejoras continuas de los procesos de administración de proyectos?</t>
  </si>
  <si>
    <t>No.</t>
  </si>
  <si>
    <t>VARIABLE</t>
  </si>
  <si>
    <t>Pregunta Inicial</t>
  </si>
  <si>
    <t>Pregunta Final</t>
  </si>
  <si>
    <t>NIVEL DE MADUREZ EN DIRECCIÓN DE PROYECTOS</t>
  </si>
  <si>
    <t>NIVEL DE METODOLOGÍA EN DIRECCIÓN DE PROYECTOS</t>
  </si>
  <si>
    <t>HERRAMIENTAS DE DIRECCIÓN DE PROYECTOS</t>
  </si>
  <si>
    <t>NIVEL DE METODOLOGÍA EN DIRECCIÓN DEL PORTAFOLIO</t>
  </si>
  <si>
    <t>NIVEL DE METODOLOGÍA EN DIRECCIÓN DE PROGRAMAS Y PROYECTOS</t>
  </si>
  <si>
    <t>NIVEL DE OFICINA DE DIRECCIÓN DE PROYECTOS (PMO)</t>
  </si>
  <si>
    <t>M6</t>
  </si>
  <si>
    <t>M7</t>
  </si>
  <si>
    <t>M8</t>
  </si>
  <si>
    <t>M9</t>
  </si>
  <si>
    <t>M10</t>
  </si>
  <si>
    <t>M11</t>
  </si>
  <si>
    <t>M12</t>
  </si>
  <si>
    <t>M13</t>
  </si>
  <si>
    <t>M14</t>
  </si>
  <si>
    <t>M15</t>
  </si>
  <si>
    <t>M16</t>
  </si>
  <si>
    <t>Timestamp</t>
  </si>
  <si>
    <t>Por favor indique su cargo actual</t>
  </si>
  <si>
    <t>Antiguedad en el cargo</t>
  </si>
  <si>
    <t>1. ¿Las metas y los objetivos estratégicos de su organización se comunican y son entendidos por todos los equipos de proyectos?</t>
  </si>
  <si>
    <t xml:space="preserve">2. ¿Los proyectos de su organización tienen objetivos claros y medibles, ademas de tiempo, costo y calidad? </t>
  </si>
  <si>
    <t>4. ¿Su organización establece el rol del gerente de proyecto para todos los proyectos?</t>
  </si>
  <si>
    <t>5. ¿Su organización tiene los procesos, herramientas, directrices y otros medios formales necesarios para evaluar el desempeño, conocimiento y niveles de experiencia de los recursos del proyecto de tal manera que la asignación de los roles del proyecto sea adecuada?</t>
  </si>
  <si>
    <t>6. ¿Los gerentes de proyecto de su organización comunican y colaboran de manera efectiva y responsable con los gerentes de proyecto de otros proyectos?</t>
  </si>
  <si>
    <t>7. ¿Su organización utiliza tanto estándares internos como externos para medir y mejorar el desempeño de los proyectos?</t>
  </si>
  <si>
    <t>8. ¿Su organización tiene hitos (milestones) definidos, donde se evalúan los entregables de proyecto para determinar si se debe continuar o terminar?</t>
  </si>
  <si>
    <t>9. ¿Su organización utiliza técnicas de gestión del riesgo para medir y evaluar el impacto del riesgo durante la ejecución de los proyectos?</t>
  </si>
  <si>
    <t>10. ¿Su organización tiene actualmente una estructura organizacional que apoya a la comunicación y colaboración efectiva entre proyectos dentro de un programa enfocado a mejorar los resultados de dichos proyectos?</t>
  </si>
  <si>
    <t>11. ¿Los gerentes de programas y proyectos evalúan la viabilidad de los planes del proyecto en términos de su cronograma, dependencias con otros proyectos y disponibilidad de recursos?</t>
  </si>
  <si>
    <t>12. ¿Los gerentes de programas o Proyectos entienden como sus programas y otros programas dentro de la organización forman parte de los objetivos y estrategias generales de la organización?</t>
  </si>
  <si>
    <t>13. ¿Su organización establece y utiliza estándares documentados; ejecuta y establece controles, y evalúa e implementa mejoras para los procesos de administración de proyectos de sus Programas y proyectos?</t>
  </si>
  <si>
    <t>14. ¿Su organización considera de manera efectiva la carga de trabajo, requerimientos de ganancias o márgenes y tiempos de entrega limites para decidir la cantidad de trabajo que puede emprender?</t>
  </si>
  <si>
    <t>15. ¿Su organización define y prioriza los proyectos de acuerdo a su estrategia de negocio?</t>
  </si>
  <si>
    <t>16. ¿Su organización esta estandarizada en lo referente a las políticas y valores de la administración de proyectos, un lenguaje común de proyecto y el uso de los procesos  de la administración de proyectos a través de todas las operaciones?</t>
  </si>
  <si>
    <t>17. ¿Su organización utiliza y mantiene un marco de referencia común de trabajo metodología y procesos de administración de proyectos para todos sus proyectos?</t>
  </si>
  <si>
    <t>18. ¿Los ejecutivos de su organización están involucrados directamente con la dirección administración de proyectos, y demuestran conocimiento y apoyo hacia dicha dirección?</t>
  </si>
  <si>
    <t>19. ¿Su organización establece estrategias para retener el conocimiento de recursos tanto internos como externos?</t>
  </si>
  <si>
    <t>20. ¿Su organización balancea la mezcla de proyectos dentro de un portafolio para asegurar la salud del mismo?</t>
  </si>
  <si>
    <t>21. ¿Su organización recolecta medidas de aseguramiento de la calidad en sus proyectos?</t>
  </si>
  <si>
    <t>22. ¿Su organización cuenta con un repositorio central de métricas de proyectos?</t>
  </si>
  <si>
    <t>23. ¿Su organización utiliza métricas de sus proyectos para determinar la efectividad de los programas y portafolios?</t>
  </si>
  <si>
    <t>24. ¿Su organización evalúa y considera la inversión de recursos humanos y financieros cuando selecciona proyectos?</t>
  </si>
  <si>
    <t>25. ¿Su organización evalúa y considera el valor de los proyectos para la organización al momento de seleccionarlos?</t>
  </si>
  <si>
    <t>26. ¿Su organización reconoce la necesidad de incorporar un Modelo de Madurez organizacional como parte de su programa de mejora en administración de proyectos?</t>
  </si>
  <si>
    <t>27. ¿Su organización incorpora lecciones aprendidas de proyectos, programas y portafolios anteriores a la metodología de administración de proyectos?</t>
  </si>
  <si>
    <t>28. ¿Cuántas diferentes metodologías de Dirección de Proyectos existen en su Organización (ej. considere si la metodología de Dirección de Proyectos de desarrollo de sistemas es diferente a la metodología de Dirección de Proyectos para el desarrollo de nuevos productos?</t>
  </si>
  <si>
    <t>29. Durante la planeación de los proyectos, se sigue una metodología estandarizada que considera las 9 áreas de conocimiento de la Dirección de Proyectos:</t>
  </si>
  <si>
    <t>30. La metodología de Dirección de Proyectos de mi organización establece métricas para el cálculo de Indicadores Principales de Desempeño (KPiS) de acuerdo con los objetivos del proyecto para:</t>
  </si>
  <si>
    <t>31. La aprobación de un Plan de proyecto en mi organización contempla:</t>
  </si>
  <si>
    <t>32. En mi organización la administración de cambios con respecto al Plan autorizado del proyecto (línea base) se lleva a cabo de la siguiente manera.</t>
  </si>
  <si>
    <t>33. En mi organización las lecciones aprendidas y la mejora continua en Dirección de Proyectos se maneja:</t>
  </si>
  <si>
    <t>34. En mi Organización, las herramientas de Software disponibles para Dirección de Proyectos (con licencias disponibles para más del 80% de los proyectos) son:</t>
  </si>
  <si>
    <t>35. En mi Organización, las herramientas de Software que realmente se usan para la Dirección de Proyectos (con evidencia de uso en más del 80% de los proyectos) son:</t>
  </si>
  <si>
    <t>36. Con respecto a la Dirección de Proyectos individuales, en mi organización existe un estándar de uso de herramientas de Software de Dirección de Proyectos, con vistas y plantillas personalizadas para la empresa (más del 80% de los proyectos lo usan y lo presentan igual), para:</t>
  </si>
  <si>
    <t>37. Con respecto a la Dirección de Programas y Proyectos, en mi Organización existe un estándar de uso de herramientas de Software de Dirección de Proyectos, con vistas y plantillas personalizadas para la empresa (más del 80% de los proyectos lo usan y lo presentan igual), para:</t>
  </si>
  <si>
    <t>38. Con respecto a la Dirección del Portafolio, en mi Organización existe un estándar de uso de herramientas de Software de Dirección de Proyectos, con vistas y plantillas personalizadas para la empresa (más del 80% de los proyectos lo usan y lo presentan igual), para:</t>
  </si>
  <si>
    <t>39. Con respecto a la distribución y recopilación de información a todos los Miembros del equipo, Gerentes Funcionales o de Línea, y cualquier participante en los proyectos, en mi Organización existe un estándar de uso de herramientas de Software de Dirección de Proyectos, con vistas y plantillas personalizadas para la empresa (mas del 80% de los proyectos lo usan y o presentan igual), para:</t>
  </si>
  <si>
    <t>40. La metodología de la administración del riesgo de proyectos en mi Organización es:</t>
  </si>
  <si>
    <t>41. La cultura de Dirección de Proyectos dentro de mi Organización es mejor descrita como:</t>
  </si>
  <si>
    <t>42. En mi organización, el proceso de selección y priorización de proyectos dentro del portafolio corporativo es:</t>
  </si>
  <si>
    <t>43. Los criterios en que se basa la priorización de proyectos en mi Organización contempla:</t>
  </si>
  <si>
    <t>44. En mi Organización se hacen revisiones periódicamente en los Puntos de Control (Quality Gates) establecidos, para la aprobación de fases sucesivas de los proyectos, y cuando es necesario, se genera un documento de requerimiento de cambios para someterlo a evaluación y autorización por parte del Comité de Decisiones</t>
  </si>
  <si>
    <t>45. Los Indicadores de Desempeño Principales (KPI'S) que se usan para el monitoreo del portafolio corporativo son:</t>
  </si>
  <si>
    <t>46. Mi Organización establece y utiliza métricas para iniciar formalmente sus Programas o Proyectos (Proceso de Inicio)</t>
  </si>
  <si>
    <t>47. Mi Organización identifica, evalúa e implementa mejoras para los procesos principales de Dirección de Programas y Proyectos:</t>
  </si>
  <si>
    <t>48. Mi Organización establece y utiliza métricas de desempeño para los procesos de las diferentes áreas del conocimiento de la Dirección de Programas y Proyectos</t>
  </si>
  <si>
    <t>49. Mi Organización considera de manera efectiva la carga de trabajo de los recursos involucrados en los proyectos, requerimientos de ganancias o márgenes, y tiempos de entrega límites para decidir la cantidad de trabajo que se puede emprender</t>
  </si>
  <si>
    <t>50. Mi Organización planea la utilización de recursos de la siguiente manera:</t>
  </si>
  <si>
    <t>51. En mi Organización, el estado actual de la Oficina de Dirección de Proyectos (PMO) es:</t>
  </si>
  <si>
    <t>52. En mi organización el nivel de responsabilidad de la Oficina de Dirección de Proyectos (PMO) se limita a:</t>
  </si>
  <si>
    <t>53.En mi organización la ayuda que proporciona la Oficina de Dirección de Proyectos (PMO) a los ejecutivos se limita a:</t>
  </si>
  <si>
    <t>54.  Los roles definidos en la Oficina de Dirección de Proyectos de mi Organización son los siguientes:</t>
  </si>
  <si>
    <t>55. En mi Organización las comunicaciones corporativas en lo relacionado con flujo de información de Dirección de Proyectos se definen como:</t>
  </si>
  <si>
    <t>Vicerrector Adtivo (anterior)</t>
  </si>
  <si>
    <t>Entre 1 y 5 años</t>
  </si>
  <si>
    <t>Definitivamente No</t>
  </si>
  <si>
    <t>Se hace el esfuerzo</t>
  </si>
  <si>
    <t>No creo</t>
  </si>
  <si>
    <t>Definitivamente Sí</t>
  </si>
  <si>
    <t>No se sigue una metodología estandarizada, depende del gerente de proyecto en turno y de su equipo de trabajo</t>
  </si>
  <si>
    <t>Lo indicado en el punto anterior, además de Costo y Calidad</t>
  </si>
  <si>
    <t>Acta del proyecto, WBS, estimados de costo, presupuesto y cronograma</t>
  </si>
  <si>
    <t>Midiendo su impacto para facilitar la autorización de los mismos por los niveles facultados para hacerlo</t>
  </si>
  <si>
    <t>Cada gerente de proyecto guarda los documentos principales de sus proyectos</t>
  </si>
  <si>
    <t>Herramientas como hojas de cálculo (Excel), procesadores de texto (Word), láminas de presentación (PowerPoint), o similares.</t>
  </si>
  <si>
    <t>Manejo de cronogramas (diagrama de barras) y manejo de costos en forma independiente.</t>
  </si>
  <si>
    <t>Los Directores de Portafolio y otros altos ejecutivos de la empresa sólo reciben: un informe resumen (en papel o electrónico) de los Gerentes de Programas y Proyectos con la información del estado de los proyectos.</t>
  </si>
  <si>
    <t>Los participantes reciben información de los respectivos Gerentes de Proyectos en formatos estandarizados (papel o electrónicos), que llenan con sus avances y lo regresan al Gerente de Proyecto.</t>
  </si>
  <si>
    <t>Más informal que formal</t>
  </si>
  <si>
    <t>Con políticas y procedimientos pero sólo en algunas áreas dirigidas por proyectos, y con nula o con deficiencias en áreas matriciales</t>
  </si>
  <si>
    <t>Existe un Comité de Decisiones que analiza las propuestas de proyectos para hacer una selección y priorización de los mismos, y determina que el portafolio resultante esté alineado con los objetivos estratégicos de la Organización</t>
  </si>
  <si>
    <t>Lo indicado en el punto anterior, beneficios subjetivos y financieros</t>
  </si>
  <si>
    <t>En algunos casos, porque lo solicitan algunos clientes</t>
  </si>
  <si>
    <t>Se cuenta con Indicadores básicos de Dirección de Proyectos (tiempo, costo, alcance, calidad, etc.) estandarizados y de fácil integración a Programas y Portafolio</t>
  </si>
  <si>
    <t>Para los procesos de Planeación</t>
  </si>
  <si>
    <t>Lo indicado en el punto anterior, además de Alcance y Calidad</t>
  </si>
  <si>
    <t>Se planean los proyectos estableciendo perfiles con las habilidades necesarias en la asignación de actividades para posteriormente planear las asignaciones basadas en la disponibilidad real de recursos</t>
  </si>
  <si>
    <t>Alguien (grupo o individuo) dentro de la Organización ha tomado el rol de la PMO, sin estar reconocido oficialmente.</t>
  </si>
  <si>
    <t>Lo indicado en el punto anterior, además recopila información de todos los proyectos para consolidación y análisis de las desviaciones y pronósticos emitiendo informes consolidados a toda la organización. Se encarga también de la capacitación en Dirección de Proyectos; y actúa como consultor o mentor interno</t>
  </si>
  <si>
    <t>Se reconoce su ayuda para la identificación, planeación y control de proyectos con orden</t>
  </si>
  <si>
    <t>Están definidos los roles de Ejecutivo de la PMO, Especialista en a Metodología y Administrador de Datos, y se actúa conforme a ellos</t>
  </si>
  <si>
    <t>Se establecen comunicaciones directamente entre los involucrados, mediante cartas, faxes y correos electrónicos según el gusto de los involucrados</t>
  </si>
  <si>
    <t>Asistente VRAD</t>
  </si>
  <si>
    <t>Lo indicado en la segunda opción de respuesta, además de los procesos de Costo y Calidad</t>
  </si>
  <si>
    <t>Un presupuesto y un programa que no están integrados y sin una estructura de desglose de trabajos (WBS)</t>
  </si>
  <si>
    <t>La selección y priorización se realiza de acuerdo con el área que tenga más poder en la organización ó grite más fuerte</t>
  </si>
  <si>
    <t>Parcialmente</t>
  </si>
  <si>
    <t>Se revisan las disponibilidades de los recursos estratégicos y las prioridades conforme se va detallando el cronograma para su autorización</t>
  </si>
  <si>
    <t>Dar soporte a proyectos para la correcta utilización de técnicas y herramientas en dirección de proyectos, establece métodos, procesos y estándares</t>
  </si>
  <si>
    <t>Jefe de Planeación</t>
  </si>
  <si>
    <t>Más de 5 años</t>
  </si>
  <si>
    <t>Cada especialidad o área de negocio desarrolla y aplica su propia metodología</t>
  </si>
  <si>
    <t>Sólo están estandarizados los procesos de administración del alcance y del tiempo</t>
  </si>
  <si>
    <t>Alcance y Tiempo</t>
  </si>
  <si>
    <t>Existe una proceso de generación de lecciones aprendidas y se difunde al terminar cada proyecto</t>
  </si>
  <si>
    <t>No se tiene un estándar cada Gerente de Proyecto lo usa a su discreción.</t>
  </si>
  <si>
    <t>Intromisión ejecutiva, lo que ocasiona un exceso de documentación y micro administración</t>
  </si>
  <si>
    <t>Tiempo y Costo</t>
  </si>
  <si>
    <t>No existe una Oficina de Dirección de Proyectos oficialmente establecida</t>
  </si>
  <si>
    <t>Profesional Control Interno</t>
  </si>
  <si>
    <t>Menos de un año</t>
  </si>
  <si>
    <t>Entre 2 y 3</t>
  </si>
  <si>
    <t>Los planes se aprueban sin que se siga ninguna metodología o estandarizada</t>
  </si>
  <si>
    <t>No tenemos un proceso estandarizado para las lecciones aprendidas ni para la mejora continua</t>
  </si>
  <si>
    <t>No existen herramientas para Dirección de Proyectos</t>
  </si>
  <si>
    <t>No se tiene un estándar, cada Director de Portafolio lo usa a su discreción</t>
  </si>
  <si>
    <t>No se tiene estándar, cada participante lo usa a su discreción.</t>
  </si>
  <si>
    <t>Clientes y grado de dificultad</t>
  </si>
  <si>
    <t>Se tienen algunos Indicadores por proyecto pero no es posible integrarlos en Programas o Portafolios</t>
  </si>
  <si>
    <t>No se planea con base en límites o restricciones de recursos reales, los recursos se asignan y se buscan conforme se autorizan los proyectos</t>
  </si>
  <si>
    <t>Existe una PMO, pero no se percibe una gran ayuda, más bien es reconocida como un generador de burocracia y un gasto innecesario</t>
  </si>
  <si>
    <t>Existe una PMO, pero no se tienen claramente definidos los roles y responsabilidades de los integrantes</t>
  </si>
  <si>
    <t>Coordinadora de Innovación</t>
  </si>
  <si>
    <t>No se utiliza ningún indicador de desempeño o no se tiene una metodología estandarizada</t>
  </si>
  <si>
    <t>Herramientas señaladas en el punto anterior, además de herramientas especiales para Dirección de Proyectos (MS Project o similar), en forma individual para los gerentes de proyecto.</t>
  </si>
  <si>
    <t>Definitivamente no</t>
  </si>
  <si>
    <t>No se tienen definidos Indicadores de Desempeño</t>
  </si>
  <si>
    <t>Definitivamente si</t>
  </si>
  <si>
    <t>Lo indicado en el punto anterior, además de los procesos de Control y Cierre</t>
  </si>
  <si>
    <t>Existen algunas PMO’s en algunos departamentos pero sin trabajar en forma integrada</t>
  </si>
  <si>
    <t>SECRETARIA ACADEMICA</t>
  </si>
  <si>
    <t>No se administran los cambios.</t>
  </si>
  <si>
    <t>Inexistente</t>
  </si>
  <si>
    <t>Lo indicado en el punto anterior, alineación con objetivos. estratégicos, ventaja competitiva, sinergias y alianzas estratégicas</t>
  </si>
  <si>
    <t>Lo indicado en el punto anterior y en algunas áreas específicas de la Organización</t>
  </si>
  <si>
    <t>Coordinador administrativo EXEC</t>
  </si>
  <si>
    <t>Lo indicado en el punto anterior de acuerdo a una metodología estandarizada de administración de cambios integrada con una metodología de administración de la configuración.</t>
  </si>
  <si>
    <t>Lo indicado en el punto anterior, con análisis de escenarios, múltiples líneas base y con una metodología de gestión del riesgo (análisis cualitativo, análisis cuantitativo, simulaciones Monte Carlo, …)</t>
  </si>
  <si>
    <t>Lo indicado en el punto anterior, con la Metodología del Valor Devengado o (Earned Value Management), con monitoreo de desviaciones, índices de desempeño, tendencias y pronósticos.</t>
  </si>
  <si>
    <t>Los participantes tienen acceso directo a las herramientas de software de dirección de proyectos e ingresan sus avances y estado de sus tareas en herramientas individuales por proyecto.</t>
  </si>
  <si>
    <t>Basada en una metodología estructurada soportada por políticas y procedimientos</t>
  </si>
  <si>
    <t>Basada formalmente en políticas y procedimientos, con roles y responsabilidades bien definidos a nivel Miembros del Equipo, Gerentes de Proyecto, Gerentes Funcionales, Sponsors, Gerentes de Programas o Proyectos, Directores de Portafolio y Altos Ejecutivos, en todas las áreas de la Organización</t>
  </si>
  <si>
    <t>Lo indicado en el punto anterior y en los proyectos estratégicos</t>
  </si>
  <si>
    <t>Lo indicado en el punto anterior, además de Indicadores de Negocio (NPV, ROI, IRR, etc.)</t>
  </si>
  <si>
    <t>Lo indicado en el punto anterior, además de existir una PMO a nivel corporativo con funciones, roles y responsabilidades claramente definidos</t>
  </si>
  <si>
    <t>Lo indicado en el punto anterior pero además como un gran contribuidor para alcanzar el éxito de los objetivos de los proyectos</t>
  </si>
  <si>
    <t>Existe un sistema establecido por la PMO, que funciona bastante bien con ayuda de herramientas de software personalizadas</t>
  </si>
  <si>
    <t>Profesional</t>
  </si>
  <si>
    <t>Profesional EXEC</t>
  </si>
  <si>
    <t>Lo indicado en la tercera opción de respuesta, además de los procesos de Adquisiciones, Comunicaciones, recursos humanos y Riesgo</t>
  </si>
  <si>
    <t>Lo indicado en el punto anterior, además de Adquisiciones, Comunicaciones, recursos Humanos y Riesgo</t>
  </si>
  <si>
    <t>Lo indicado en el punto anterior y se registra en una bitácora de cambios con los datos más relevantes.</t>
  </si>
  <si>
    <t>Lo indicado en el punto anterior, además de Adquisiciones, Recursos Humanos Comunicaciones y Riesgo</t>
  </si>
  <si>
    <t>No existe una Oficina de Dirección de Proyectos en mi organización</t>
  </si>
  <si>
    <t>No existe una PMO oficialmente establecida en mi organización</t>
  </si>
  <si>
    <t xml:space="preserve"> Profesional de Calidad</t>
  </si>
  <si>
    <t>Coordinador de Proyectos</t>
  </si>
  <si>
    <t>Definitivamente no se hace nada al respecto</t>
  </si>
  <si>
    <t>Coordinadora de Calidad</t>
  </si>
  <si>
    <t>No tenemos ninguna metodología estandarizada</t>
  </si>
  <si>
    <t>No existe un proceso de selección o priorización de proyectos dentro del portafolio corporativo</t>
  </si>
  <si>
    <t>No hay criterios</t>
  </si>
  <si>
    <t>Profesional de Planeamiento Estrategico</t>
  </si>
  <si>
    <t xml:space="preserve">Profesional VRAD </t>
  </si>
  <si>
    <t>Directora Comercial del Laboratorio Instrumental de Alta Complejidad LIAC de la Universidad de la Salle</t>
  </si>
  <si>
    <t>Nadie confía en las decisiones de nuestros gerentes de proyecto</t>
  </si>
  <si>
    <t xml:space="preserve">Profesional de organizacion y metodos </t>
  </si>
  <si>
    <t>Informales</t>
  </si>
  <si>
    <t>3. ¿Su organización (cuenta con políticas que describen la estandarización, medición, control y mejoras continuas de los procesos de administración de proyectos?</t>
  </si>
  <si>
    <t>53. En mi organización la ayuda que proporciona la Oficina de Dirección de Proyectos (PMO) a los ejecutivos se limita a:</t>
  </si>
  <si>
    <t>54. Los roles definidos en la Oficina de Dirección de Proyectos de mi Organización son los siguientes:</t>
  </si>
  <si>
    <t>0 - 20</t>
  </si>
  <si>
    <t>21- 40</t>
  </si>
  <si>
    <t>41 - 60</t>
  </si>
  <si>
    <t>61 - 80</t>
  </si>
  <si>
    <t>81 -100</t>
  </si>
  <si>
    <t>PREGUNTA</t>
  </si>
  <si>
    <t>Medio alto</t>
  </si>
  <si>
    <t>MEDIO ALTO</t>
  </si>
  <si>
    <t>MEDIO BAJO</t>
  </si>
  <si>
    <t>Oportunidades de mejora</t>
  </si>
  <si>
    <t>Fortalezas practicamente es la primera variable</t>
  </si>
  <si>
    <t>MÁXIMO</t>
  </si>
  <si>
    <t>MÍNIMO</t>
  </si>
  <si>
    <t>PROMEDIO</t>
  </si>
  <si>
    <t>DESV. EST</t>
  </si>
  <si>
    <t>MADUREZ</t>
  </si>
  <si>
    <t>METODOLOGÍA PROYECTOS</t>
  </si>
  <si>
    <t>HERRAMIENTAS</t>
  </si>
  <si>
    <t>METODOLOGÍA PORTAFOLIO</t>
  </si>
  <si>
    <t>METODOLOGÍA PROGRAMAS</t>
  </si>
  <si>
    <t>PMO</t>
  </si>
  <si>
    <t>CONCEPTO</t>
  </si>
  <si>
    <t>DESVIACIÓN ESTÁNDAR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</si>
</sst>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m/d/yyyy\ h:mm:ss"/>
    <numFmt numFmtId="165" formatCode="0.0"/>
    <numFmt numFmtId="166" formatCode="0.0%"/>
  </numFmts>
  <fonts count="11" x14ac:knownFonts="1">
    <font>
      <sz val="11"/>
      <color theme="1"/>
      <name val="Calibri"/>
      <family val="2"/>
      <scheme val="minor"/>
    </font>
    <font>
      <sz val="11"/>
      <color theme="1"/>
      <name val="Calibri"/>
      <family val="2"/>
      <scheme val="minor"/>
    </font>
    <font>
      <sz val="12"/>
      <color theme="1"/>
      <name val="Arial"/>
      <family val="2"/>
    </font>
    <font>
      <b/>
      <sz val="12"/>
      <color rgb="FF000000"/>
      <name val="Arial"/>
      <family val="2"/>
    </font>
    <font>
      <sz val="12"/>
      <color rgb="FF000000"/>
      <name val="Arial"/>
      <family val="2"/>
    </font>
    <font>
      <b/>
      <sz val="14"/>
      <color theme="1"/>
      <name val="Calibri"/>
      <family val="2"/>
      <scheme val="minor"/>
    </font>
    <font>
      <b/>
      <sz val="11"/>
      <color theme="1"/>
      <name val="Calibri"/>
      <family val="2"/>
      <scheme val="minor"/>
    </font>
    <font>
      <b/>
      <sz val="12"/>
      <color theme="1"/>
      <name val="Times New Roman"/>
      <family val="1"/>
    </font>
    <font>
      <sz val="10"/>
      <color rgb="FF000000"/>
      <name val="Arial"/>
      <family val="2"/>
    </font>
    <font>
      <sz val="10"/>
      <name val="Arial"/>
      <family val="2"/>
    </font>
    <font>
      <b/>
      <sz val="16"/>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59999389629810485"/>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8" fillId="0" borderId="0"/>
  </cellStyleXfs>
  <cellXfs count="163">
    <xf numFmtId="0" fontId="0" fillId="0" borderId="0" xfId="0"/>
    <xf numFmtId="0" fontId="2"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justify" vertical="center" wrapText="1"/>
    </xf>
    <xf numFmtId="0" fontId="4" fillId="0" borderId="3" xfId="0" applyFont="1" applyBorder="1" applyAlignment="1">
      <alignment vertical="center"/>
    </xf>
    <xf numFmtId="0" fontId="3" fillId="0" borderId="3" xfId="0" applyFont="1" applyBorder="1" applyAlignment="1">
      <alignment vertical="center" wrapText="1"/>
    </xf>
    <xf numFmtId="0" fontId="3" fillId="0" borderId="3" xfId="0" applyFont="1" applyBorder="1" applyAlignment="1">
      <alignment horizontal="center" vertical="center"/>
    </xf>
    <xf numFmtId="0" fontId="4" fillId="0" borderId="3"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horizontal="justify" vertical="center"/>
    </xf>
    <xf numFmtId="0" fontId="3"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2" xfId="0" applyFont="1" applyBorder="1" applyAlignment="1">
      <alignment vertical="center" wrapText="1"/>
    </xf>
    <xf numFmtId="0" fontId="4" fillId="0" borderId="4" xfId="0" applyFont="1" applyBorder="1" applyAlignment="1">
      <alignment vertical="center"/>
    </xf>
    <xf numFmtId="9" fontId="0" fillId="0" borderId="0" xfId="1" applyFont="1"/>
    <xf numFmtId="0" fontId="0" fillId="0" borderId="5" xfId="0" applyBorder="1"/>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6" fillId="0" borderId="5" xfId="0"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8" fillId="0" borderId="0" xfId="2"/>
    <xf numFmtId="0" fontId="9" fillId="0" borderId="0" xfId="2" applyFont="1"/>
    <xf numFmtId="164" fontId="9" fillId="0" borderId="0" xfId="2" applyNumberFormat="1" applyFont="1"/>
    <xf numFmtId="0" fontId="9" fillId="2" borderId="0" xfId="2" applyFont="1" applyFill="1"/>
    <xf numFmtId="0" fontId="9" fillId="3" borderId="0" xfId="2" applyFont="1" applyFill="1"/>
    <xf numFmtId="0" fontId="8" fillId="5" borderId="0" xfId="2" applyFill="1"/>
    <xf numFmtId="0" fontId="9" fillId="5" borderId="0" xfId="2" applyFont="1" applyFill="1"/>
    <xf numFmtId="164" fontId="9" fillId="5" borderId="0" xfId="2" applyNumberFormat="1" applyFont="1" applyFill="1"/>
    <xf numFmtId="0" fontId="9" fillId="6" borderId="0" xfId="2" applyFont="1" applyFill="1"/>
    <xf numFmtId="0" fontId="9" fillId="7" borderId="0" xfId="2" applyFont="1" applyFill="1"/>
    <xf numFmtId="0" fontId="0" fillId="4" borderId="0" xfId="0" applyFill="1"/>
    <xf numFmtId="0" fontId="0" fillId="8" borderId="0" xfId="0" applyFill="1"/>
    <xf numFmtId="0" fontId="0" fillId="2" borderId="0" xfId="0" applyFill="1"/>
    <xf numFmtId="0" fontId="0" fillId="6" borderId="0" xfId="0" applyFill="1"/>
    <xf numFmtId="0" fontId="0" fillId="7" borderId="0" xfId="0" applyFill="1"/>
    <xf numFmtId="0" fontId="0" fillId="0" borderId="0" xfId="0" applyAlignment="1">
      <alignment horizontal="center"/>
    </xf>
    <xf numFmtId="0" fontId="6" fillId="2" borderId="0" xfId="0" applyFont="1" applyFill="1" applyAlignment="1">
      <alignment horizontal="center"/>
    </xf>
    <xf numFmtId="9" fontId="6" fillId="2" borderId="0" xfId="1" applyFont="1" applyFill="1" applyAlignment="1">
      <alignment horizontal="center"/>
    </xf>
    <xf numFmtId="0" fontId="6" fillId="7" borderId="0" xfId="0" applyFont="1" applyFill="1" applyAlignment="1">
      <alignment horizontal="center"/>
    </xf>
    <xf numFmtId="9" fontId="6" fillId="7" borderId="0" xfId="1" applyFont="1" applyFill="1" applyAlignment="1">
      <alignment horizontal="center"/>
    </xf>
    <xf numFmtId="0" fontId="6" fillId="4" borderId="0" xfId="0" applyFont="1" applyFill="1" applyAlignment="1">
      <alignment horizontal="center"/>
    </xf>
    <xf numFmtId="9" fontId="6" fillId="4" borderId="0" xfId="1" applyFont="1" applyFill="1" applyAlignment="1">
      <alignment horizontal="center"/>
    </xf>
    <xf numFmtId="0" fontId="6" fillId="6" borderId="0" xfId="0" applyFont="1" applyFill="1" applyAlignment="1">
      <alignment horizontal="center"/>
    </xf>
    <xf numFmtId="9" fontId="6" fillId="6" borderId="0" xfId="1" applyFont="1" applyFill="1" applyAlignment="1">
      <alignment horizontal="center"/>
    </xf>
    <xf numFmtId="0" fontId="6" fillId="8" borderId="0" xfId="0" applyFont="1" applyFill="1" applyAlignment="1">
      <alignment horizontal="center"/>
    </xf>
    <xf numFmtId="9" fontId="6" fillId="8" borderId="0" xfId="1" applyFont="1" applyFill="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3" borderId="18" xfId="0" applyFill="1" applyBorder="1" applyAlignment="1">
      <alignment horizontal="center"/>
    </xf>
    <xf numFmtId="0" fontId="6" fillId="3" borderId="18" xfId="0" applyFont="1" applyFill="1" applyBorder="1" applyAlignment="1">
      <alignment horizontal="center"/>
    </xf>
    <xf numFmtId="9" fontId="6" fillId="3" borderId="19" xfId="1" applyFont="1" applyFill="1" applyBorder="1" applyAlignment="1">
      <alignment horizontal="center"/>
    </xf>
    <xf numFmtId="0" fontId="0" fillId="3" borderId="0" xfId="0" applyFill="1" applyAlignment="1">
      <alignment horizontal="center"/>
    </xf>
    <xf numFmtId="0" fontId="6" fillId="3" borderId="0" xfId="0" applyFont="1" applyFill="1" applyAlignment="1">
      <alignment horizontal="center"/>
    </xf>
    <xf numFmtId="9" fontId="6" fillId="3" borderId="21" xfId="1" applyFont="1" applyFill="1" applyBorder="1" applyAlignment="1">
      <alignment horizontal="center"/>
    </xf>
    <xf numFmtId="0" fontId="0" fillId="3" borderId="23" xfId="0" applyFill="1" applyBorder="1" applyAlignment="1">
      <alignment horizontal="center"/>
    </xf>
    <xf numFmtId="0" fontId="6" fillId="3" borderId="23" xfId="0" applyFont="1" applyFill="1" applyBorder="1" applyAlignment="1">
      <alignment horizontal="center"/>
    </xf>
    <xf numFmtId="9" fontId="6" fillId="3" borderId="24" xfId="1" applyFont="1" applyFill="1" applyBorder="1" applyAlignment="1">
      <alignment horizontal="center"/>
    </xf>
    <xf numFmtId="0" fontId="0" fillId="0" borderId="0" xfId="0" applyAlignment="1">
      <alignment vertical="center"/>
    </xf>
    <xf numFmtId="0" fontId="5" fillId="3" borderId="17" xfId="0" applyFont="1" applyFill="1" applyBorder="1" applyAlignment="1">
      <alignment vertical="center"/>
    </xf>
    <xf numFmtId="0" fontId="5" fillId="4" borderId="0" xfId="0" applyFont="1" applyFill="1" applyAlignment="1">
      <alignment vertical="center"/>
    </xf>
    <xf numFmtId="0" fontId="5" fillId="2" borderId="0" xfId="0" applyFont="1" applyFill="1" applyAlignment="1">
      <alignment vertical="center"/>
    </xf>
    <xf numFmtId="0" fontId="5" fillId="6" borderId="0" xfId="0" applyFont="1" applyFill="1" applyAlignment="1">
      <alignment vertical="center"/>
    </xf>
    <xf numFmtId="0" fontId="5" fillId="8" borderId="0" xfId="0" applyFont="1" applyFill="1" applyAlignment="1">
      <alignment vertical="center"/>
    </xf>
    <xf numFmtId="0" fontId="5" fillId="7" borderId="0" xfId="0" applyFont="1" applyFill="1" applyAlignment="1">
      <alignment vertical="center"/>
    </xf>
    <xf numFmtId="0" fontId="6" fillId="0" borderId="0" xfId="0" applyFont="1" applyAlignment="1">
      <alignment horizontal="left"/>
    </xf>
    <xf numFmtId="0" fontId="0" fillId="7" borderId="0" xfId="0" applyFill="1" applyAlignment="1">
      <alignment horizontal="center"/>
    </xf>
    <xf numFmtId="0" fontId="0" fillId="4" borderId="18" xfId="0" applyFill="1" applyBorder="1" applyAlignment="1">
      <alignment horizontal="center"/>
    </xf>
    <xf numFmtId="0" fontId="6" fillId="4" borderId="18" xfId="0" applyFont="1" applyFill="1" applyBorder="1" applyAlignment="1">
      <alignment horizontal="center"/>
    </xf>
    <xf numFmtId="9" fontId="6" fillId="4" borderId="19" xfId="1" applyFont="1" applyFill="1" applyBorder="1" applyAlignment="1">
      <alignment horizontal="center"/>
    </xf>
    <xf numFmtId="0" fontId="0" fillId="4" borderId="0" xfId="0" applyFill="1" applyAlignment="1">
      <alignment horizontal="center"/>
    </xf>
    <xf numFmtId="9" fontId="6" fillId="4" borderId="21" xfId="1" applyFont="1" applyFill="1" applyBorder="1" applyAlignment="1">
      <alignment horizontal="center"/>
    </xf>
    <xf numFmtId="0" fontId="0" fillId="4" borderId="23" xfId="0" applyFill="1" applyBorder="1" applyAlignment="1">
      <alignment horizontal="center"/>
    </xf>
    <xf numFmtId="0" fontId="6" fillId="4" borderId="23" xfId="0" applyFont="1" applyFill="1" applyBorder="1" applyAlignment="1">
      <alignment horizontal="center"/>
    </xf>
    <xf numFmtId="9" fontId="6" fillId="4" borderId="24" xfId="1" applyFont="1" applyFill="1" applyBorder="1" applyAlignment="1">
      <alignment horizontal="center"/>
    </xf>
    <xf numFmtId="0" fontId="0" fillId="2" borderId="18" xfId="0" applyFill="1" applyBorder="1" applyAlignment="1">
      <alignment horizontal="center"/>
    </xf>
    <xf numFmtId="0" fontId="6" fillId="2" borderId="18" xfId="0" applyFont="1" applyFill="1" applyBorder="1" applyAlignment="1">
      <alignment horizontal="center"/>
    </xf>
    <xf numFmtId="9" fontId="6" fillId="2" borderId="19" xfId="1" applyFont="1" applyFill="1" applyBorder="1" applyAlignment="1">
      <alignment horizontal="center"/>
    </xf>
    <xf numFmtId="0" fontId="0" fillId="2" borderId="0" xfId="0" applyFill="1" applyAlignment="1">
      <alignment horizontal="center"/>
    </xf>
    <xf numFmtId="9" fontId="6" fillId="2" borderId="21" xfId="1" applyFont="1" applyFill="1" applyBorder="1" applyAlignment="1">
      <alignment horizontal="center"/>
    </xf>
    <xf numFmtId="0" fontId="0" fillId="2" borderId="23" xfId="0" applyFill="1" applyBorder="1" applyAlignment="1">
      <alignment horizontal="center"/>
    </xf>
    <xf numFmtId="0" fontId="6" fillId="2" borderId="23" xfId="0" applyFont="1" applyFill="1" applyBorder="1" applyAlignment="1">
      <alignment horizontal="center"/>
    </xf>
    <xf numFmtId="9" fontId="6" fillId="2" borderId="24" xfId="1" applyFont="1" applyFill="1" applyBorder="1" applyAlignment="1">
      <alignment horizontal="center"/>
    </xf>
    <xf numFmtId="0" fontId="0" fillId="6" borderId="18" xfId="0" applyFill="1" applyBorder="1" applyAlignment="1">
      <alignment horizontal="center"/>
    </xf>
    <xf numFmtId="0" fontId="6" fillId="6" borderId="18" xfId="0" applyFont="1" applyFill="1" applyBorder="1" applyAlignment="1">
      <alignment horizontal="center"/>
    </xf>
    <xf numFmtId="9" fontId="6" fillId="6" borderId="19" xfId="1" applyFont="1" applyFill="1" applyBorder="1" applyAlignment="1">
      <alignment horizontal="center"/>
    </xf>
    <xf numFmtId="0" fontId="0" fillId="6" borderId="0" xfId="0" applyFill="1" applyAlignment="1">
      <alignment horizontal="center"/>
    </xf>
    <xf numFmtId="9" fontId="6" fillId="6" borderId="21" xfId="1" applyFont="1" applyFill="1" applyBorder="1" applyAlignment="1">
      <alignment horizontal="center"/>
    </xf>
    <xf numFmtId="0" fontId="0" fillId="6" borderId="23" xfId="0" applyFill="1" applyBorder="1" applyAlignment="1">
      <alignment horizontal="center"/>
    </xf>
    <xf numFmtId="0" fontId="6" fillId="6" borderId="23" xfId="0" applyFont="1" applyFill="1" applyBorder="1" applyAlignment="1">
      <alignment horizontal="center"/>
    </xf>
    <xf numFmtId="9" fontId="6" fillId="6" borderId="24" xfId="1" applyFont="1" applyFill="1" applyBorder="1" applyAlignment="1">
      <alignment horizontal="center"/>
    </xf>
    <xf numFmtId="0" fontId="0" fillId="8" borderId="18" xfId="0" applyFill="1" applyBorder="1" applyAlignment="1">
      <alignment horizontal="center"/>
    </xf>
    <xf numFmtId="0" fontId="6" fillId="8" borderId="18" xfId="0" applyFont="1" applyFill="1" applyBorder="1" applyAlignment="1">
      <alignment horizontal="center"/>
    </xf>
    <xf numFmtId="9" fontId="6" fillId="8" borderId="19" xfId="1" applyFont="1" applyFill="1" applyBorder="1" applyAlignment="1">
      <alignment horizontal="center"/>
    </xf>
    <xf numFmtId="0" fontId="0" fillId="8" borderId="0" xfId="0" applyFill="1" applyAlignment="1">
      <alignment horizontal="center"/>
    </xf>
    <xf numFmtId="9" fontId="6" fillId="8" borderId="21" xfId="1" applyFont="1" applyFill="1" applyBorder="1" applyAlignment="1">
      <alignment horizontal="center"/>
    </xf>
    <xf numFmtId="0" fontId="0" fillId="8" borderId="23" xfId="0" applyFill="1" applyBorder="1" applyAlignment="1">
      <alignment horizontal="center"/>
    </xf>
    <xf numFmtId="0" fontId="6" fillId="8" borderId="23" xfId="0" applyFont="1" applyFill="1" applyBorder="1" applyAlignment="1">
      <alignment horizontal="center"/>
    </xf>
    <xf numFmtId="9" fontId="6" fillId="8" borderId="24" xfId="1" applyFont="1" applyFill="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27"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1" fontId="0" fillId="0" borderId="29" xfId="0" applyNumberFormat="1" applyBorder="1" applyAlignment="1">
      <alignment horizontal="center"/>
    </xf>
    <xf numFmtId="165" fontId="0" fillId="0" borderId="30" xfId="0" applyNumberFormat="1" applyBorder="1" applyAlignment="1">
      <alignment horizontal="center"/>
    </xf>
    <xf numFmtId="166" fontId="6" fillId="0" borderId="1" xfId="1" applyNumberFormat="1" applyFont="1" applyBorder="1" applyAlignment="1">
      <alignment horizontal="center"/>
    </xf>
    <xf numFmtId="166" fontId="0" fillId="0" borderId="5" xfId="0" applyNumberFormat="1" applyBorder="1" applyAlignment="1">
      <alignment horizontal="center" vertical="center"/>
    </xf>
    <xf numFmtId="166" fontId="0" fillId="7" borderId="5" xfId="0" applyNumberFormat="1" applyFill="1" applyBorder="1" applyAlignment="1">
      <alignment horizontal="center" vertical="center"/>
    </xf>
    <xf numFmtId="166" fontId="0" fillId="0" borderId="31" xfId="0" applyNumberFormat="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4" xfId="0" applyFont="1" applyFill="1"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center" vertical="center"/>
    </xf>
    <xf numFmtId="0" fontId="0" fillId="7" borderId="9" xfId="0" applyFill="1" applyBorder="1" applyAlignment="1">
      <alignment horizontal="left" vertical="center"/>
    </xf>
    <xf numFmtId="0" fontId="0" fillId="7" borderId="10" xfId="0" applyFill="1" applyBorder="1" applyAlignment="1">
      <alignment horizontal="center" vertical="center"/>
    </xf>
    <xf numFmtId="0" fontId="0" fillId="7" borderId="13" xfId="0" applyFill="1" applyBorder="1" applyAlignment="1">
      <alignment horizontal="center" vertical="center"/>
    </xf>
    <xf numFmtId="0" fontId="0" fillId="7" borderId="37" xfId="0" applyFill="1" applyBorder="1" applyAlignment="1">
      <alignment horizontal="left" vertical="center"/>
    </xf>
    <xf numFmtId="166" fontId="0" fillId="7" borderId="38" xfId="0" applyNumberFormat="1" applyFill="1" applyBorder="1" applyAlignment="1">
      <alignment horizontal="center" vertical="center"/>
    </xf>
    <xf numFmtId="0" fontId="6" fillId="0" borderId="6" xfId="0" applyFont="1" applyBorder="1" applyAlignment="1">
      <alignment horizontal="center" vertical="center"/>
    </xf>
    <xf numFmtId="166" fontId="6" fillId="0" borderId="8" xfId="0" applyNumberFormat="1" applyFont="1" applyBorder="1" applyAlignment="1">
      <alignment horizontal="center"/>
    </xf>
    <xf numFmtId="0" fontId="6" fillId="0" borderId="11" xfId="0" applyFont="1" applyBorder="1" applyAlignment="1">
      <alignment horizontal="center" vertical="center"/>
    </xf>
    <xf numFmtId="166" fontId="6" fillId="0" borderId="13" xfId="1" applyNumberFormat="1" applyFont="1" applyBorder="1" applyAlignment="1">
      <alignment horizontal="center"/>
    </xf>
    <xf numFmtId="0" fontId="5" fillId="7" borderId="0" xfId="0" applyFont="1" applyFill="1" applyAlignment="1">
      <alignment horizontal="center" vertical="center"/>
    </xf>
    <xf numFmtId="0" fontId="0" fillId="7" borderId="0" xfId="0" applyFill="1" applyAlignment="1">
      <alignment horizontal="center" vertical="center"/>
    </xf>
    <xf numFmtId="0" fontId="5" fillId="3" borderId="17"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2" xfId="0" applyFont="1" applyFill="1" applyBorder="1" applyAlignment="1">
      <alignment horizontal="center" vertical="center"/>
    </xf>
    <xf numFmtId="0" fontId="5" fillId="4" borderId="0" xfId="0" applyFont="1" applyFill="1" applyAlignment="1">
      <alignment horizontal="center" vertical="center"/>
    </xf>
    <xf numFmtId="0" fontId="5" fillId="2" borderId="0" xfId="0" applyFont="1" applyFill="1" applyAlignment="1">
      <alignment horizontal="center" vertical="center"/>
    </xf>
    <xf numFmtId="0" fontId="0" fillId="2" borderId="0" xfId="0" applyFill="1" applyAlignment="1">
      <alignment horizontal="center" vertical="center"/>
    </xf>
    <xf numFmtId="0" fontId="5" fillId="6" borderId="0" xfId="0" applyFont="1" applyFill="1" applyAlignment="1">
      <alignment horizontal="center" vertical="center"/>
    </xf>
    <xf numFmtId="0" fontId="0" fillId="6" borderId="0" xfId="0" applyFill="1" applyAlignment="1">
      <alignment horizontal="center" vertical="center"/>
    </xf>
    <xf numFmtId="0" fontId="5" fillId="8" borderId="0" xfId="0" applyFont="1" applyFill="1" applyAlignment="1">
      <alignment horizontal="center" vertical="center"/>
    </xf>
    <xf numFmtId="0" fontId="0" fillId="8" borderId="0" xfId="0" applyFill="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5" fillId="4" borderId="17"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22"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2"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2" xfId="0" applyFont="1" applyFill="1" applyBorder="1" applyAlignment="1">
      <alignment horizontal="center" vertical="center"/>
    </xf>
    <xf numFmtId="0" fontId="5" fillId="8" borderId="17" xfId="0" applyFont="1" applyFill="1" applyBorder="1" applyAlignment="1">
      <alignment horizontal="center" vertical="center"/>
    </xf>
    <xf numFmtId="0" fontId="5" fillId="8" borderId="20" xfId="0" applyFont="1" applyFill="1" applyBorder="1" applyAlignment="1">
      <alignment horizontal="center" vertical="center"/>
    </xf>
    <xf numFmtId="0" fontId="5" fillId="8" borderId="22" xfId="0" applyFont="1" applyFill="1" applyBorder="1" applyAlignment="1">
      <alignment horizontal="center" vertical="center"/>
    </xf>
  </cellXfs>
  <cellStyles count="3">
    <cellStyle name="Normal" xfId="0" builtinId="0"/>
    <cellStyle name="Normal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S"/>
              <a:t>Nivel de Madurez en Dirección de Proyectos</a:t>
            </a:r>
            <a:endParaRPr lang="es-CO"/>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CO"/>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trendline>
            <c:spPr>
              <a:ln w="19050" cap="rnd">
                <a:solidFill>
                  <a:schemeClr val="accent1"/>
                </a:solidFill>
                <a:prstDash val="sysDash"/>
              </a:ln>
              <a:effectLst/>
            </c:spPr>
            <c:trendlineType val="linear"/>
            <c:dispRSqr val="0"/>
            <c:dispEq val="0"/>
          </c:trendline>
          <c:val>
            <c:numRef>
              <c:f>TABULACION!$T$5:$T$31</c:f>
              <c:numCache>
                <c:formatCode>0%</c:formatCode>
                <c:ptCount val="27"/>
                <c:pt idx="0">
                  <c:v>0.5625</c:v>
                </c:pt>
                <c:pt idx="1">
                  <c:v>0.640625</c:v>
                </c:pt>
                <c:pt idx="2">
                  <c:v>0.609375</c:v>
                </c:pt>
                <c:pt idx="3">
                  <c:v>0.71875</c:v>
                </c:pt>
                <c:pt idx="4">
                  <c:v>0.625</c:v>
                </c:pt>
                <c:pt idx="5">
                  <c:v>0.53125</c:v>
                </c:pt>
                <c:pt idx="6">
                  <c:v>0.578125</c:v>
                </c:pt>
                <c:pt idx="7">
                  <c:v>0.640625</c:v>
                </c:pt>
                <c:pt idx="8">
                  <c:v>0.46875</c:v>
                </c:pt>
                <c:pt idx="9">
                  <c:v>0.5625</c:v>
                </c:pt>
                <c:pt idx="10">
                  <c:v>0.609375</c:v>
                </c:pt>
                <c:pt idx="11">
                  <c:v>0.625</c:v>
                </c:pt>
                <c:pt idx="12">
                  <c:v>0.625</c:v>
                </c:pt>
                <c:pt idx="13">
                  <c:v>0.546875</c:v>
                </c:pt>
                <c:pt idx="14">
                  <c:v>0.515625</c:v>
                </c:pt>
                <c:pt idx="15">
                  <c:v>0.46875</c:v>
                </c:pt>
                <c:pt idx="16">
                  <c:v>0.640625</c:v>
                </c:pt>
                <c:pt idx="17">
                  <c:v>0.65625</c:v>
                </c:pt>
                <c:pt idx="18">
                  <c:v>0.59375</c:v>
                </c:pt>
                <c:pt idx="19">
                  <c:v>0.5625</c:v>
                </c:pt>
                <c:pt idx="20">
                  <c:v>0.515625</c:v>
                </c:pt>
                <c:pt idx="21">
                  <c:v>0.640625</c:v>
                </c:pt>
                <c:pt idx="22">
                  <c:v>0.59375</c:v>
                </c:pt>
                <c:pt idx="23">
                  <c:v>0.625</c:v>
                </c:pt>
                <c:pt idx="24">
                  <c:v>0.609375</c:v>
                </c:pt>
                <c:pt idx="25">
                  <c:v>0.71875</c:v>
                </c:pt>
                <c:pt idx="26">
                  <c:v>0.59375</c:v>
                </c:pt>
              </c:numCache>
            </c:numRef>
          </c:val>
          <c:extLst xmlns:c16r2="http://schemas.microsoft.com/office/drawing/2015/06/chart">
            <c:ext xmlns:c16="http://schemas.microsoft.com/office/drawing/2014/chart" uri="{C3380CC4-5D6E-409C-BE32-E72D297353CC}">
              <c16:uniqueId val="{00000000-3654-2E45-8973-548264B7382B}"/>
            </c:ext>
          </c:extLst>
        </c:ser>
        <c:dLbls>
          <c:dLblPos val="inEnd"/>
          <c:showLegendKey val="0"/>
          <c:showVal val="1"/>
          <c:showCatName val="0"/>
          <c:showSerName val="0"/>
          <c:showPercent val="0"/>
          <c:showBubbleSize val="0"/>
        </c:dLbls>
        <c:gapWidth val="41"/>
        <c:axId val="452562216"/>
        <c:axId val="452558296"/>
      </c:barChart>
      <c:catAx>
        <c:axId val="452562216"/>
        <c:scaling>
          <c:orientation val="minMax"/>
        </c:scaling>
        <c:delete val="0"/>
        <c:axPos val="b"/>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452558296"/>
        <c:crosses val="autoZero"/>
        <c:auto val="1"/>
        <c:lblAlgn val="ctr"/>
        <c:lblOffset val="100"/>
        <c:noMultiLvlLbl val="0"/>
      </c:catAx>
      <c:valAx>
        <c:axId val="452558296"/>
        <c:scaling>
          <c:orientation val="minMax"/>
        </c:scaling>
        <c:delete val="1"/>
        <c:axPos val="l"/>
        <c:numFmt formatCode="0%" sourceLinked="1"/>
        <c:majorTickMark val="none"/>
        <c:minorTickMark val="none"/>
        <c:tickLblPos val="nextTo"/>
        <c:crossAx val="45256221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S"/>
              <a:t>Nivel de Metodología en Dirección de Proyectos</a:t>
            </a:r>
            <a:endParaRPr lang="es-CO"/>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TABULACION!$B$32:$B$37</c:f>
              <c:numCache>
                <c:formatCode>General</c:formatCode>
                <c:ptCount val="6"/>
                <c:pt idx="0">
                  <c:v>28</c:v>
                </c:pt>
                <c:pt idx="1">
                  <c:v>29</c:v>
                </c:pt>
                <c:pt idx="2">
                  <c:v>30</c:v>
                </c:pt>
                <c:pt idx="3">
                  <c:v>31</c:v>
                </c:pt>
                <c:pt idx="4">
                  <c:v>32</c:v>
                </c:pt>
                <c:pt idx="5">
                  <c:v>33</c:v>
                </c:pt>
              </c:numCache>
            </c:numRef>
          </c:cat>
          <c:val>
            <c:numRef>
              <c:f>TABULACION!$T$32:$T$37</c:f>
              <c:numCache>
                <c:formatCode>0%</c:formatCode>
                <c:ptCount val="6"/>
                <c:pt idx="0">
                  <c:v>0.59375</c:v>
                </c:pt>
                <c:pt idx="1">
                  <c:v>0.38750000000000001</c:v>
                </c:pt>
                <c:pt idx="2">
                  <c:v>0.42499999999999999</c:v>
                </c:pt>
                <c:pt idx="3">
                  <c:v>0.41249999999999998</c:v>
                </c:pt>
                <c:pt idx="4">
                  <c:v>0.38750000000000001</c:v>
                </c:pt>
                <c:pt idx="5">
                  <c:v>0.375</c:v>
                </c:pt>
              </c:numCache>
            </c:numRef>
          </c:val>
          <c:extLst xmlns:c16r2="http://schemas.microsoft.com/office/drawing/2015/06/chart">
            <c:ext xmlns:c16="http://schemas.microsoft.com/office/drawing/2014/chart" uri="{C3380CC4-5D6E-409C-BE32-E72D297353CC}">
              <c16:uniqueId val="{00000000-7E0F-AD42-A285-14E92B238649}"/>
            </c:ext>
          </c:extLst>
        </c:ser>
        <c:dLbls>
          <c:dLblPos val="inEnd"/>
          <c:showLegendKey val="0"/>
          <c:showVal val="1"/>
          <c:showCatName val="0"/>
          <c:showSerName val="0"/>
          <c:showPercent val="0"/>
          <c:showBubbleSize val="0"/>
        </c:dLbls>
        <c:gapWidth val="65"/>
        <c:axId val="452565352"/>
        <c:axId val="452562608"/>
      </c:barChart>
      <c:catAx>
        <c:axId val="45256535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452562608"/>
        <c:crosses val="autoZero"/>
        <c:auto val="1"/>
        <c:lblAlgn val="ctr"/>
        <c:lblOffset val="100"/>
        <c:noMultiLvlLbl val="0"/>
      </c:catAx>
      <c:valAx>
        <c:axId val="45256260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5256535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Herramientas de Dirección de Proyectos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TABULACION!$B$38:$B$43</c:f>
              <c:numCache>
                <c:formatCode>General</c:formatCode>
                <c:ptCount val="6"/>
                <c:pt idx="0">
                  <c:v>34</c:v>
                </c:pt>
                <c:pt idx="1">
                  <c:v>35</c:v>
                </c:pt>
                <c:pt idx="2">
                  <c:v>36</c:v>
                </c:pt>
                <c:pt idx="3">
                  <c:v>37</c:v>
                </c:pt>
                <c:pt idx="4">
                  <c:v>38</c:v>
                </c:pt>
                <c:pt idx="5">
                  <c:v>39</c:v>
                </c:pt>
              </c:numCache>
            </c:numRef>
          </c:cat>
          <c:val>
            <c:numRef>
              <c:f>TABULACION!$T$38:$T$43</c:f>
              <c:numCache>
                <c:formatCode>0%</c:formatCode>
                <c:ptCount val="6"/>
                <c:pt idx="0">
                  <c:v>0.42499999999999999</c:v>
                </c:pt>
                <c:pt idx="1">
                  <c:v>0.38750000000000001</c:v>
                </c:pt>
                <c:pt idx="2">
                  <c:v>0.3125</c:v>
                </c:pt>
                <c:pt idx="3">
                  <c:v>0.32500000000000001</c:v>
                </c:pt>
                <c:pt idx="4">
                  <c:v>0.3125</c:v>
                </c:pt>
                <c:pt idx="5">
                  <c:v>0.28749999999999998</c:v>
                </c:pt>
              </c:numCache>
            </c:numRef>
          </c:val>
          <c:extLst xmlns:c16r2="http://schemas.microsoft.com/office/drawing/2015/06/chart">
            <c:ext xmlns:c16="http://schemas.microsoft.com/office/drawing/2014/chart" uri="{C3380CC4-5D6E-409C-BE32-E72D297353CC}">
              <c16:uniqueId val="{00000000-AC85-7F49-85C4-5DB3BD3CEE4A}"/>
            </c:ext>
          </c:extLst>
        </c:ser>
        <c:dLbls>
          <c:dLblPos val="inEnd"/>
          <c:showLegendKey val="0"/>
          <c:showVal val="1"/>
          <c:showCatName val="0"/>
          <c:showSerName val="0"/>
          <c:showPercent val="0"/>
          <c:showBubbleSize val="0"/>
        </c:dLbls>
        <c:gapWidth val="65"/>
        <c:axId val="452563000"/>
        <c:axId val="452564960"/>
      </c:barChart>
      <c:catAx>
        <c:axId val="4525630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452564960"/>
        <c:crosses val="autoZero"/>
        <c:auto val="1"/>
        <c:lblAlgn val="ctr"/>
        <c:lblOffset val="100"/>
        <c:noMultiLvlLbl val="0"/>
      </c:catAx>
      <c:valAx>
        <c:axId val="45256496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5256300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S"/>
              <a:t>Nivel de Metodología en Dirección del Portafolio</a:t>
            </a:r>
            <a:endParaRPr lang="es-CO"/>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TABULACION!$B$44:$B$49</c:f>
              <c:numCache>
                <c:formatCode>General</c:formatCode>
                <c:ptCount val="6"/>
                <c:pt idx="0">
                  <c:v>40</c:v>
                </c:pt>
                <c:pt idx="1">
                  <c:v>41</c:v>
                </c:pt>
                <c:pt idx="2">
                  <c:v>42</c:v>
                </c:pt>
                <c:pt idx="3">
                  <c:v>43</c:v>
                </c:pt>
                <c:pt idx="4">
                  <c:v>44</c:v>
                </c:pt>
                <c:pt idx="5">
                  <c:v>45</c:v>
                </c:pt>
              </c:numCache>
            </c:numRef>
          </c:cat>
          <c:val>
            <c:numRef>
              <c:f>TABULACION!$T$44:$T$49</c:f>
              <c:numCache>
                <c:formatCode>0%</c:formatCode>
                <c:ptCount val="6"/>
                <c:pt idx="0">
                  <c:v>0.4</c:v>
                </c:pt>
                <c:pt idx="1">
                  <c:v>0.53749999999999998</c:v>
                </c:pt>
                <c:pt idx="2">
                  <c:v>0.4375</c:v>
                </c:pt>
                <c:pt idx="3">
                  <c:v>0.5625</c:v>
                </c:pt>
                <c:pt idx="4">
                  <c:v>0.42499999999999999</c:v>
                </c:pt>
                <c:pt idx="5">
                  <c:v>0.4375</c:v>
                </c:pt>
              </c:numCache>
            </c:numRef>
          </c:val>
          <c:extLst xmlns:c16r2="http://schemas.microsoft.com/office/drawing/2015/06/chart">
            <c:ext xmlns:c16="http://schemas.microsoft.com/office/drawing/2014/chart" uri="{C3380CC4-5D6E-409C-BE32-E72D297353CC}">
              <c16:uniqueId val="{00000000-D716-F74A-A379-0DD9FDE9351E}"/>
            </c:ext>
          </c:extLst>
        </c:ser>
        <c:dLbls>
          <c:dLblPos val="inEnd"/>
          <c:showLegendKey val="0"/>
          <c:showVal val="1"/>
          <c:showCatName val="0"/>
          <c:showSerName val="0"/>
          <c:showPercent val="0"/>
          <c:showBubbleSize val="0"/>
        </c:dLbls>
        <c:gapWidth val="65"/>
        <c:axId val="452561432"/>
        <c:axId val="452563784"/>
      </c:barChart>
      <c:catAx>
        <c:axId val="45256143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452563784"/>
        <c:crosses val="autoZero"/>
        <c:auto val="1"/>
        <c:lblAlgn val="ctr"/>
        <c:lblOffset val="100"/>
        <c:noMultiLvlLbl val="0"/>
      </c:catAx>
      <c:valAx>
        <c:axId val="4525637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45256143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S"/>
              <a:t>Nivel de Metodología en Dirección de Programas y Proyectos</a:t>
            </a:r>
            <a:endParaRPr lang="es-CO"/>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CO"/>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TABULACION!$B$50:$B$54</c:f>
              <c:numCache>
                <c:formatCode>General</c:formatCode>
                <c:ptCount val="5"/>
                <c:pt idx="0">
                  <c:v>46</c:v>
                </c:pt>
                <c:pt idx="1">
                  <c:v>47</c:v>
                </c:pt>
                <c:pt idx="2">
                  <c:v>48</c:v>
                </c:pt>
                <c:pt idx="3">
                  <c:v>49</c:v>
                </c:pt>
                <c:pt idx="4">
                  <c:v>50</c:v>
                </c:pt>
              </c:numCache>
            </c:numRef>
          </c:cat>
          <c:val>
            <c:numRef>
              <c:f>TABULACION!$T$50:$T$54</c:f>
              <c:numCache>
                <c:formatCode>0%</c:formatCode>
                <c:ptCount val="5"/>
                <c:pt idx="0">
                  <c:v>0.65</c:v>
                </c:pt>
                <c:pt idx="1">
                  <c:v>0.46250000000000002</c:v>
                </c:pt>
                <c:pt idx="2">
                  <c:v>0.45</c:v>
                </c:pt>
                <c:pt idx="3">
                  <c:v>0.58750000000000002</c:v>
                </c:pt>
                <c:pt idx="4">
                  <c:v>0.38750000000000001</c:v>
                </c:pt>
              </c:numCache>
            </c:numRef>
          </c:val>
          <c:extLst xmlns:c16r2="http://schemas.microsoft.com/office/drawing/2015/06/chart">
            <c:ext xmlns:c16="http://schemas.microsoft.com/office/drawing/2014/chart" uri="{C3380CC4-5D6E-409C-BE32-E72D297353CC}">
              <c16:uniqueId val="{00000000-AAFF-CC4C-A302-F618A83815E6}"/>
            </c:ext>
          </c:extLst>
        </c:ser>
        <c:dLbls>
          <c:dLblPos val="inEnd"/>
          <c:showLegendKey val="0"/>
          <c:showVal val="1"/>
          <c:showCatName val="0"/>
          <c:showSerName val="0"/>
          <c:showPercent val="0"/>
          <c:showBubbleSize val="0"/>
        </c:dLbls>
        <c:gapWidth val="41"/>
        <c:axId val="452560256"/>
        <c:axId val="452561040"/>
      </c:barChart>
      <c:catAx>
        <c:axId val="4525602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452561040"/>
        <c:crosses val="autoZero"/>
        <c:auto val="1"/>
        <c:lblAlgn val="ctr"/>
        <c:lblOffset val="100"/>
        <c:noMultiLvlLbl val="0"/>
      </c:catAx>
      <c:valAx>
        <c:axId val="452561040"/>
        <c:scaling>
          <c:orientation val="minMax"/>
        </c:scaling>
        <c:delete val="1"/>
        <c:axPos val="l"/>
        <c:numFmt formatCode="0%" sourceLinked="1"/>
        <c:majorTickMark val="none"/>
        <c:minorTickMark val="none"/>
        <c:tickLblPos val="nextTo"/>
        <c:crossAx val="4525602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S"/>
              <a:t>Nivel de Oficina de Dirección de Proyectos (PMO)</a:t>
            </a:r>
            <a:endParaRPr lang="es-CO"/>
          </a:p>
        </c:rich>
      </c:tx>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CO"/>
        </a:p>
      </c:txPr>
    </c:title>
    <c:autoTitleDeleted val="0"/>
    <c:plotArea>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TABULACION!$B$55:$B$59</c:f>
              <c:numCache>
                <c:formatCode>General</c:formatCode>
                <c:ptCount val="5"/>
                <c:pt idx="0">
                  <c:v>51</c:v>
                </c:pt>
                <c:pt idx="1">
                  <c:v>52</c:v>
                </c:pt>
                <c:pt idx="2">
                  <c:v>53</c:v>
                </c:pt>
                <c:pt idx="3">
                  <c:v>54</c:v>
                </c:pt>
                <c:pt idx="4">
                  <c:v>55</c:v>
                </c:pt>
              </c:numCache>
            </c:numRef>
          </c:cat>
          <c:val>
            <c:numRef>
              <c:f>TABULACION!$T$55:$T$59</c:f>
              <c:numCache>
                <c:formatCode>0%</c:formatCode>
                <c:ptCount val="5"/>
                <c:pt idx="0">
                  <c:v>0.42499999999999999</c:v>
                </c:pt>
                <c:pt idx="1">
                  <c:v>0.38750000000000001</c:v>
                </c:pt>
                <c:pt idx="2">
                  <c:v>0.4</c:v>
                </c:pt>
                <c:pt idx="3">
                  <c:v>0.33750000000000002</c:v>
                </c:pt>
                <c:pt idx="4">
                  <c:v>0.41249999999999998</c:v>
                </c:pt>
              </c:numCache>
            </c:numRef>
          </c:val>
          <c:extLst xmlns:c16r2="http://schemas.microsoft.com/office/drawing/2015/06/chart">
            <c:ext xmlns:c16="http://schemas.microsoft.com/office/drawing/2014/chart" uri="{C3380CC4-5D6E-409C-BE32-E72D297353CC}">
              <c16:uniqueId val="{00000000-55CF-6F49-BD69-31732F901DC3}"/>
            </c:ext>
          </c:extLst>
        </c:ser>
        <c:dLbls>
          <c:dLblPos val="inEnd"/>
          <c:showLegendKey val="0"/>
          <c:showVal val="1"/>
          <c:showCatName val="0"/>
          <c:showSerName val="0"/>
          <c:showPercent val="0"/>
          <c:showBubbleSize val="0"/>
        </c:dLbls>
        <c:gapWidth val="41"/>
        <c:axId val="453727944"/>
        <c:axId val="453724024"/>
      </c:barChart>
      <c:catAx>
        <c:axId val="4537279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es-CO"/>
          </a:p>
        </c:txPr>
        <c:crossAx val="453724024"/>
        <c:crosses val="autoZero"/>
        <c:auto val="1"/>
        <c:lblAlgn val="ctr"/>
        <c:lblOffset val="100"/>
        <c:noMultiLvlLbl val="0"/>
      </c:catAx>
      <c:valAx>
        <c:axId val="453724024"/>
        <c:scaling>
          <c:orientation val="minMax"/>
        </c:scaling>
        <c:delete val="1"/>
        <c:axPos val="l"/>
        <c:numFmt formatCode="0%" sourceLinked="1"/>
        <c:majorTickMark val="none"/>
        <c:minorTickMark val="none"/>
        <c:tickLblPos val="nextTo"/>
        <c:crossAx val="45372794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Status por variable</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stacked"/>
        <c:varyColors val="0"/>
        <c:ser>
          <c:idx val="0"/>
          <c:order val="0"/>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val>
            <c:numRef>
              <c:f>(INTERPRETACION!$I$99,INTERPRETACION!$I$126,INTERPRETACION!$I$132,INTERPRETACION!$I$138,INTERPRETACION!$I$144,INTERPRETACION!$I$150)</c:f>
              <c:numCache>
                <c:formatCode>0.0%</c:formatCode>
                <c:ptCount val="6"/>
                <c:pt idx="0">
                  <c:v>0.59548611111111116</c:v>
                </c:pt>
                <c:pt idx="1">
                  <c:v>0.41041666666666665</c:v>
                </c:pt>
                <c:pt idx="2">
                  <c:v>0.34166666666666667</c:v>
                </c:pt>
                <c:pt idx="3">
                  <c:v>0.46666666666666667</c:v>
                </c:pt>
                <c:pt idx="4">
                  <c:v>0.50749999999999995</c:v>
                </c:pt>
                <c:pt idx="5">
                  <c:v>0.39250000000000002</c:v>
                </c:pt>
              </c:numCache>
            </c:numRef>
          </c:val>
          <c:extLst xmlns:c16r2="http://schemas.microsoft.com/office/drawing/2015/06/chart">
            <c:ext xmlns:c16="http://schemas.microsoft.com/office/drawing/2014/chart" uri="{C3380CC4-5D6E-409C-BE32-E72D297353CC}">
              <c16:uniqueId val="{00000000-222A-46E4-97AE-65467EEF350A}"/>
            </c:ext>
          </c:extLst>
        </c:ser>
        <c:dLbls>
          <c:dLblPos val="ctr"/>
          <c:showLegendKey val="0"/>
          <c:showVal val="1"/>
          <c:showCatName val="0"/>
          <c:showSerName val="0"/>
          <c:showPercent val="0"/>
          <c:showBubbleSize val="0"/>
        </c:dLbls>
        <c:gapWidth val="150"/>
        <c:overlap val="100"/>
        <c:axId val="453728728"/>
        <c:axId val="453729120"/>
      </c:barChart>
      <c:catAx>
        <c:axId val="45372872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Variables</a:t>
                </a:r>
              </a:p>
            </c:rich>
          </c:tx>
          <c:layout/>
          <c:overlay val="0"/>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O"/>
            </a:p>
          </c:txPr>
        </c:title>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453729120"/>
        <c:crosses val="autoZero"/>
        <c:auto val="1"/>
        <c:lblAlgn val="ctr"/>
        <c:lblOffset val="100"/>
        <c:noMultiLvlLbl val="0"/>
      </c:catAx>
      <c:valAx>
        <c:axId val="45372912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a:t>
                </a:r>
              </a:p>
            </c:rich>
          </c:tx>
          <c:layout/>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O"/>
            </a:p>
          </c:txPr>
        </c:title>
        <c:numFmt formatCode="0.0%" sourceLinked="1"/>
        <c:majorTickMark val="none"/>
        <c:minorTickMark val="none"/>
        <c:tickLblPos val="nextTo"/>
        <c:crossAx val="453728728"/>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1</xdr:row>
      <xdr:rowOff>30481</xdr:rowOff>
    </xdr:from>
    <xdr:to>
      <xdr:col>0</xdr:col>
      <xdr:colOff>975360</xdr:colOff>
      <xdr:row>2</xdr:row>
      <xdr:rowOff>175260</xdr:rowOff>
    </xdr:to>
    <xdr:pic>
      <xdr:nvPicPr>
        <xdr:cNvPr id="2" name="Picture 2" descr="universidad ean">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1" y="230506"/>
          <a:ext cx="876299" cy="344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6324601</xdr:colOff>
      <xdr:row>1</xdr:row>
      <xdr:rowOff>45721</xdr:rowOff>
    </xdr:from>
    <xdr:to>
      <xdr:col>1</xdr:col>
      <xdr:colOff>0</xdr:colOff>
      <xdr:row>2</xdr:row>
      <xdr:rowOff>190500</xdr:rowOff>
    </xdr:to>
    <xdr:pic>
      <xdr:nvPicPr>
        <xdr:cNvPr id="3" name="Picture 2" descr="universidad ean">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24601" y="245746"/>
          <a:ext cx="723899" cy="344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742950</xdr:colOff>
      <xdr:row>4</xdr:row>
      <xdr:rowOff>137160</xdr:rowOff>
    </xdr:from>
    <xdr:to>
      <xdr:col>27</xdr:col>
      <xdr:colOff>560070</xdr:colOff>
      <xdr:row>19</xdr:row>
      <xdr:rowOff>137160</xdr:rowOff>
    </xdr:to>
    <xdr:graphicFrame macro="">
      <xdr:nvGraphicFramePr>
        <xdr:cNvPr id="3" name="Gráfico 2">
          <a:extLst>
            <a:ext uri="{FF2B5EF4-FFF2-40B4-BE49-F238E27FC236}">
              <a16:creationId xmlns:a16="http://schemas.microsoft.com/office/drawing/2014/main" xmlns=""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697230</xdr:colOff>
      <xdr:row>20</xdr:row>
      <xdr:rowOff>99060</xdr:rowOff>
    </xdr:from>
    <xdr:to>
      <xdr:col>27</xdr:col>
      <xdr:colOff>514350</xdr:colOff>
      <xdr:row>33</xdr:row>
      <xdr:rowOff>99060</xdr:rowOff>
    </xdr:to>
    <xdr:graphicFrame macro="">
      <xdr:nvGraphicFramePr>
        <xdr:cNvPr id="4" name="Gráfico 3">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3810</xdr:colOff>
      <xdr:row>34</xdr:row>
      <xdr:rowOff>93345</xdr:rowOff>
    </xdr:from>
    <xdr:to>
      <xdr:col>27</xdr:col>
      <xdr:colOff>506730</xdr:colOff>
      <xdr:row>49</xdr:row>
      <xdr:rowOff>93345</xdr:rowOff>
    </xdr:to>
    <xdr:graphicFrame macro="">
      <xdr:nvGraphicFramePr>
        <xdr:cNvPr id="5" name="Gráfico 4">
          <a:extLst>
            <a:ext uri="{FF2B5EF4-FFF2-40B4-BE49-F238E27FC236}">
              <a16:creationId xmlns:a16="http://schemas.microsoft.com/office/drawing/2014/main" xmlns=""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38735</xdr:colOff>
      <xdr:row>50</xdr:row>
      <xdr:rowOff>159597</xdr:rowOff>
    </xdr:from>
    <xdr:to>
      <xdr:col>27</xdr:col>
      <xdr:colOff>576580</xdr:colOff>
      <xdr:row>65</xdr:row>
      <xdr:rowOff>159597</xdr:rowOff>
    </xdr:to>
    <xdr:graphicFrame macro="">
      <xdr:nvGraphicFramePr>
        <xdr:cNvPr id="6" name="Gráfico 5">
          <a:extLst>
            <a:ext uri="{FF2B5EF4-FFF2-40B4-BE49-F238E27FC236}">
              <a16:creationId xmlns:a16="http://schemas.microsoft.com/office/drawing/2014/main" xmlns=""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41910</xdr:colOff>
      <xdr:row>67</xdr:row>
      <xdr:rowOff>53340</xdr:rowOff>
    </xdr:from>
    <xdr:to>
      <xdr:col>27</xdr:col>
      <xdr:colOff>651510</xdr:colOff>
      <xdr:row>82</xdr:row>
      <xdr:rowOff>53340</xdr:rowOff>
    </xdr:to>
    <xdr:graphicFrame macro="">
      <xdr:nvGraphicFramePr>
        <xdr:cNvPr id="7" name="Gráfico 6">
          <a:extLst>
            <a:ext uri="{FF2B5EF4-FFF2-40B4-BE49-F238E27FC236}">
              <a16:creationId xmlns:a16="http://schemas.microsoft.com/office/drawing/2014/main" xmlns=""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87630</xdr:colOff>
      <xdr:row>83</xdr:row>
      <xdr:rowOff>144780</xdr:rowOff>
    </xdr:from>
    <xdr:to>
      <xdr:col>27</xdr:col>
      <xdr:colOff>697230</xdr:colOff>
      <xdr:row>98</xdr:row>
      <xdr:rowOff>144780</xdr:rowOff>
    </xdr:to>
    <xdr:graphicFrame macro="">
      <xdr:nvGraphicFramePr>
        <xdr:cNvPr id="8" name="Gráfico 7">
          <a:extLst>
            <a:ext uri="{FF2B5EF4-FFF2-40B4-BE49-F238E27FC236}">
              <a16:creationId xmlns:a16="http://schemas.microsoft.com/office/drawing/2014/main" xmlns=""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6</xdr:row>
      <xdr:rowOff>0</xdr:rowOff>
    </xdr:from>
    <xdr:to>
      <xdr:col>17</xdr:col>
      <xdr:colOff>228600</xdr:colOff>
      <xdr:row>19</xdr:row>
      <xdr:rowOff>9525</xdr:rowOff>
    </xdr:to>
    <xdr:graphicFrame macro="">
      <xdr:nvGraphicFramePr>
        <xdr:cNvPr id="3" name="Gráfico 2">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3"/>
  <sheetViews>
    <sheetView topLeftCell="A52" workbookViewId="0">
      <selection activeCell="A5" sqref="A5"/>
    </sheetView>
  </sheetViews>
  <sheetFormatPr baseColWidth="10" defaultColWidth="10.6640625" defaultRowHeight="14.4" x14ac:dyDescent="0.3"/>
  <cols>
    <col min="1" max="1" width="105.6640625" bestFit="1" customWidth="1"/>
  </cols>
  <sheetData>
    <row r="1" spans="1:1" ht="15" thickBot="1" x14ac:dyDescent="0.35"/>
    <row r="2" spans="1:1" ht="15.6" x14ac:dyDescent="0.3">
      <c r="A2" s="18" t="s">
        <v>166</v>
      </c>
    </row>
    <row r="3" spans="1:1" ht="16.2" thickBot="1" x14ac:dyDescent="0.35">
      <c r="A3" s="19" t="s">
        <v>167</v>
      </c>
    </row>
    <row r="4" spans="1:1" ht="15" thickBot="1" x14ac:dyDescent="0.35"/>
    <row r="5" spans="1:1" ht="16.2" thickBot="1" x14ac:dyDescent="0.35">
      <c r="A5" s="2" t="s">
        <v>130</v>
      </c>
    </row>
    <row r="6" spans="1:1" ht="15.6" thickBot="1" x14ac:dyDescent="0.35">
      <c r="A6" s="1"/>
    </row>
    <row r="7" spans="1:1" ht="16.2" thickBot="1" x14ac:dyDescent="0.35">
      <c r="A7" s="2" t="s">
        <v>132</v>
      </c>
    </row>
    <row r="8" spans="1:1" ht="16.2" thickBot="1" x14ac:dyDescent="0.35">
      <c r="A8" s="2" t="s">
        <v>131</v>
      </c>
    </row>
    <row r="9" spans="1:1" ht="31.8" thickBot="1" x14ac:dyDescent="0.35">
      <c r="A9" s="4" t="s">
        <v>0</v>
      </c>
    </row>
    <row r="10" spans="1:1" ht="15.6" thickBot="1" x14ac:dyDescent="0.35">
      <c r="A10" s="5" t="s">
        <v>1</v>
      </c>
    </row>
    <row r="11" spans="1:1" ht="15.6" thickBot="1" x14ac:dyDescent="0.35">
      <c r="A11" s="5" t="s">
        <v>133</v>
      </c>
    </row>
    <row r="12" spans="1:1" ht="31.8" thickBot="1" x14ac:dyDescent="0.35">
      <c r="A12" s="4" t="s">
        <v>3</v>
      </c>
    </row>
    <row r="13" spans="1:1" ht="15.6" thickBot="1" x14ac:dyDescent="0.35">
      <c r="A13" s="5" t="s">
        <v>4</v>
      </c>
    </row>
    <row r="14" spans="1:1" ht="15.6" thickBot="1" x14ac:dyDescent="0.35">
      <c r="A14" s="5" t="s">
        <v>134</v>
      </c>
    </row>
    <row r="15" spans="1:1" ht="31.8" thickBot="1" x14ac:dyDescent="0.35">
      <c r="A15" s="4" t="s">
        <v>352</v>
      </c>
    </row>
    <row r="16" spans="1:1" ht="15.6" thickBot="1" x14ac:dyDescent="0.35">
      <c r="A16" s="5" t="s">
        <v>5</v>
      </c>
    </row>
    <row r="17" spans="1:1" ht="15.6" thickBot="1" x14ac:dyDescent="0.35">
      <c r="A17" s="5" t="s">
        <v>135</v>
      </c>
    </row>
    <row r="18" spans="1:1" ht="16.2" thickBot="1" x14ac:dyDescent="0.35">
      <c r="A18" s="6" t="s">
        <v>195</v>
      </c>
    </row>
    <row r="19" spans="1:1" ht="15.6" thickBot="1" x14ac:dyDescent="0.35">
      <c r="A19" s="5" t="s">
        <v>5</v>
      </c>
    </row>
    <row r="20" spans="1:1" ht="15.6" thickBot="1" x14ac:dyDescent="0.35">
      <c r="A20" s="5" t="s">
        <v>135</v>
      </c>
    </row>
    <row r="21" spans="1:1" ht="47.4" thickBot="1" x14ac:dyDescent="0.35">
      <c r="A21" s="6" t="s">
        <v>196</v>
      </c>
    </row>
    <row r="22" spans="1:1" ht="15.6" thickBot="1" x14ac:dyDescent="0.35">
      <c r="A22" s="5" t="s">
        <v>5</v>
      </c>
    </row>
    <row r="23" spans="1:1" ht="15.6" thickBot="1" x14ac:dyDescent="0.35">
      <c r="A23" s="5" t="s">
        <v>135</v>
      </c>
    </row>
    <row r="24" spans="1:1" ht="31.8" thickBot="1" x14ac:dyDescent="0.35">
      <c r="A24" s="4" t="s">
        <v>197</v>
      </c>
    </row>
    <row r="25" spans="1:1" ht="15.6" thickBot="1" x14ac:dyDescent="0.35">
      <c r="A25" s="5" t="s">
        <v>5</v>
      </c>
    </row>
    <row r="26" spans="1:1" ht="15.6" thickBot="1" x14ac:dyDescent="0.35">
      <c r="A26" s="5" t="s">
        <v>135</v>
      </c>
    </row>
    <row r="27" spans="1:1" ht="31.8" thickBot="1" x14ac:dyDescent="0.35">
      <c r="A27" s="6" t="s">
        <v>198</v>
      </c>
    </row>
    <row r="28" spans="1:1" ht="15.6" thickBot="1" x14ac:dyDescent="0.35">
      <c r="A28" s="5" t="s">
        <v>1</v>
      </c>
    </row>
    <row r="29" spans="1:1" ht="15.6" thickBot="1" x14ac:dyDescent="0.35">
      <c r="A29" s="5" t="s">
        <v>2</v>
      </c>
    </row>
    <row r="30" spans="1:1" ht="31.8" thickBot="1" x14ac:dyDescent="0.35">
      <c r="A30" s="4" t="s">
        <v>199</v>
      </c>
    </row>
    <row r="31" spans="1:1" ht="15.6" thickBot="1" x14ac:dyDescent="0.35">
      <c r="A31" s="5" t="s">
        <v>1</v>
      </c>
    </row>
    <row r="32" spans="1:1" ht="15.6" thickBot="1" x14ac:dyDescent="0.35">
      <c r="A32" s="5" t="s">
        <v>2</v>
      </c>
    </row>
    <row r="33" spans="1:1" ht="31.8" thickBot="1" x14ac:dyDescent="0.35">
      <c r="A33" s="4" t="s">
        <v>200</v>
      </c>
    </row>
    <row r="34" spans="1:1" ht="15.6" thickBot="1" x14ac:dyDescent="0.35">
      <c r="A34" s="5" t="s">
        <v>1</v>
      </c>
    </row>
    <row r="35" spans="1:1" ht="15.6" thickBot="1" x14ac:dyDescent="0.35">
      <c r="A35" s="5" t="s">
        <v>133</v>
      </c>
    </row>
    <row r="36" spans="1:1" ht="47.4" thickBot="1" x14ac:dyDescent="0.35">
      <c r="A36" s="4" t="s">
        <v>201</v>
      </c>
    </row>
    <row r="37" spans="1:1" ht="15.6" thickBot="1" x14ac:dyDescent="0.35">
      <c r="A37" s="5" t="s">
        <v>1</v>
      </c>
    </row>
    <row r="38" spans="1:1" ht="15.6" thickBot="1" x14ac:dyDescent="0.35">
      <c r="A38" s="5" t="s">
        <v>133</v>
      </c>
    </row>
    <row r="39" spans="1:1" ht="31.8" thickBot="1" x14ac:dyDescent="0.35">
      <c r="A39" s="4" t="s">
        <v>202</v>
      </c>
    </row>
    <row r="40" spans="1:1" ht="15.6" thickBot="1" x14ac:dyDescent="0.35">
      <c r="A40" s="5" t="s">
        <v>1</v>
      </c>
    </row>
    <row r="41" spans="1:1" ht="15.6" thickBot="1" x14ac:dyDescent="0.35">
      <c r="A41" s="5" t="s">
        <v>133</v>
      </c>
    </row>
    <row r="42" spans="1:1" ht="47.4" thickBot="1" x14ac:dyDescent="0.35">
      <c r="A42" s="6" t="s">
        <v>203</v>
      </c>
    </row>
    <row r="43" spans="1:1" ht="15.6" thickBot="1" x14ac:dyDescent="0.35">
      <c r="A43" s="5" t="s">
        <v>1</v>
      </c>
    </row>
    <row r="44" spans="1:1" ht="15.6" thickBot="1" x14ac:dyDescent="0.35">
      <c r="A44" s="5" t="s">
        <v>133</v>
      </c>
    </row>
    <row r="45" spans="1:1" ht="47.4" thickBot="1" x14ac:dyDescent="0.35">
      <c r="A45" s="4" t="s">
        <v>204</v>
      </c>
    </row>
    <row r="46" spans="1:1" ht="15.6" thickBot="1" x14ac:dyDescent="0.35">
      <c r="A46" s="5" t="s">
        <v>1</v>
      </c>
    </row>
    <row r="47" spans="1:1" ht="15.6" thickBot="1" x14ac:dyDescent="0.35">
      <c r="A47" s="5" t="s">
        <v>133</v>
      </c>
    </row>
    <row r="48" spans="1:1" ht="47.4" thickBot="1" x14ac:dyDescent="0.35">
      <c r="A48" s="4" t="s">
        <v>205</v>
      </c>
    </row>
    <row r="49" spans="1:1" ht="15.6" thickBot="1" x14ac:dyDescent="0.35">
      <c r="A49" s="5" t="s">
        <v>1</v>
      </c>
    </row>
    <row r="50" spans="1:1" ht="15.6" thickBot="1" x14ac:dyDescent="0.35">
      <c r="A50" s="5" t="s">
        <v>133</v>
      </c>
    </row>
    <row r="51" spans="1:1" ht="16.2" thickBot="1" x14ac:dyDescent="0.35">
      <c r="A51" s="4" t="s">
        <v>206</v>
      </c>
    </row>
    <row r="52" spans="1:1" ht="15.6" thickBot="1" x14ac:dyDescent="0.35">
      <c r="A52" s="5" t="s">
        <v>1</v>
      </c>
    </row>
    <row r="53" spans="1:1" ht="15.6" thickBot="1" x14ac:dyDescent="0.35">
      <c r="A53" s="5" t="s">
        <v>133</v>
      </c>
    </row>
    <row r="54" spans="1:1" ht="47.4" thickBot="1" x14ac:dyDescent="0.35">
      <c r="A54" s="4" t="s">
        <v>207</v>
      </c>
    </row>
    <row r="55" spans="1:1" ht="15.6" thickBot="1" x14ac:dyDescent="0.35">
      <c r="A55" s="5" t="s">
        <v>1</v>
      </c>
    </row>
    <row r="56" spans="1:1" ht="15.6" thickBot="1" x14ac:dyDescent="0.35">
      <c r="A56" s="5" t="s">
        <v>133</v>
      </c>
    </row>
    <row r="57" spans="1:1" ht="31.8" thickBot="1" x14ac:dyDescent="0.35">
      <c r="A57" s="4" t="s">
        <v>208</v>
      </c>
    </row>
    <row r="58" spans="1:1" ht="15.6" thickBot="1" x14ac:dyDescent="0.35">
      <c r="A58" s="5" t="s">
        <v>1</v>
      </c>
    </row>
    <row r="59" spans="1:1" ht="15.6" thickBot="1" x14ac:dyDescent="0.35">
      <c r="A59" s="5" t="s">
        <v>136</v>
      </c>
    </row>
    <row r="60" spans="1:1" ht="31.8" thickBot="1" x14ac:dyDescent="0.35">
      <c r="A60" s="4" t="s">
        <v>209</v>
      </c>
    </row>
    <row r="61" spans="1:1" ht="15.6" thickBot="1" x14ac:dyDescent="0.35">
      <c r="A61" s="5" t="s">
        <v>1</v>
      </c>
    </row>
    <row r="62" spans="1:1" ht="15.6" thickBot="1" x14ac:dyDescent="0.35">
      <c r="A62" s="5" t="s">
        <v>133</v>
      </c>
    </row>
    <row r="63" spans="1:1" ht="31.8" thickBot="1" x14ac:dyDescent="0.35">
      <c r="A63" s="4" t="s">
        <v>210</v>
      </c>
    </row>
    <row r="64" spans="1:1" ht="15.6" thickBot="1" x14ac:dyDescent="0.35">
      <c r="A64" s="5" t="s">
        <v>1</v>
      </c>
    </row>
    <row r="65" spans="1:1" ht="15.6" thickBot="1" x14ac:dyDescent="0.35">
      <c r="A65" s="5" t="s">
        <v>136</v>
      </c>
    </row>
    <row r="66" spans="1:1" ht="31.8" thickBot="1" x14ac:dyDescent="0.35">
      <c r="A66" s="4" t="s">
        <v>211</v>
      </c>
    </row>
    <row r="67" spans="1:1" ht="15.6" thickBot="1" x14ac:dyDescent="0.35">
      <c r="A67" s="5" t="s">
        <v>1</v>
      </c>
    </row>
    <row r="68" spans="1:1" ht="15.6" thickBot="1" x14ac:dyDescent="0.35">
      <c r="A68" s="5" t="s">
        <v>133</v>
      </c>
    </row>
    <row r="69" spans="1:1" ht="16.2" thickBot="1" x14ac:dyDescent="0.35">
      <c r="A69" s="4" t="s">
        <v>212</v>
      </c>
    </row>
    <row r="70" spans="1:1" ht="15.6" thickBot="1" x14ac:dyDescent="0.35">
      <c r="A70" s="5" t="s">
        <v>1</v>
      </c>
    </row>
    <row r="71" spans="1:1" ht="15.6" thickBot="1" x14ac:dyDescent="0.35">
      <c r="A71" s="5" t="s">
        <v>136</v>
      </c>
    </row>
    <row r="72" spans="1:1" ht="16.2" thickBot="1" x14ac:dyDescent="0.35">
      <c r="A72" s="6" t="s">
        <v>213</v>
      </c>
    </row>
    <row r="73" spans="1:1" ht="15.6" thickBot="1" x14ac:dyDescent="0.35">
      <c r="A73" s="5" t="s">
        <v>1</v>
      </c>
    </row>
    <row r="74" spans="1:1" ht="15.6" thickBot="1" x14ac:dyDescent="0.35">
      <c r="A74" s="5" t="s">
        <v>133</v>
      </c>
    </row>
    <row r="75" spans="1:1" ht="31.8" thickBot="1" x14ac:dyDescent="0.35">
      <c r="A75" s="6" t="s">
        <v>214</v>
      </c>
    </row>
    <row r="76" spans="1:1" ht="15.6" thickBot="1" x14ac:dyDescent="0.35">
      <c r="A76" s="5" t="s">
        <v>1</v>
      </c>
    </row>
    <row r="77" spans="1:1" ht="15.6" thickBot="1" x14ac:dyDescent="0.35">
      <c r="A77" s="5" t="s">
        <v>133</v>
      </c>
    </row>
    <row r="78" spans="1:1" ht="31.8" thickBot="1" x14ac:dyDescent="0.35">
      <c r="A78" s="13" t="s">
        <v>215</v>
      </c>
    </row>
    <row r="79" spans="1:1" ht="15.6" thickBot="1" x14ac:dyDescent="0.35">
      <c r="A79" s="5" t="s">
        <v>1</v>
      </c>
    </row>
    <row r="80" spans="1:1" ht="15.6" thickBot="1" x14ac:dyDescent="0.35">
      <c r="A80" s="5" t="s">
        <v>133</v>
      </c>
    </row>
    <row r="81" spans="1:1" ht="31.8" thickBot="1" x14ac:dyDescent="0.35">
      <c r="A81" s="4" t="s">
        <v>216</v>
      </c>
    </row>
    <row r="82" spans="1:1" ht="15.6" thickBot="1" x14ac:dyDescent="0.35">
      <c r="A82" s="5" t="s">
        <v>1</v>
      </c>
    </row>
    <row r="83" spans="1:1" ht="15.6" thickBot="1" x14ac:dyDescent="0.35">
      <c r="A83" s="5" t="s">
        <v>133</v>
      </c>
    </row>
    <row r="84" spans="1:1" ht="31.8" thickBot="1" x14ac:dyDescent="0.35">
      <c r="A84" s="4" t="s">
        <v>217</v>
      </c>
    </row>
    <row r="85" spans="1:1" ht="15.6" thickBot="1" x14ac:dyDescent="0.35">
      <c r="A85" s="5" t="s">
        <v>1</v>
      </c>
    </row>
    <row r="86" spans="1:1" ht="15.6" thickBot="1" x14ac:dyDescent="0.35">
      <c r="A86" s="5" t="s">
        <v>133</v>
      </c>
    </row>
    <row r="87" spans="1:1" ht="31.8" thickBot="1" x14ac:dyDescent="0.35">
      <c r="A87" s="4" t="s">
        <v>218</v>
      </c>
    </row>
    <row r="88" spans="1:1" ht="15.6" thickBot="1" x14ac:dyDescent="0.35">
      <c r="A88" s="5" t="s">
        <v>1</v>
      </c>
    </row>
    <row r="89" spans="1:1" ht="15.6" thickBot="1" x14ac:dyDescent="0.35">
      <c r="A89" s="5" t="s">
        <v>133</v>
      </c>
    </row>
    <row r="90" spans="1:1" ht="15.6" thickBot="1" x14ac:dyDescent="0.35">
      <c r="A90" s="1"/>
    </row>
    <row r="91" spans="1:1" ht="16.2" thickBot="1" x14ac:dyDescent="0.35">
      <c r="A91" s="3" t="s">
        <v>137</v>
      </c>
    </row>
    <row r="92" spans="1:1" ht="16.2" thickBot="1" x14ac:dyDescent="0.35">
      <c r="A92" s="7" t="s">
        <v>140</v>
      </c>
    </row>
    <row r="93" spans="1:1" ht="47.4" thickBot="1" x14ac:dyDescent="0.35">
      <c r="A93" s="4" t="s">
        <v>219</v>
      </c>
    </row>
    <row r="94" spans="1:1" ht="15.6" thickBot="1" x14ac:dyDescent="0.35">
      <c r="A94" s="5" t="s">
        <v>6</v>
      </c>
    </row>
    <row r="95" spans="1:1" ht="15.6" thickBot="1" x14ac:dyDescent="0.35">
      <c r="A95" s="5" t="s">
        <v>7</v>
      </c>
    </row>
    <row r="96" spans="1:1" ht="15.6" thickBot="1" x14ac:dyDescent="0.35">
      <c r="A96" s="5" t="s">
        <v>8</v>
      </c>
    </row>
    <row r="97" spans="1:1" ht="15.6" thickBot="1" x14ac:dyDescent="0.35">
      <c r="A97" s="5" t="s">
        <v>9</v>
      </c>
    </row>
    <row r="98" spans="1:1" ht="31.8" thickBot="1" x14ac:dyDescent="0.35">
      <c r="A98" s="4" t="s">
        <v>220</v>
      </c>
    </row>
    <row r="99" spans="1:1" ht="30.6" thickBot="1" x14ac:dyDescent="0.35">
      <c r="A99" s="8" t="s">
        <v>10</v>
      </c>
    </row>
    <row r="100" spans="1:1" ht="15.6" thickBot="1" x14ac:dyDescent="0.35">
      <c r="A100" s="5" t="s">
        <v>11</v>
      </c>
    </row>
    <row r="101" spans="1:1" ht="15.6" thickBot="1" x14ac:dyDescent="0.35">
      <c r="A101" s="5" t="s">
        <v>12</v>
      </c>
    </row>
    <row r="102" spans="1:1" ht="30.6" thickBot="1" x14ac:dyDescent="0.35">
      <c r="A102" s="8" t="s">
        <v>13</v>
      </c>
    </row>
    <row r="103" spans="1:1" ht="15.6" thickBot="1" x14ac:dyDescent="0.35">
      <c r="A103" s="5" t="s">
        <v>14</v>
      </c>
    </row>
    <row r="104" spans="1:1" ht="47.4" thickBot="1" x14ac:dyDescent="0.35">
      <c r="A104" s="4" t="s">
        <v>221</v>
      </c>
    </row>
    <row r="105" spans="1:1" ht="15.6" thickBot="1" x14ac:dyDescent="0.35">
      <c r="A105" s="5" t="s">
        <v>15</v>
      </c>
    </row>
    <row r="106" spans="1:1" ht="15.6" thickBot="1" x14ac:dyDescent="0.35">
      <c r="A106" s="5" t="s">
        <v>16</v>
      </c>
    </row>
    <row r="107" spans="1:1" ht="15.6" thickBot="1" x14ac:dyDescent="0.35">
      <c r="A107" s="5" t="s">
        <v>17</v>
      </c>
    </row>
    <row r="108" spans="1:1" ht="15.6" thickBot="1" x14ac:dyDescent="0.35">
      <c r="A108" s="5" t="s">
        <v>18</v>
      </c>
    </row>
    <row r="109" spans="1:1" ht="15.6" thickBot="1" x14ac:dyDescent="0.35">
      <c r="A109" s="5" t="s">
        <v>19</v>
      </c>
    </row>
    <row r="110" spans="1:1" ht="16.2" thickBot="1" x14ac:dyDescent="0.35">
      <c r="A110" s="9" t="s">
        <v>222</v>
      </c>
    </row>
    <row r="111" spans="1:1" ht="15.6" thickBot="1" x14ac:dyDescent="0.35">
      <c r="A111" s="5" t="s">
        <v>20</v>
      </c>
    </row>
    <row r="112" spans="1:1" ht="30.6" thickBot="1" x14ac:dyDescent="0.35">
      <c r="A112" s="8" t="s">
        <v>21</v>
      </c>
    </row>
    <row r="113" spans="1:1" ht="15.6" thickBot="1" x14ac:dyDescent="0.35">
      <c r="A113" s="5" t="s">
        <v>22</v>
      </c>
    </row>
    <row r="114" spans="1:1" ht="15.6" thickBot="1" x14ac:dyDescent="0.35">
      <c r="A114" s="5" t="s">
        <v>23</v>
      </c>
    </row>
    <row r="115" spans="1:1" ht="30.6" thickBot="1" x14ac:dyDescent="0.35">
      <c r="A115" s="8" t="s">
        <v>24</v>
      </c>
    </row>
    <row r="116" spans="1:1" ht="31.8" thickBot="1" x14ac:dyDescent="0.35">
      <c r="A116" s="4" t="s">
        <v>223</v>
      </c>
    </row>
    <row r="117" spans="1:1" ht="15.6" thickBot="1" x14ac:dyDescent="0.35">
      <c r="A117" s="5" t="s">
        <v>25</v>
      </c>
    </row>
    <row r="118" spans="1:1" ht="15.6" thickBot="1" x14ac:dyDescent="0.35">
      <c r="A118" s="5" t="s">
        <v>26</v>
      </c>
    </row>
    <row r="119" spans="1:1" ht="15.6" thickBot="1" x14ac:dyDescent="0.35">
      <c r="A119" s="5" t="s">
        <v>27</v>
      </c>
    </row>
    <row r="120" spans="1:1" ht="30.6" thickBot="1" x14ac:dyDescent="0.35">
      <c r="A120" s="8" t="s">
        <v>28</v>
      </c>
    </row>
    <row r="121" spans="1:1" ht="45.6" thickBot="1" x14ac:dyDescent="0.35">
      <c r="A121" s="8" t="s">
        <v>29</v>
      </c>
    </row>
    <row r="122" spans="1:1" ht="31.8" thickBot="1" x14ac:dyDescent="0.35">
      <c r="A122" s="10" t="s">
        <v>224</v>
      </c>
    </row>
    <row r="123" spans="1:1" ht="15.6" thickBot="1" x14ac:dyDescent="0.35">
      <c r="A123" s="5" t="s">
        <v>30</v>
      </c>
    </row>
    <row r="124" spans="1:1" ht="15.6" thickBot="1" x14ac:dyDescent="0.35">
      <c r="A124" s="5" t="s">
        <v>31</v>
      </c>
    </row>
    <row r="125" spans="1:1" ht="15.6" thickBot="1" x14ac:dyDescent="0.35">
      <c r="A125" s="5" t="s">
        <v>32</v>
      </c>
    </row>
    <row r="126" spans="1:1" ht="30.6" thickBot="1" x14ac:dyDescent="0.35">
      <c r="A126" s="8" t="s">
        <v>33</v>
      </c>
    </row>
    <row r="127" spans="1:1" ht="45.6" thickBot="1" x14ac:dyDescent="0.35">
      <c r="A127" s="8" t="s">
        <v>34</v>
      </c>
    </row>
    <row r="128" spans="1:1" ht="15.6" thickBot="1" x14ac:dyDescent="0.35">
      <c r="A128" s="1"/>
    </row>
    <row r="129" spans="1:1" ht="16.2" thickBot="1" x14ac:dyDescent="0.35">
      <c r="A129" s="3" t="s">
        <v>138</v>
      </c>
    </row>
    <row r="130" spans="1:1" ht="16.2" thickBot="1" x14ac:dyDescent="0.35">
      <c r="A130" s="7" t="s">
        <v>139</v>
      </c>
    </row>
    <row r="131" spans="1:1" ht="31.8" thickBot="1" x14ac:dyDescent="0.35">
      <c r="A131" s="4" t="s">
        <v>225</v>
      </c>
    </row>
    <row r="132" spans="1:1" ht="15.6" thickBot="1" x14ac:dyDescent="0.35">
      <c r="A132" s="5" t="s">
        <v>35</v>
      </c>
    </row>
    <row r="133" spans="1:1" ht="30.6" thickBot="1" x14ac:dyDescent="0.35">
      <c r="A133" s="8" t="s">
        <v>36</v>
      </c>
    </row>
    <row r="134" spans="1:1" ht="30.6" thickBot="1" x14ac:dyDescent="0.35">
      <c r="A134" s="8" t="s">
        <v>37</v>
      </c>
    </row>
    <row r="135" spans="1:1" ht="45.6" thickBot="1" x14ac:dyDescent="0.35">
      <c r="A135" s="8" t="s">
        <v>38</v>
      </c>
    </row>
    <row r="136" spans="1:1" ht="30.6" thickBot="1" x14ac:dyDescent="0.35">
      <c r="A136" s="8" t="s">
        <v>39</v>
      </c>
    </row>
    <row r="137" spans="1:1" ht="31.8" thickBot="1" x14ac:dyDescent="0.35">
      <c r="A137" s="4" t="s">
        <v>226</v>
      </c>
    </row>
    <row r="138" spans="1:1" ht="15.6" thickBot="1" x14ac:dyDescent="0.35">
      <c r="A138" s="5" t="s">
        <v>35</v>
      </c>
    </row>
    <row r="139" spans="1:1" ht="30.6" thickBot="1" x14ac:dyDescent="0.35">
      <c r="A139" s="8" t="s">
        <v>36</v>
      </c>
    </row>
    <row r="140" spans="1:1" ht="30.6" thickBot="1" x14ac:dyDescent="0.35">
      <c r="A140" s="14" t="s">
        <v>37</v>
      </c>
    </row>
    <row r="141" spans="1:1" ht="15" x14ac:dyDescent="0.3">
      <c r="A141" s="15" t="s">
        <v>40</v>
      </c>
    </row>
    <row r="142" spans="1:1" ht="15.6" thickBot="1" x14ac:dyDescent="0.35">
      <c r="A142" s="5" t="s">
        <v>41</v>
      </c>
    </row>
    <row r="143" spans="1:1" ht="30.6" thickBot="1" x14ac:dyDescent="0.35">
      <c r="A143" s="8" t="s">
        <v>39</v>
      </c>
    </row>
    <row r="144" spans="1:1" ht="63" thickBot="1" x14ac:dyDescent="0.35">
      <c r="A144" s="4" t="s">
        <v>227</v>
      </c>
    </row>
    <row r="145" spans="1:1" ht="15.6" thickBot="1" x14ac:dyDescent="0.35">
      <c r="A145" s="5" t="s">
        <v>42</v>
      </c>
    </row>
    <row r="146" spans="1:1" ht="15.6" thickBot="1" x14ac:dyDescent="0.35">
      <c r="A146" s="5" t="s">
        <v>43</v>
      </c>
    </row>
    <row r="147" spans="1:1" ht="30.6" thickBot="1" x14ac:dyDescent="0.35">
      <c r="A147" s="8" t="s">
        <v>44</v>
      </c>
    </row>
    <row r="148" spans="1:1" ht="30.6" thickBot="1" x14ac:dyDescent="0.35">
      <c r="A148" s="8" t="s">
        <v>45</v>
      </c>
    </row>
    <row r="149" spans="1:1" ht="30.6" thickBot="1" x14ac:dyDescent="0.35">
      <c r="A149" s="8" t="s">
        <v>46</v>
      </c>
    </row>
    <row r="150" spans="1:1" ht="63" thickBot="1" x14ac:dyDescent="0.35">
      <c r="A150" s="4" t="s">
        <v>228</v>
      </c>
    </row>
    <row r="151" spans="1:1" ht="15.6" thickBot="1" x14ac:dyDescent="0.35">
      <c r="A151" s="5" t="s">
        <v>42</v>
      </c>
    </row>
    <row r="152" spans="1:1" ht="15.6" thickBot="1" x14ac:dyDescent="0.35">
      <c r="A152" s="5" t="s">
        <v>43</v>
      </c>
    </row>
    <row r="153" spans="1:1" ht="30.6" thickBot="1" x14ac:dyDescent="0.35">
      <c r="A153" s="8" t="s">
        <v>44</v>
      </c>
    </row>
    <row r="154" spans="1:1" ht="30.6" thickBot="1" x14ac:dyDescent="0.35">
      <c r="A154" s="8" t="s">
        <v>45</v>
      </c>
    </row>
    <row r="155" spans="1:1" ht="30.6" thickBot="1" x14ac:dyDescent="0.35">
      <c r="A155" s="8" t="s">
        <v>46</v>
      </c>
    </row>
    <row r="156" spans="1:1" ht="47.4" thickBot="1" x14ac:dyDescent="0.35">
      <c r="A156" s="4" t="s">
        <v>229</v>
      </c>
    </row>
    <row r="157" spans="1:1" ht="15.6" thickBot="1" x14ac:dyDescent="0.35">
      <c r="A157" s="5" t="s">
        <v>47</v>
      </c>
    </row>
    <row r="158" spans="1:1" ht="45.6" thickBot="1" x14ac:dyDescent="0.35">
      <c r="A158" s="8" t="s">
        <v>48</v>
      </c>
    </row>
    <row r="159" spans="1:1" ht="45.6" thickBot="1" x14ac:dyDescent="0.35">
      <c r="A159" s="8" t="s">
        <v>49</v>
      </c>
    </row>
    <row r="160" spans="1:1" ht="45.6" thickBot="1" x14ac:dyDescent="0.35">
      <c r="A160" s="8" t="s">
        <v>50</v>
      </c>
    </row>
    <row r="161" spans="1:1" ht="60.6" thickBot="1" x14ac:dyDescent="0.35">
      <c r="A161" s="8" t="s">
        <v>51</v>
      </c>
    </row>
    <row r="162" spans="1:1" ht="78.599999999999994" thickBot="1" x14ac:dyDescent="0.35">
      <c r="A162" s="4" t="s">
        <v>230</v>
      </c>
    </row>
    <row r="163" spans="1:1" ht="15.6" thickBot="1" x14ac:dyDescent="0.35">
      <c r="A163" s="5" t="s">
        <v>52</v>
      </c>
    </row>
    <row r="164" spans="1:1" ht="30.6" thickBot="1" x14ac:dyDescent="0.35">
      <c r="A164" s="8" t="s">
        <v>53</v>
      </c>
    </row>
    <row r="165" spans="1:1" ht="30.6" thickBot="1" x14ac:dyDescent="0.35">
      <c r="A165" s="8" t="s">
        <v>54</v>
      </c>
    </row>
    <row r="166" spans="1:1" ht="30.6" thickBot="1" x14ac:dyDescent="0.35">
      <c r="A166" s="8" t="s">
        <v>55</v>
      </c>
    </row>
    <row r="167" spans="1:1" ht="45.6" thickBot="1" x14ac:dyDescent="0.35">
      <c r="A167" s="8" t="s">
        <v>56</v>
      </c>
    </row>
    <row r="168" spans="1:1" ht="15.6" thickBot="1" x14ac:dyDescent="0.35">
      <c r="A168" s="1"/>
    </row>
    <row r="169" spans="1:1" ht="16.2" thickBot="1" x14ac:dyDescent="0.35">
      <c r="A169" s="2" t="s">
        <v>143</v>
      </c>
    </row>
    <row r="170" spans="1:1" ht="16.2" thickBot="1" x14ac:dyDescent="0.35">
      <c r="A170" s="11" t="s">
        <v>142</v>
      </c>
    </row>
    <row r="171" spans="1:1" ht="16.2" thickBot="1" x14ac:dyDescent="0.35">
      <c r="A171" s="4" t="s">
        <v>231</v>
      </c>
    </row>
    <row r="172" spans="1:1" ht="15.6" thickBot="1" x14ac:dyDescent="0.35">
      <c r="A172" s="8" t="s">
        <v>57</v>
      </c>
    </row>
    <row r="173" spans="1:1" ht="15.6" thickBot="1" x14ac:dyDescent="0.35">
      <c r="A173" s="8" t="s">
        <v>58</v>
      </c>
    </row>
    <row r="174" spans="1:1" ht="15.6" thickBot="1" x14ac:dyDescent="0.35">
      <c r="A174" s="8" t="s">
        <v>59</v>
      </c>
    </row>
    <row r="175" spans="1:1" ht="30.6" thickBot="1" x14ac:dyDescent="0.35">
      <c r="A175" s="8" t="s">
        <v>60</v>
      </c>
    </row>
    <row r="176" spans="1:1" ht="30.6" thickBot="1" x14ac:dyDescent="0.35">
      <c r="A176" s="8" t="s">
        <v>61</v>
      </c>
    </row>
    <row r="177" spans="1:1" ht="16.2" thickBot="1" x14ac:dyDescent="0.35">
      <c r="A177" s="4" t="s">
        <v>232</v>
      </c>
    </row>
    <row r="178" spans="1:1" ht="15.6" thickBot="1" x14ac:dyDescent="0.35">
      <c r="A178" s="8" t="s">
        <v>62</v>
      </c>
    </row>
    <row r="179" spans="1:1" ht="15.6" thickBot="1" x14ac:dyDescent="0.35">
      <c r="A179" s="8" t="s">
        <v>129</v>
      </c>
    </row>
    <row r="180" spans="1:1" ht="30.6" thickBot="1" x14ac:dyDescent="0.35">
      <c r="A180" s="8" t="s">
        <v>63</v>
      </c>
    </row>
    <row r="181" spans="1:1" ht="60.6" thickBot="1" x14ac:dyDescent="0.35">
      <c r="A181" s="8" t="s">
        <v>64</v>
      </c>
    </row>
    <row r="182" spans="1:1" ht="30.6" thickBot="1" x14ac:dyDescent="0.35">
      <c r="A182" s="8" t="s">
        <v>65</v>
      </c>
    </row>
    <row r="183" spans="1:1" ht="31.8" thickBot="1" x14ac:dyDescent="0.35">
      <c r="A183" s="4" t="s">
        <v>233</v>
      </c>
    </row>
    <row r="184" spans="1:1" ht="15.6" thickBot="1" x14ac:dyDescent="0.35">
      <c r="A184" s="8" t="s">
        <v>66</v>
      </c>
    </row>
    <row r="185" spans="1:1" ht="30.6" thickBot="1" x14ac:dyDescent="0.35">
      <c r="A185" s="8" t="s">
        <v>67</v>
      </c>
    </row>
    <row r="186" spans="1:1" ht="45.6" thickBot="1" x14ac:dyDescent="0.35">
      <c r="A186" s="8" t="s">
        <v>68</v>
      </c>
    </row>
    <row r="187" spans="1:1" ht="30.6" thickBot="1" x14ac:dyDescent="0.35">
      <c r="A187" s="8" t="s">
        <v>69</v>
      </c>
    </row>
    <row r="188" spans="1:1" ht="60.6" thickBot="1" x14ac:dyDescent="0.35">
      <c r="A188" s="8" t="s">
        <v>70</v>
      </c>
    </row>
    <row r="189" spans="1:1" ht="16.2" thickBot="1" x14ac:dyDescent="0.35">
      <c r="A189" s="4" t="s">
        <v>234</v>
      </c>
    </row>
    <row r="190" spans="1:1" ht="15.6" thickBot="1" x14ac:dyDescent="0.35">
      <c r="A190" s="8" t="s">
        <v>71</v>
      </c>
    </row>
    <row r="191" spans="1:1" ht="15.6" thickBot="1" x14ac:dyDescent="0.35">
      <c r="A191" s="8" t="s">
        <v>72</v>
      </c>
    </row>
    <row r="192" spans="1:1" ht="15.6" thickBot="1" x14ac:dyDescent="0.35">
      <c r="A192" s="8" t="s">
        <v>73</v>
      </c>
    </row>
    <row r="193" spans="1:1" ht="15.6" thickBot="1" x14ac:dyDescent="0.35">
      <c r="A193" s="8" t="s">
        <v>74</v>
      </c>
    </row>
    <row r="194" spans="1:1" ht="30.6" thickBot="1" x14ac:dyDescent="0.35">
      <c r="A194" s="12" t="s">
        <v>75</v>
      </c>
    </row>
    <row r="195" spans="1:1" ht="63" thickBot="1" x14ac:dyDescent="0.35">
      <c r="A195" s="4" t="s">
        <v>235</v>
      </c>
    </row>
    <row r="196" spans="1:1" ht="15.6" thickBot="1" x14ac:dyDescent="0.35">
      <c r="A196" s="8" t="s">
        <v>76</v>
      </c>
    </row>
    <row r="197" spans="1:1" ht="15.6" thickBot="1" x14ac:dyDescent="0.35">
      <c r="A197" s="8" t="s">
        <v>77</v>
      </c>
    </row>
    <row r="198" spans="1:1" ht="15.6" thickBot="1" x14ac:dyDescent="0.35">
      <c r="A198" s="8" t="s">
        <v>78</v>
      </c>
    </row>
    <row r="199" spans="1:1" ht="15.6" thickBot="1" x14ac:dyDescent="0.35">
      <c r="A199" s="8" t="s">
        <v>79</v>
      </c>
    </row>
    <row r="200" spans="1:1" ht="15.6" thickBot="1" x14ac:dyDescent="0.35">
      <c r="A200" s="8" t="s">
        <v>80</v>
      </c>
    </row>
    <row r="201" spans="1:1" ht="31.8" thickBot="1" x14ac:dyDescent="0.35">
      <c r="A201" s="6" t="s">
        <v>236</v>
      </c>
    </row>
    <row r="202" spans="1:1" ht="15.6" thickBot="1" x14ac:dyDescent="0.35">
      <c r="A202" s="8" t="s">
        <v>81</v>
      </c>
    </row>
    <row r="203" spans="1:1" ht="15.6" thickBot="1" x14ac:dyDescent="0.35">
      <c r="A203" s="8" t="s">
        <v>82</v>
      </c>
    </row>
    <row r="204" spans="1:1" ht="30.6" thickBot="1" x14ac:dyDescent="0.35">
      <c r="A204" s="8" t="s">
        <v>83</v>
      </c>
    </row>
    <row r="205" spans="1:1" ht="15.6" thickBot="1" x14ac:dyDescent="0.35">
      <c r="A205" s="8" t="s">
        <v>84</v>
      </c>
    </row>
    <row r="206" spans="1:1" ht="30.6" thickBot="1" x14ac:dyDescent="0.35">
      <c r="A206" s="8" t="s">
        <v>85</v>
      </c>
    </row>
    <row r="207" spans="1:1" ht="15.6" thickBot="1" x14ac:dyDescent="0.35">
      <c r="A207" s="1"/>
    </row>
    <row r="208" spans="1:1" ht="16.2" thickBot="1" x14ac:dyDescent="0.35">
      <c r="A208" s="2" t="s">
        <v>141</v>
      </c>
    </row>
    <row r="209" spans="1:1" ht="16.2" thickBot="1" x14ac:dyDescent="0.35">
      <c r="A209" s="11" t="s">
        <v>145</v>
      </c>
    </row>
    <row r="210" spans="1:1" ht="31.8" thickBot="1" x14ac:dyDescent="0.35">
      <c r="A210" s="4" t="s">
        <v>237</v>
      </c>
    </row>
    <row r="211" spans="1:1" ht="15.6" thickBot="1" x14ac:dyDescent="0.35">
      <c r="A211" s="8" t="s">
        <v>76</v>
      </c>
    </row>
    <row r="212" spans="1:1" ht="15.6" thickBot="1" x14ac:dyDescent="0.35">
      <c r="A212" s="8" t="s">
        <v>86</v>
      </c>
    </row>
    <row r="213" spans="1:1" ht="15.6" thickBot="1" x14ac:dyDescent="0.35">
      <c r="A213" s="8" t="s">
        <v>87</v>
      </c>
    </row>
    <row r="214" spans="1:1" ht="15.6" thickBot="1" x14ac:dyDescent="0.35">
      <c r="A214" s="8" t="s">
        <v>88</v>
      </c>
    </row>
    <row r="215" spans="1:1" ht="15.6" thickBot="1" x14ac:dyDescent="0.35">
      <c r="A215" s="8" t="s">
        <v>89</v>
      </c>
    </row>
    <row r="216" spans="1:1" ht="31.8" thickBot="1" x14ac:dyDescent="0.35">
      <c r="A216" s="6" t="s">
        <v>238</v>
      </c>
    </row>
    <row r="217" spans="1:1" ht="15.6" thickBot="1" x14ac:dyDescent="0.35">
      <c r="A217" s="8" t="s">
        <v>90</v>
      </c>
    </row>
    <row r="218" spans="1:1" ht="15.6" thickBot="1" x14ac:dyDescent="0.35">
      <c r="A218" s="8" t="s">
        <v>91</v>
      </c>
    </row>
    <row r="219" spans="1:1" ht="15.6" thickBot="1" x14ac:dyDescent="0.35">
      <c r="A219" s="8" t="s">
        <v>92</v>
      </c>
    </row>
    <row r="220" spans="1:1" ht="15.6" thickBot="1" x14ac:dyDescent="0.35">
      <c r="A220" s="8" t="s">
        <v>93</v>
      </c>
    </row>
    <row r="221" spans="1:1" ht="30.6" thickBot="1" x14ac:dyDescent="0.35">
      <c r="A221" s="8" t="s">
        <v>94</v>
      </c>
    </row>
    <row r="222" spans="1:1" ht="31.8" thickBot="1" x14ac:dyDescent="0.35">
      <c r="A222" s="4" t="s">
        <v>239</v>
      </c>
    </row>
    <row r="223" spans="1:1" ht="15.6" thickBot="1" x14ac:dyDescent="0.35">
      <c r="A223" s="8" t="s">
        <v>76</v>
      </c>
    </row>
    <row r="224" spans="1:1" ht="15.6" thickBot="1" x14ac:dyDescent="0.35">
      <c r="A224" s="8" t="s">
        <v>95</v>
      </c>
    </row>
    <row r="225" spans="1:1" ht="15.6" thickBot="1" x14ac:dyDescent="0.35">
      <c r="A225" s="8" t="s">
        <v>96</v>
      </c>
    </row>
    <row r="226" spans="1:1" ht="15.6" thickBot="1" x14ac:dyDescent="0.35">
      <c r="A226" s="8" t="s">
        <v>97</v>
      </c>
    </row>
    <row r="227" spans="1:1" ht="15.6" thickBot="1" x14ac:dyDescent="0.35">
      <c r="A227" s="8" t="s">
        <v>98</v>
      </c>
    </row>
    <row r="228" spans="1:1" ht="47.4" thickBot="1" x14ac:dyDescent="0.35">
      <c r="A228" s="4" t="s">
        <v>240</v>
      </c>
    </row>
    <row r="229" spans="1:1" ht="15.6" thickBot="1" x14ac:dyDescent="0.35">
      <c r="A229" s="8" t="s">
        <v>76</v>
      </c>
    </row>
    <row r="230" spans="1:1" ht="15.6" thickBot="1" x14ac:dyDescent="0.35">
      <c r="A230" s="8" t="s">
        <v>86</v>
      </c>
    </row>
    <row r="231" spans="1:1" ht="15.6" thickBot="1" x14ac:dyDescent="0.35">
      <c r="A231" s="8" t="s">
        <v>87</v>
      </c>
    </row>
    <row r="232" spans="1:1" ht="15.6" thickBot="1" x14ac:dyDescent="0.35">
      <c r="A232" s="8" t="s">
        <v>88</v>
      </c>
    </row>
    <row r="233" spans="1:1" ht="15.6" thickBot="1" x14ac:dyDescent="0.35">
      <c r="A233" s="8" t="s">
        <v>99</v>
      </c>
    </row>
    <row r="234" spans="1:1" ht="16.2" thickBot="1" x14ac:dyDescent="0.35">
      <c r="A234" s="4" t="s">
        <v>241</v>
      </c>
    </row>
    <row r="235" spans="1:1" ht="30.6" thickBot="1" x14ac:dyDescent="0.35">
      <c r="A235" s="8" t="s">
        <v>100</v>
      </c>
    </row>
    <row r="236" spans="1:1" ht="30.6" thickBot="1" x14ac:dyDescent="0.35">
      <c r="A236" s="8" t="s">
        <v>101</v>
      </c>
    </row>
    <row r="237" spans="1:1" ht="30.6" thickBot="1" x14ac:dyDescent="0.35">
      <c r="A237" s="8" t="s">
        <v>102</v>
      </c>
    </row>
    <row r="238" spans="1:1" ht="30.6" thickBot="1" x14ac:dyDescent="0.35">
      <c r="A238" s="8" t="s">
        <v>103</v>
      </c>
    </row>
    <row r="239" spans="1:1" ht="30.6" thickBot="1" x14ac:dyDescent="0.35">
      <c r="A239" s="8" t="s">
        <v>104</v>
      </c>
    </row>
    <row r="240" spans="1:1" ht="15.6" thickBot="1" x14ac:dyDescent="0.35">
      <c r="A240" s="1"/>
    </row>
    <row r="241" spans="1:1" ht="16.2" thickBot="1" x14ac:dyDescent="0.35">
      <c r="A241" s="2" t="s">
        <v>144</v>
      </c>
    </row>
    <row r="242" spans="1:1" ht="16.2" thickBot="1" x14ac:dyDescent="0.35">
      <c r="A242" s="11" t="s">
        <v>146</v>
      </c>
    </row>
    <row r="243" spans="1:1" ht="16.2" thickBot="1" x14ac:dyDescent="0.35">
      <c r="A243" s="6" t="s">
        <v>242</v>
      </c>
    </row>
    <row r="244" spans="1:1" ht="15.6" thickBot="1" x14ac:dyDescent="0.35">
      <c r="A244" s="8" t="s">
        <v>105</v>
      </c>
    </row>
    <row r="245" spans="1:1" ht="30.6" thickBot="1" x14ac:dyDescent="0.35">
      <c r="A245" s="8" t="s">
        <v>106</v>
      </c>
    </row>
    <row r="246" spans="1:1" ht="15.6" thickBot="1" x14ac:dyDescent="0.35">
      <c r="A246" s="8" t="s">
        <v>107</v>
      </c>
    </row>
    <row r="247" spans="1:1" ht="30.6" thickBot="1" x14ac:dyDescent="0.35">
      <c r="A247" s="8" t="s">
        <v>108</v>
      </c>
    </row>
    <row r="248" spans="1:1" ht="30.6" thickBot="1" x14ac:dyDescent="0.35">
      <c r="A248" s="8" t="s">
        <v>109</v>
      </c>
    </row>
    <row r="249" spans="1:1" ht="31.8" thickBot="1" x14ac:dyDescent="0.35">
      <c r="A249" s="4" t="s">
        <v>243</v>
      </c>
    </row>
    <row r="250" spans="1:1" ht="15.6" thickBot="1" x14ac:dyDescent="0.35">
      <c r="A250" s="8" t="s">
        <v>110</v>
      </c>
    </row>
    <row r="251" spans="1:1" ht="30.6" thickBot="1" x14ac:dyDescent="0.35">
      <c r="A251" s="8" t="s">
        <v>111</v>
      </c>
    </row>
    <row r="252" spans="1:1" ht="45.6" thickBot="1" x14ac:dyDescent="0.35">
      <c r="A252" s="8" t="s">
        <v>112</v>
      </c>
    </row>
    <row r="253" spans="1:1" ht="45.6" thickBot="1" x14ac:dyDescent="0.35">
      <c r="A253" s="8" t="s">
        <v>113</v>
      </c>
    </row>
    <row r="254" spans="1:1" ht="30.6" thickBot="1" x14ac:dyDescent="0.35">
      <c r="A254" s="8" t="s">
        <v>114</v>
      </c>
    </row>
    <row r="255" spans="1:1" ht="31.8" thickBot="1" x14ac:dyDescent="0.35">
      <c r="A255" s="4" t="s">
        <v>353</v>
      </c>
    </row>
    <row r="256" spans="1:1" ht="15.6" thickBot="1" x14ac:dyDescent="0.35">
      <c r="A256" s="8" t="s">
        <v>115</v>
      </c>
    </row>
    <row r="257" spans="1:1" ht="30.6" thickBot="1" x14ac:dyDescent="0.35">
      <c r="A257" s="8" t="s">
        <v>116</v>
      </c>
    </row>
    <row r="258" spans="1:1" ht="15.6" thickBot="1" x14ac:dyDescent="0.35">
      <c r="A258" s="8" t="s">
        <v>117</v>
      </c>
    </row>
    <row r="259" spans="1:1" ht="30.6" thickBot="1" x14ac:dyDescent="0.35">
      <c r="A259" s="8" t="s">
        <v>118</v>
      </c>
    </row>
    <row r="260" spans="1:1" ht="30.6" thickBot="1" x14ac:dyDescent="0.35">
      <c r="A260" s="8" t="s">
        <v>119</v>
      </c>
    </row>
    <row r="261" spans="1:1" ht="31.8" thickBot="1" x14ac:dyDescent="0.35">
      <c r="A261" s="4" t="s">
        <v>354</v>
      </c>
    </row>
    <row r="262" spans="1:1" ht="15.6" thickBot="1" x14ac:dyDescent="0.35">
      <c r="A262" s="8" t="s">
        <v>115</v>
      </c>
    </row>
    <row r="263" spans="1:1" ht="30.6" thickBot="1" x14ac:dyDescent="0.35">
      <c r="A263" s="8" t="s">
        <v>120</v>
      </c>
    </row>
    <row r="264" spans="1:1" ht="30.6" thickBot="1" x14ac:dyDescent="0.35">
      <c r="A264" s="8" t="s">
        <v>121</v>
      </c>
    </row>
    <row r="265" spans="1:1" ht="45.6" thickBot="1" x14ac:dyDescent="0.35">
      <c r="A265" s="8" t="s">
        <v>122</v>
      </c>
    </row>
    <row r="266" spans="1:1" ht="30.6" thickBot="1" x14ac:dyDescent="0.35">
      <c r="A266" s="8" t="s">
        <v>123</v>
      </c>
    </row>
    <row r="267" spans="1:1" ht="31.8" thickBot="1" x14ac:dyDescent="0.35">
      <c r="A267" s="4" t="s">
        <v>246</v>
      </c>
    </row>
    <row r="268" spans="1:1" ht="15.6" thickBot="1" x14ac:dyDescent="0.35">
      <c r="A268" s="8" t="s">
        <v>124</v>
      </c>
    </row>
    <row r="269" spans="1:1" ht="30.6" thickBot="1" x14ac:dyDescent="0.35">
      <c r="A269" s="8" t="s">
        <v>125</v>
      </c>
    </row>
    <row r="270" spans="1:1" ht="15.6" thickBot="1" x14ac:dyDescent="0.35">
      <c r="A270" s="8" t="s">
        <v>126</v>
      </c>
    </row>
    <row r="271" spans="1:1" ht="30.6" thickBot="1" x14ac:dyDescent="0.35">
      <c r="A271" s="8" t="s">
        <v>127</v>
      </c>
    </row>
    <row r="272" spans="1:1" ht="45.6" thickBot="1" x14ac:dyDescent="0.35">
      <c r="A272" s="8" t="s">
        <v>128</v>
      </c>
    </row>
    <row r="273" spans="1:1" ht="15" x14ac:dyDescent="0.3">
      <c r="A273"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92"/>
  <sheetViews>
    <sheetView showGridLines="0" topLeftCell="A3" zoomScale="90" zoomScaleNormal="90" workbookViewId="0">
      <pane xSplit="1" ySplit="2" topLeftCell="Q5" activePane="bottomRight" state="frozen"/>
      <selection activeCell="H23" sqref="H23"/>
      <selection pane="topRight" activeCell="H23" sqref="H23"/>
      <selection pane="bottomLeft" activeCell="H23" sqref="H23"/>
      <selection pane="bottomRight" activeCell="AC16" sqref="AC16"/>
    </sheetView>
  </sheetViews>
  <sheetFormatPr baseColWidth="10" defaultColWidth="10.6640625" defaultRowHeight="14.4" x14ac:dyDescent="0.3"/>
  <cols>
    <col min="2" max="2" width="10.88671875" customWidth="1"/>
    <col min="3" max="3" width="14.6640625" bestFit="1" customWidth="1"/>
    <col min="4" max="4" width="13.6640625" bestFit="1" customWidth="1"/>
    <col min="21" max="21" width="4.44140625" customWidth="1"/>
    <col min="22" max="22" width="3.88671875" customWidth="1"/>
    <col min="24" max="24" width="63.6640625" bestFit="1" customWidth="1"/>
    <col min="25" max="25" width="14.6640625" bestFit="1" customWidth="1"/>
    <col min="26" max="26" width="13.6640625" bestFit="1" customWidth="1"/>
  </cols>
  <sheetData>
    <row r="3" spans="1:30" ht="15" thickBot="1" x14ac:dyDescent="0.35"/>
    <row r="4" spans="1:30" ht="15" thickBot="1" x14ac:dyDescent="0.35">
      <c r="A4" s="56" t="s">
        <v>170</v>
      </c>
      <c r="B4" s="57" t="s">
        <v>360</v>
      </c>
      <c r="C4" s="57" t="s">
        <v>147</v>
      </c>
      <c r="D4" s="57" t="s">
        <v>148</v>
      </c>
      <c r="E4" s="57" t="s">
        <v>149</v>
      </c>
      <c r="F4" s="57" t="s">
        <v>150</v>
      </c>
      <c r="G4" s="57" t="s">
        <v>151</v>
      </c>
      <c r="H4" s="57" t="s">
        <v>179</v>
      </c>
      <c r="I4" s="57" t="s">
        <v>180</v>
      </c>
      <c r="J4" s="57" t="s">
        <v>181</v>
      </c>
      <c r="K4" s="57" t="s">
        <v>182</v>
      </c>
      <c r="L4" s="57" t="s">
        <v>183</v>
      </c>
      <c r="M4" s="57" t="s">
        <v>184</v>
      </c>
      <c r="N4" s="57" t="s">
        <v>185</v>
      </c>
      <c r="O4" s="57" t="s">
        <v>186</v>
      </c>
      <c r="P4" s="57" t="s">
        <v>187</v>
      </c>
      <c r="Q4" s="57" t="s">
        <v>188</v>
      </c>
      <c r="R4" s="57" t="s">
        <v>189</v>
      </c>
      <c r="S4" s="57" t="s">
        <v>162</v>
      </c>
      <c r="T4" s="58" t="s">
        <v>158</v>
      </c>
    </row>
    <row r="5" spans="1:30" x14ac:dyDescent="0.3">
      <c r="A5" s="138" t="s">
        <v>152</v>
      </c>
      <c r="B5" s="59">
        <v>1</v>
      </c>
      <c r="C5" s="59">
        <v>1</v>
      </c>
      <c r="D5" s="59">
        <v>2</v>
      </c>
      <c r="E5" s="59">
        <v>4</v>
      </c>
      <c r="F5" s="59">
        <v>2</v>
      </c>
      <c r="G5" s="59">
        <v>4</v>
      </c>
      <c r="H5" s="59">
        <v>2</v>
      </c>
      <c r="I5" s="59">
        <v>2</v>
      </c>
      <c r="J5" s="59">
        <v>2</v>
      </c>
      <c r="K5" s="59">
        <v>2</v>
      </c>
      <c r="L5" s="59">
        <v>4</v>
      </c>
      <c r="M5" s="59">
        <v>2</v>
      </c>
      <c r="N5" s="59">
        <v>2</v>
      </c>
      <c r="O5" s="59">
        <v>2</v>
      </c>
      <c r="P5" s="59">
        <v>2</v>
      </c>
      <c r="Q5" s="59">
        <v>2</v>
      </c>
      <c r="R5" s="59">
        <v>1</v>
      </c>
      <c r="S5" s="60">
        <f>SUM(C5:R5)</f>
        <v>36</v>
      </c>
      <c r="T5" s="61">
        <f>S5/(16*4)</f>
        <v>0.5625</v>
      </c>
    </row>
    <row r="6" spans="1:30" x14ac:dyDescent="0.3">
      <c r="A6" s="139"/>
      <c r="B6" s="62">
        <v>2</v>
      </c>
      <c r="C6" s="62">
        <v>2</v>
      </c>
      <c r="D6" s="62">
        <v>2</v>
      </c>
      <c r="E6" s="62">
        <v>2</v>
      </c>
      <c r="F6" s="62">
        <v>2</v>
      </c>
      <c r="G6" s="62">
        <v>4</v>
      </c>
      <c r="H6" s="62">
        <v>4</v>
      </c>
      <c r="I6" s="62">
        <v>2</v>
      </c>
      <c r="J6" s="62">
        <v>4</v>
      </c>
      <c r="K6" s="62">
        <v>4</v>
      </c>
      <c r="L6" s="62">
        <v>2</v>
      </c>
      <c r="M6" s="62">
        <v>2</v>
      </c>
      <c r="N6" s="62">
        <v>2</v>
      </c>
      <c r="O6" s="62">
        <v>2</v>
      </c>
      <c r="P6" s="62">
        <v>3</v>
      </c>
      <c r="Q6" s="62">
        <v>2</v>
      </c>
      <c r="R6" s="62">
        <v>2</v>
      </c>
      <c r="S6" s="63">
        <f t="shared" ref="S6:S59" si="0">SUM(C6:R6)</f>
        <v>41</v>
      </c>
      <c r="T6" s="64">
        <f t="shared" ref="T6:T31" si="1">S6/(16*4)</f>
        <v>0.640625</v>
      </c>
    </row>
    <row r="7" spans="1:30" x14ac:dyDescent="0.3">
      <c r="A7" s="139"/>
      <c r="B7" s="62">
        <v>3</v>
      </c>
      <c r="C7" s="62">
        <v>2</v>
      </c>
      <c r="D7" s="62">
        <v>2</v>
      </c>
      <c r="E7" s="62">
        <v>4</v>
      </c>
      <c r="F7" s="62">
        <v>4</v>
      </c>
      <c r="G7" s="62">
        <v>2</v>
      </c>
      <c r="H7" s="62">
        <v>2</v>
      </c>
      <c r="I7" s="62">
        <v>2</v>
      </c>
      <c r="J7" s="62">
        <v>4</v>
      </c>
      <c r="K7" s="62">
        <v>2</v>
      </c>
      <c r="L7" s="62">
        <v>1</v>
      </c>
      <c r="M7" s="62">
        <v>2</v>
      </c>
      <c r="N7" s="62">
        <v>3</v>
      </c>
      <c r="O7" s="62">
        <v>3</v>
      </c>
      <c r="P7" s="62">
        <v>2</v>
      </c>
      <c r="Q7" s="62">
        <v>1</v>
      </c>
      <c r="R7" s="62">
        <v>3</v>
      </c>
      <c r="S7" s="63">
        <f t="shared" si="0"/>
        <v>39</v>
      </c>
      <c r="T7" s="64">
        <f t="shared" si="1"/>
        <v>0.609375</v>
      </c>
    </row>
    <row r="8" spans="1:30" x14ac:dyDescent="0.3">
      <c r="A8" s="139"/>
      <c r="B8" s="62">
        <v>4</v>
      </c>
      <c r="C8" s="62">
        <v>2</v>
      </c>
      <c r="D8" s="62">
        <v>3</v>
      </c>
      <c r="E8" s="62">
        <v>4</v>
      </c>
      <c r="F8" s="62">
        <v>4</v>
      </c>
      <c r="G8" s="62">
        <v>4</v>
      </c>
      <c r="H8" s="62">
        <v>3</v>
      </c>
      <c r="I8" s="62">
        <v>4</v>
      </c>
      <c r="J8" s="62">
        <v>2</v>
      </c>
      <c r="K8" s="62">
        <v>4</v>
      </c>
      <c r="L8" s="62">
        <v>2</v>
      </c>
      <c r="M8" s="62">
        <v>1</v>
      </c>
      <c r="N8" s="62">
        <v>2</v>
      </c>
      <c r="O8" s="62">
        <v>4</v>
      </c>
      <c r="P8" s="62">
        <v>2</v>
      </c>
      <c r="Q8" s="62">
        <v>1</v>
      </c>
      <c r="R8" s="62">
        <v>4</v>
      </c>
      <c r="S8" s="63">
        <f t="shared" si="0"/>
        <v>46</v>
      </c>
      <c r="T8" s="64">
        <f t="shared" si="1"/>
        <v>0.71875</v>
      </c>
    </row>
    <row r="9" spans="1:30" x14ac:dyDescent="0.3">
      <c r="A9" s="139"/>
      <c r="B9" s="62">
        <v>5</v>
      </c>
      <c r="C9" s="62">
        <v>3</v>
      </c>
      <c r="D9" s="62">
        <v>3</v>
      </c>
      <c r="E9" s="62">
        <v>3</v>
      </c>
      <c r="F9" s="62">
        <v>2</v>
      </c>
      <c r="G9" s="62">
        <v>2</v>
      </c>
      <c r="H9" s="62">
        <v>3</v>
      </c>
      <c r="I9" s="62">
        <v>2</v>
      </c>
      <c r="J9" s="62">
        <v>4</v>
      </c>
      <c r="K9" s="62">
        <v>4</v>
      </c>
      <c r="L9" s="62">
        <v>2</v>
      </c>
      <c r="M9" s="62">
        <v>2</v>
      </c>
      <c r="N9" s="62">
        <v>3</v>
      </c>
      <c r="O9" s="62">
        <v>3</v>
      </c>
      <c r="P9" s="62">
        <v>1</v>
      </c>
      <c r="Q9" s="62">
        <v>1</v>
      </c>
      <c r="R9" s="62">
        <v>2</v>
      </c>
      <c r="S9" s="63">
        <f t="shared" si="0"/>
        <v>40</v>
      </c>
      <c r="T9" s="64">
        <f t="shared" si="1"/>
        <v>0.625</v>
      </c>
    </row>
    <row r="10" spans="1:30" x14ac:dyDescent="0.3">
      <c r="A10" s="139"/>
      <c r="B10" s="62">
        <v>6</v>
      </c>
      <c r="C10" s="62">
        <v>1</v>
      </c>
      <c r="D10" s="62">
        <v>1</v>
      </c>
      <c r="E10" s="62">
        <v>2</v>
      </c>
      <c r="F10" s="62">
        <v>2</v>
      </c>
      <c r="G10" s="62">
        <v>2</v>
      </c>
      <c r="H10" s="62">
        <v>1</v>
      </c>
      <c r="I10" s="62">
        <v>4</v>
      </c>
      <c r="J10" s="62">
        <v>4</v>
      </c>
      <c r="K10" s="62">
        <v>2</v>
      </c>
      <c r="L10" s="62">
        <v>2</v>
      </c>
      <c r="M10" s="62">
        <v>2</v>
      </c>
      <c r="N10" s="62">
        <v>2</v>
      </c>
      <c r="O10" s="62">
        <v>3</v>
      </c>
      <c r="P10" s="62">
        <v>2</v>
      </c>
      <c r="Q10" s="62">
        <v>2</v>
      </c>
      <c r="R10" s="62">
        <v>2</v>
      </c>
      <c r="S10" s="63">
        <f t="shared" si="0"/>
        <v>34</v>
      </c>
      <c r="T10" s="64">
        <f t="shared" si="1"/>
        <v>0.53125</v>
      </c>
    </row>
    <row r="11" spans="1:30" x14ac:dyDescent="0.3">
      <c r="A11" s="139"/>
      <c r="B11" s="62">
        <v>7</v>
      </c>
      <c r="C11" s="62">
        <v>1</v>
      </c>
      <c r="D11" s="62">
        <v>3</v>
      </c>
      <c r="E11" s="62">
        <v>2</v>
      </c>
      <c r="F11" s="62">
        <v>2</v>
      </c>
      <c r="G11" s="62">
        <v>4</v>
      </c>
      <c r="H11" s="62">
        <v>3</v>
      </c>
      <c r="I11" s="62">
        <v>2</v>
      </c>
      <c r="J11" s="62">
        <v>4</v>
      </c>
      <c r="K11" s="62">
        <v>2</v>
      </c>
      <c r="L11" s="62">
        <v>2</v>
      </c>
      <c r="M11" s="62">
        <v>2</v>
      </c>
      <c r="N11" s="62">
        <v>2</v>
      </c>
      <c r="O11" s="62">
        <v>2</v>
      </c>
      <c r="P11" s="62">
        <v>2</v>
      </c>
      <c r="Q11" s="62">
        <v>1</v>
      </c>
      <c r="R11" s="62">
        <v>3</v>
      </c>
      <c r="S11" s="63">
        <f t="shared" si="0"/>
        <v>37</v>
      </c>
      <c r="T11" s="64">
        <f t="shared" si="1"/>
        <v>0.578125</v>
      </c>
      <c r="AD11" t="s">
        <v>160</v>
      </c>
    </row>
    <row r="12" spans="1:30" x14ac:dyDescent="0.3">
      <c r="A12" s="139"/>
      <c r="B12" s="62">
        <v>8</v>
      </c>
      <c r="C12" s="62">
        <v>2</v>
      </c>
      <c r="D12" s="62">
        <v>2</v>
      </c>
      <c r="E12" s="62">
        <v>3</v>
      </c>
      <c r="F12" s="62">
        <v>2</v>
      </c>
      <c r="G12" s="62">
        <v>4</v>
      </c>
      <c r="H12" s="62">
        <v>4</v>
      </c>
      <c r="I12" s="62">
        <v>4</v>
      </c>
      <c r="J12" s="62">
        <v>2</v>
      </c>
      <c r="K12" s="62">
        <v>4</v>
      </c>
      <c r="L12" s="62">
        <v>2</v>
      </c>
      <c r="M12" s="62">
        <v>1</v>
      </c>
      <c r="N12" s="62">
        <v>3</v>
      </c>
      <c r="O12" s="62">
        <v>3</v>
      </c>
      <c r="P12" s="62">
        <v>2</v>
      </c>
      <c r="Q12" s="62">
        <v>1</v>
      </c>
      <c r="R12" s="62">
        <v>2</v>
      </c>
      <c r="S12" s="63">
        <f t="shared" si="0"/>
        <v>41</v>
      </c>
      <c r="T12" s="64">
        <f t="shared" si="1"/>
        <v>0.640625</v>
      </c>
    </row>
    <row r="13" spans="1:30" x14ac:dyDescent="0.3">
      <c r="A13" s="139"/>
      <c r="B13" s="62">
        <v>9</v>
      </c>
      <c r="C13" s="62">
        <v>1</v>
      </c>
      <c r="D13" s="62">
        <v>3</v>
      </c>
      <c r="E13" s="62">
        <v>2</v>
      </c>
      <c r="F13" s="62">
        <v>2</v>
      </c>
      <c r="G13" s="62">
        <v>2</v>
      </c>
      <c r="H13" s="62">
        <v>1</v>
      </c>
      <c r="I13" s="62">
        <v>3</v>
      </c>
      <c r="J13" s="62">
        <v>2</v>
      </c>
      <c r="K13" s="62">
        <v>2</v>
      </c>
      <c r="L13" s="62">
        <v>2</v>
      </c>
      <c r="M13" s="62">
        <v>1</v>
      </c>
      <c r="N13" s="62">
        <v>3</v>
      </c>
      <c r="O13" s="62">
        <v>1</v>
      </c>
      <c r="P13" s="62">
        <v>2</v>
      </c>
      <c r="Q13" s="62">
        <v>1</v>
      </c>
      <c r="R13" s="62">
        <v>2</v>
      </c>
      <c r="S13" s="63">
        <f t="shared" si="0"/>
        <v>30</v>
      </c>
      <c r="T13" s="64">
        <f t="shared" si="1"/>
        <v>0.46875</v>
      </c>
    </row>
    <row r="14" spans="1:30" x14ac:dyDescent="0.3">
      <c r="A14" s="139"/>
      <c r="B14" s="62">
        <v>10</v>
      </c>
      <c r="C14" s="62">
        <v>2</v>
      </c>
      <c r="D14" s="62">
        <v>2</v>
      </c>
      <c r="E14" s="62">
        <v>2</v>
      </c>
      <c r="F14" s="62">
        <v>1</v>
      </c>
      <c r="G14" s="62">
        <v>2</v>
      </c>
      <c r="H14" s="62">
        <v>3</v>
      </c>
      <c r="I14" s="62">
        <v>4</v>
      </c>
      <c r="J14" s="62">
        <v>4</v>
      </c>
      <c r="K14" s="62">
        <v>2</v>
      </c>
      <c r="L14" s="62">
        <v>1</v>
      </c>
      <c r="M14" s="62">
        <v>2</v>
      </c>
      <c r="N14" s="62">
        <v>2</v>
      </c>
      <c r="O14" s="62">
        <v>1</v>
      </c>
      <c r="P14" s="62">
        <v>3</v>
      </c>
      <c r="Q14" s="62">
        <v>2</v>
      </c>
      <c r="R14" s="62">
        <v>3</v>
      </c>
      <c r="S14" s="63">
        <f t="shared" si="0"/>
        <v>36</v>
      </c>
      <c r="T14" s="64">
        <f t="shared" si="1"/>
        <v>0.5625</v>
      </c>
    </row>
    <row r="15" spans="1:30" x14ac:dyDescent="0.3">
      <c r="A15" s="139"/>
      <c r="B15" s="62">
        <v>11</v>
      </c>
      <c r="C15" s="62">
        <v>2</v>
      </c>
      <c r="D15" s="62">
        <v>2</v>
      </c>
      <c r="E15" s="62">
        <v>3</v>
      </c>
      <c r="F15" s="62">
        <v>2</v>
      </c>
      <c r="G15" s="62">
        <v>4</v>
      </c>
      <c r="H15" s="62">
        <v>3</v>
      </c>
      <c r="I15" s="62">
        <v>2</v>
      </c>
      <c r="J15" s="62">
        <v>4</v>
      </c>
      <c r="K15" s="62">
        <v>2</v>
      </c>
      <c r="L15" s="62">
        <v>2</v>
      </c>
      <c r="M15" s="62">
        <v>2</v>
      </c>
      <c r="N15" s="62">
        <v>3</v>
      </c>
      <c r="O15" s="62">
        <v>2</v>
      </c>
      <c r="P15" s="62">
        <v>2</v>
      </c>
      <c r="Q15" s="62">
        <v>2</v>
      </c>
      <c r="R15" s="62">
        <v>2</v>
      </c>
      <c r="S15" s="63">
        <f t="shared" si="0"/>
        <v>39</v>
      </c>
      <c r="T15" s="64">
        <f t="shared" si="1"/>
        <v>0.609375</v>
      </c>
    </row>
    <row r="16" spans="1:30" x14ac:dyDescent="0.3">
      <c r="A16" s="139"/>
      <c r="B16" s="62">
        <v>12</v>
      </c>
      <c r="C16" s="62">
        <v>4</v>
      </c>
      <c r="D16" s="62">
        <v>2</v>
      </c>
      <c r="E16" s="62">
        <v>4</v>
      </c>
      <c r="F16" s="62">
        <v>2</v>
      </c>
      <c r="G16" s="62">
        <v>2</v>
      </c>
      <c r="H16" s="62">
        <v>2</v>
      </c>
      <c r="I16" s="62">
        <v>2</v>
      </c>
      <c r="J16" s="62">
        <v>4</v>
      </c>
      <c r="K16" s="62">
        <v>2</v>
      </c>
      <c r="L16" s="62">
        <v>2</v>
      </c>
      <c r="M16" s="62">
        <v>2</v>
      </c>
      <c r="N16" s="62">
        <v>2</v>
      </c>
      <c r="O16" s="62">
        <v>2</v>
      </c>
      <c r="P16" s="62">
        <v>3</v>
      </c>
      <c r="Q16" s="62">
        <v>3</v>
      </c>
      <c r="R16" s="62">
        <v>2</v>
      </c>
      <c r="S16" s="63">
        <f t="shared" si="0"/>
        <v>40</v>
      </c>
      <c r="T16" s="64">
        <f t="shared" si="1"/>
        <v>0.625</v>
      </c>
    </row>
    <row r="17" spans="1:30" x14ac:dyDescent="0.3">
      <c r="A17" s="139"/>
      <c r="B17" s="62">
        <v>13</v>
      </c>
      <c r="C17" s="62">
        <v>4</v>
      </c>
      <c r="D17" s="62">
        <v>2</v>
      </c>
      <c r="E17" s="62">
        <v>4</v>
      </c>
      <c r="F17" s="62">
        <v>2</v>
      </c>
      <c r="G17" s="62">
        <v>4</v>
      </c>
      <c r="H17" s="62">
        <v>2</v>
      </c>
      <c r="I17" s="62">
        <v>2</v>
      </c>
      <c r="J17" s="62">
        <v>2</v>
      </c>
      <c r="K17" s="62">
        <v>4</v>
      </c>
      <c r="L17" s="62">
        <v>2</v>
      </c>
      <c r="M17" s="62">
        <v>1</v>
      </c>
      <c r="N17" s="62">
        <v>3</v>
      </c>
      <c r="O17" s="62">
        <v>1</v>
      </c>
      <c r="P17" s="62">
        <v>3</v>
      </c>
      <c r="Q17" s="62">
        <v>2</v>
      </c>
      <c r="R17" s="62">
        <v>2</v>
      </c>
      <c r="S17" s="63">
        <f t="shared" si="0"/>
        <v>40</v>
      </c>
      <c r="T17" s="64">
        <f t="shared" si="1"/>
        <v>0.625</v>
      </c>
    </row>
    <row r="18" spans="1:30" x14ac:dyDescent="0.3">
      <c r="A18" s="139"/>
      <c r="B18" s="62">
        <v>14</v>
      </c>
      <c r="C18" s="62">
        <v>1</v>
      </c>
      <c r="D18" s="62">
        <v>3</v>
      </c>
      <c r="E18" s="62">
        <v>2</v>
      </c>
      <c r="F18" s="62">
        <v>2</v>
      </c>
      <c r="G18" s="62">
        <v>2</v>
      </c>
      <c r="H18" s="62">
        <v>3</v>
      </c>
      <c r="I18" s="62">
        <v>4</v>
      </c>
      <c r="J18" s="62">
        <v>2</v>
      </c>
      <c r="K18" s="62">
        <v>2</v>
      </c>
      <c r="L18" s="62">
        <v>1</v>
      </c>
      <c r="M18" s="62">
        <v>3</v>
      </c>
      <c r="N18" s="62">
        <v>3</v>
      </c>
      <c r="O18" s="62">
        <v>3</v>
      </c>
      <c r="P18" s="62">
        <v>1</v>
      </c>
      <c r="Q18" s="62">
        <v>1</v>
      </c>
      <c r="R18" s="62">
        <v>2</v>
      </c>
      <c r="S18" s="63">
        <f t="shared" si="0"/>
        <v>35</v>
      </c>
      <c r="T18" s="64">
        <f t="shared" si="1"/>
        <v>0.546875</v>
      </c>
    </row>
    <row r="19" spans="1:30" x14ac:dyDescent="0.3">
      <c r="A19" s="139"/>
      <c r="B19" s="62">
        <v>15</v>
      </c>
      <c r="C19" s="62">
        <v>2</v>
      </c>
      <c r="D19" s="62">
        <v>2</v>
      </c>
      <c r="E19" s="62">
        <v>2</v>
      </c>
      <c r="F19" s="62">
        <v>2</v>
      </c>
      <c r="G19" s="62">
        <v>3</v>
      </c>
      <c r="H19" s="62">
        <v>2</v>
      </c>
      <c r="I19" s="62">
        <v>2</v>
      </c>
      <c r="J19" s="62">
        <v>4</v>
      </c>
      <c r="K19" s="62">
        <v>2</v>
      </c>
      <c r="L19" s="62">
        <v>2</v>
      </c>
      <c r="M19" s="62">
        <v>1</v>
      </c>
      <c r="N19" s="62">
        <v>2</v>
      </c>
      <c r="O19" s="62">
        <v>2</v>
      </c>
      <c r="P19" s="62">
        <v>2</v>
      </c>
      <c r="Q19" s="62">
        <v>1</v>
      </c>
      <c r="R19" s="62">
        <v>2</v>
      </c>
      <c r="S19" s="63">
        <f t="shared" si="0"/>
        <v>33</v>
      </c>
      <c r="T19" s="64">
        <f t="shared" si="1"/>
        <v>0.515625</v>
      </c>
    </row>
    <row r="20" spans="1:30" x14ac:dyDescent="0.3">
      <c r="A20" s="139"/>
      <c r="B20" s="62">
        <v>16</v>
      </c>
      <c r="C20" s="62">
        <v>1</v>
      </c>
      <c r="D20" s="62">
        <v>2</v>
      </c>
      <c r="E20" s="62">
        <v>2</v>
      </c>
      <c r="F20" s="62">
        <v>2</v>
      </c>
      <c r="G20" s="62">
        <v>2</v>
      </c>
      <c r="H20" s="62">
        <v>3</v>
      </c>
      <c r="I20" s="62">
        <v>2</v>
      </c>
      <c r="J20" s="62">
        <v>2</v>
      </c>
      <c r="K20" s="62">
        <v>2</v>
      </c>
      <c r="L20" s="62">
        <v>1</v>
      </c>
      <c r="M20" s="62">
        <v>1</v>
      </c>
      <c r="N20" s="62">
        <v>1</v>
      </c>
      <c r="O20" s="62">
        <v>3</v>
      </c>
      <c r="P20" s="62">
        <v>3</v>
      </c>
      <c r="Q20" s="62">
        <v>1</v>
      </c>
      <c r="R20" s="62">
        <v>2</v>
      </c>
      <c r="S20" s="63">
        <f t="shared" si="0"/>
        <v>30</v>
      </c>
      <c r="T20" s="64">
        <f t="shared" si="1"/>
        <v>0.46875</v>
      </c>
    </row>
    <row r="21" spans="1:30" x14ac:dyDescent="0.3">
      <c r="A21" s="139"/>
      <c r="B21" s="62">
        <v>17</v>
      </c>
      <c r="C21" s="62">
        <v>1</v>
      </c>
      <c r="D21" s="62">
        <v>2</v>
      </c>
      <c r="E21" s="62">
        <v>4</v>
      </c>
      <c r="F21" s="62">
        <v>4</v>
      </c>
      <c r="G21" s="62">
        <v>4</v>
      </c>
      <c r="H21" s="62">
        <v>2</v>
      </c>
      <c r="I21" s="62">
        <v>2</v>
      </c>
      <c r="J21" s="62">
        <v>4</v>
      </c>
      <c r="K21" s="62">
        <v>2</v>
      </c>
      <c r="L21" s="62">
        <v>2</v>
      </c>
      <c r="M21" s="62">
        <v>2</v>
      </c>
      <c r="N21" s="62">
        <v>1</v>
      </c>
      <c r="O21" s="62">
        <v>4</v>
      </c>
      <c r="P21" s="62">
        <v>2</v>
      </c>
      <c r="Q21" s="62">
        <v>1</v>
      </c>
      <c r="R21" s="62">
        <v>4</v>
      </c>
      <c r="S21" s="63">
        <f t="shared" si="0"/>
        <v>41</v>
      </c>
      <c r="T21" s="64">
        <f t="shared" si="1"/>
        <v>0.640625</v>
      </c>
    </row>
    <row r="22" spans="1:30" x14ac:dyDescent="0.3">
      <c r="A22" s="139"/>
      <c r="B22" s="62">
        <v>18</v>
      </c>
      <c r="C22" s="62">
        <v>2</v>
      </c>
      <c r="D22" s="62">
        <v>2</v>
      </c>
      <c r="E22" s="62">
        <v>2</v>
      </c>
      <c r="F22" s="62">
        <v>4</v>
      </c>
      <c r="G22" s="62">
        <v>4</v>
      </c>
      <c r="H22" s="62">
        <v>3</v>
      </c>
      <c r="I22" s="62">
        <v>4</v>
      </c>
      <c r="J22" s="62">
        <v>4</v>
      </c>
      <c r="K22" s="62">
        <v>2</v>
      </c>
      <c r="L22" s="62">
        <v>2</v>
      </c>
      <c r="M22" s="62">
        <v>2</v>
      </c>
      <c r="N22" s="62">
        <v>2</v>
      </c>
      <c r="O22" s="62">
        <v>2</v>
      </c>
      <c r="P22" s="62">
        <v>2</v>
      </c>
      <c r="Q22" s="62">
        <v>3</v>
      </c>
      <c r="R22" s="62">
        <v>2</v>
      </c>
      <c r="S22" s="63">
        <f t="shared" si="0"/>
        <v>42</v>
      </c>
      <c r="T22" s="64">
        <f t="shared" si="1"/>
        <v>0.65625</v>
      </c>
    </row>
    <row r="23" spans="1:30" x14ac:dyDescent="0.3">
      <c r="A23" s="139"/>
      <c r="B23" s="62">
        <v>19</v>
      </c>
      <c r="C23" s="62">
        <v>2</v>
      </c>
      <c r="D23" s="62">
        <v>2</v>
      </c>
      <c r="E23" s="62">
        <v>3</v>
      </c>
      <c r="F23" s="62">
        <v>3</v>
      </c>
      <c r="G23" s="62">
        <v>2</v>
      </c>
      <c r="H23" s="62">
        <v>3</v>
      </c>
      <c r="I23" s="62">
        <v>2</v>
      </c>
      <c r="J23" s="62">
        <v>4</v>
      </c>
      <c r="K23" s="62">
        <v>2</v>
      </c>
      <c r="L23" s="62">
        <v>3</v>
      </c>
      <c r="M23" s="62">
        <v>2</v>
      </c>
      <c r="N23" s="62">
        <v>2</v>
      </c>
      <c r="O23" s="62">
        <v>3</v>
      </c>
      <c r="P23" s="62">
        <v>1</v>
      </c>
      <c r="Q23" s="62">
        <v>3</v>
      </c>
      <c r="R23" s="62">
        <v>1</v>
      </c>
      <c r="S23" s="63">
        <f t="shared" si="0"/>
        <v>38</v>
      </c>
      <c r="T23" s="64">
        <f t="shared" si="1"/>
        <v>0.59375</v>
      </c>
    </row>
    <row r="24" spans="1:30" x14ac:dyDescent="0.3">
      <c r="A24" s="139"/>
      <c r="B24" s="62">
        <v>20</v>
      </c>
      <c r="C24" s="62">
        <v>1</v>
      </c>
      <c r="D24" s="62">
        <v>2</v>
      </c>
      <c r="E24" s="62">
        <v>2</v>
      </c>
      <c r="F24" s="62">
        <v>3</v>
      </c>
      <c r="G24" s="62">
        <v>2</v>
      </c>
      <c r="H24" s="62">
        <v>3</v>
      </c>
      <c r="I24" s="62">
        <v>2</v>
      </c>
      <c r="J24" s="62">
        <v>4</v>
      </c>
      <c r="K24" s="62">
        <v>2</v>
      </c>
      <c r="L24" s="62">
        <v>2</v>
      </c>
      <c r="M24" s="62">
        <v>1</v>
      </c>
      <c r="N24" s="62">
        <v>3</v>
      </c>
      <c r="O24" s="62">
        <v>2</v>
      </c>
      <c r="P24" s="62">
        <v>2</v>
      </c>
      <c r="Q24" s="62">
        <v>2</v>
      </c>
      <c r="R24" s="62">
        <v>3</v>
      </c>
      <c r="S24" s="63">
        <f t="shared" si="0"/>
        <v>36</v>
      </c>
      <c r="T24" s="64">
        <f t="shared" si="1"/>
        <v>0.5625</v>
      </c>
    </row>
    <row r="25" spans="1:30" x14ac:dyDescent="0.3">
      <c r="A25" s="139"/>
      <c r="B25" s="62">
        <v>21</v>
      </c>
      <c r="C25" s="62">
        <v>2</v>
      </c>
      <c r="D25" s="62">
        <v>3</v>
      </c>
      <c r="E25" s="62">
        <v>2</v>
      </c>
      <c r="F25" s="62">
        <v>3</v>
      </c>
      <c r="G25" s="62">
        <v>1</v>
      </c>
      <c r="H25" s="62">
        <v>3</v>
      </c>
      <c r="I25" s="62">
        <v>1</v>
      </c>
      <c r="J25" s="62">
        <v>2</v>
      </c>
      <c r="K25" s="62">
        <v>2</v>
      </c>
      <c r="L25" s="62">
        <v>2</v>
      </c>
      <c r="M25" s="62">
        <v>1</v>
      </c>
      <c r="N25" s="62">
        <v>3</v>
      </c>
      <c r="O25" s="62">
        <v>2</v>
      </c>
      <c r="P25" s="62">
        <v>2</v>
      </c>
      <c r="Q25" s="62">
        <v>2</v>
      </c>
      <c r="R25" s="62">
        <v>2</v>
      </c>
      <c r="S25" s="63">
        <f t="shared" si="0"/>
        <v>33</v>
      </c>
      <c r="T25" s="64">
        <f t="shared" si="1"/>
        <v>0.515625</v>
      </c>
    </row>
    <row r="26" spans="1:30" x14ac:dyDescent="0.3">
      <c r="A26" s="139"/>
      <c r="B26" s="62">
        <v>22</v>
      </c>
      <c r="C26" s="62">
        <v>3</v>
      </c>
      <c r="D26" s="62">
        <v>4</v>
      </c>
      <c r="E26" s="62">
        <v>3</v>
      </c>
      <c r="F26" s="62">
        <v>4</v>
      </c>
      <c r="G26" s="62">
        <v>1</v>
      </c>
      <c r="H26" s="62">
        <v>3</v>
      </c>
      <c r="I26" s="62">
        <v>2</v>
      </c>
      <c r="J26" s="62">
        <v>4</v>
      </c>
      <c r="K26" s="62">
        <v>2</v>
      </c>
      <c r="L26" s="62">
        <v>1</v>
      </c>
      <c r="M26" s="62">
        <v>2</v>
      </c>
      <c r="N26" s="62">
        <v>2</v>
      </c>
      <c r="O26" s="62">
        <v>2</v>
      </c>
      <c r="P26" s="62">
        <v>3</v>
      </c>
      <c r="Q26" s="62">
        <v>1</v>
      </c>
      <c r="R26" s="62">
        <v>4</v>
      </c>
      <c r="S26" s="63">
        <f t="shared" si="0"/>
        <v>41</v>
      </c>
      <c r="T26" s="64">
        <f t="shared" si="1"/>
        <v>0.640625</v>
      </c>
    </row>
    <row r="27" spans="1:30" x14ac:dyDescent="0.3">
      <c r="A27" s="139"/>
      <c r="B27" s="62">
        <v>23</v>
      </c>
      <c r="C27" s="62">
        <v>2</v>
      </c>
      <c r="D27" s="62">
        <v>4</v>
      </c>
      <c r="E27" s="62">
        <v>2</v>
      </c>
      <c r="F27" s="62">
        <v>4</v>
      </c>
      <c r="G27" s="62">
        <v>2</v>
      </c>
      <c r="H27" s="62">
        <v>3</v>
      </c>
      <c r="I27" s="62">
        <v>2</v>
      </c>
      <c r="J27" s="62">
        <v>4</v>
      </c>
      <c r="K27" s="62">
        <v>2</v>
      </c>
      <c r="L27" s="62">
        <v>2</v>
      </c>
      <c r="M27" s="62">
        <v>1</v>
      </c>
      <c r="N27" s="62">
        <v>2</v>
      </c>
      <c r="O27" s="62">
        <v>3</v>
      </c>
      <c r="P27" s="62">
        <v>2</v>
      </c>
      <c r="Q27" s="62">
        <v>1</v>
      </c>
      <c r="R27" s="62">
        <v>2</v>
      </c>
      <c r="S27" s="63">
        <f t="shared" si="0"/>
        <v>38</v>
      </c>
      <c r="T27" s="64">
        <f t="shared" si="1"/>
        <v>0.59375</v>
      </c>
    </row>
    <row r="28" spans="1:30" x14ac:dyDescent="0.3">
      <c r="A28" s="139"/>
      <c r="B28" s="62">
        <v>24</v>
      </c>
      <c r="C28" s="62">
        <v>2</v>
      </c>
      <c r="D28" s="62">
        <v>2</v>
      </c>
      <c r="E28" s="62">
        <v>2</v>
      </c>
      <c r="F28" s="62">
        <v>2</v>
      </c>
      <c r="G28" s="62">
        <v>4</v>
      </c>
      <c r="H28" s="62">
        <v>2</v>
      </c>
      <c r="I28" s="62">
        <v>4</v>
      </c>
      <c r="J28" s="62">
        <v>4</v>
      </c>
      <c r="K28" s="62">
        <v>4</v>
      </c>
      <c r="L28" s="62">
        <v>2</v>
      </c>
      <c r="M28" s="62">
        <v>1</v>
      </c>
      <c r="N28" s="62">
        <v>2</v>
      </c>
      <c r="O28" s="62">
        <v>2</v>
      </c>
      <c r="P28" s="62">
        <v>2</v>
      </c>
      <c r="Q28" s="62">
        <v>2</v>
      </c>
      <c r="R28" s="62">
        <v>3</v>
      </c>
      <c r="S28" s="63">
        <f t="shared" si="0"/>
        <v>40</v>
      </c>
      <c r="T28" s="64">
        <f t="shared" si="1"/>
        <v>0.625</v>
      </c>
    </row>
    <row r="29" spans="1:30" x14ac:dyDescent="0.3">
      <c r="A29" s="139"/>
      <c r="B29" s="62">
        <v>25</v>
      </c>
      <c r="C29" s="62">
        <v>2</v>
      </c>
      <c r="D29" s="62">
        <v>2</v>
      </c>
      <c r="E29" s="62">
        <v>2</v>
      </c>
      <c r="F29" s="62">
        <v>2</v>
      </c>
      <c r="G29" s="62">
        <v>4</v>
      </c>
      <c r="H29" s="62">
        <v>2</v>
      </c>
      <c r="I29" s="62">
        <v>4</v>
      </c>
      <c r="J29" s="62">
        <v>4</v>
      </c>
      <c r="K29" s="62">
        <v>4</v>
      </c>
      <c r="L29" s="62">
        <v>2</v>
      </c>
      <c r="M29" s="62">
        <v>1</v>
      </c>
      <c r="N29" s="62">
        <v>2</v>
      </c>
      <c r="O29" s="62">
        <v>2</v>
      </c>
      <c r="P29" s="62">
        <v>2</v>
      </c>
      <c r="Q29" s="62">
        <v>2</v>
      </c>
      <c r="R29" s="62">
        <v>2</v>
      </c>
      <c r="S29" s="63">
        <f t="shared" si="0"/>
        <v>39</v>
      </c>
      <c r="T29" s="64">
        <f t="shared" si="1"/>
        <v>0.609375</v>
      </c>
      <c r="AD29" t="s">
        <v>160</v>
      </c>
    </row>
    <row r="30" spans="1:30" x14ac:dyDescent="0.3">
      <c r="A30" s="139"/>
      <c r="B30" s="62">
        <v>26</v>
      </c>
      <c r="C30" s="62">
        <v>4</v>
      </c>
      <c r="D30" s="62">
        <v>4</v>
      </c>
      <c r="E30" s="62">
        <v>4</v>
      </c>
      <c r="F30" s="62">
        <v>2</v>
      </c>
      <c r="G30" s="62">
        <v>2</v>
      </c>
      <c r="H30" s="62">
        <v>4</v>
      </c>
      <c r="I30" s="62">
        <v>2</v>
      </c>
      <c r="J30" s="62">
        <v>4</v>
      </c>
      <c r="K30" s="62">
        <v>2</v>
      </c>
      <c r="L30" s="62">
        <v>4</v>
      </c>
      <c r="M30" s="62">
        <v>1</v>
      </c>
      <c r="N30" s="62">
        <v>3</v>
      </c>
      <c r="O30" s="62">
        <v>3</v>
      </c>
      <c r="P30" s="62">
        <v>1</v>
      </c>
      <c r="Q30" s="62">
        <v>3</v>
      </c>
      <c r="R30" s="62">
        <v>3</v>
      </c>
      <c r="S30" s="63">
        <f t="shared" si="0"/>
        <v>46</v>
      </c>
      <c r="T30" s="64">
        <f t="shared" si="1"/>
        <v>0.71875</v>
      </c>
    </row>
    <row r="31" spans="1:30" ht="15" thickBot="1" x14ac:dyDescent="0.35">
      <c r="A31" s="140"/>
      <c r="B31" s="65">
        <v>27</v>
      </c>
      <c r="C31" s="65">
        <v>2</v>
      </c>
      <c r="D31" s="65">
        <v>3</v>
      </c>
      <c r="E31" s="65">
        <v>2</v>
      </c>
      <c r="F31" s="65">
        <v>2</v>
      </c>
      <c r="G31" s="65">
        <v>4</v>
      </c>
      <c r="H31" s="65">
        <v>3</v>
      </c>
      <c r="I31" s="65">
        <v>2</v>
      </c>
      <c r="J31" s="65">
        <v>4</v>
      </c>
      <c r="K31" s="65">
        <v>2</v>
      </c>
      <c r="L31" s="65">
        <v>2</v>
      </c>
      <c r="M31" s="65">
        <v>1</v>
      </c>
      <c r="N31" s="65">
        <v>3</v>
      </c>
      <c r="O31" s="65">
        <v>2</v>
      </c>
      <c r="P31" s="65">
        <v>2</v>
      </c>
      <c r="Q31" s="65">
        <v>1</v>
      </c>
      <c r="R31" s="65">
        <v>3</v>
      </c>
      <c r="S31" s="66">
        <f t="shared" si="0"/>
        <v>38</v>
      </c>
      <c r="T31" s="67">
        <f t="shared" si="1"/>
        <v>0.59375</v>
      </c>
    </row>
    <row r="32" spans="1:30" ht="15" customHeight="1" x14ac:dyDescent="0.3">
      <c r="A32" s="141" t="s">
        <v>153</v>
      </c>
      <c r="B32" s="40">
        <v>28</v>
      </c>
      <c r="C32" s="40">
        <v>4</v>
      </c>
      <c r="D32" s="40">
        <v>4</v>
      </c>
      <c r="E32" s="40">
        <v>2</v>
      </c>
      <c r="F32" s="40">
        <v>3</v>
      </c>
      <c r="G32" s="40">
        <v>2</v>
      </c>
      <c r="H32" s="40">
        <v>2</v>
      </c>
      <c r="I32" s="40">
        <v>3</v>
      </c>
      <c r="J32" s="40">
        <v>2</v>
      </c>
      <c r="K32" s="40">
        <v>2</v>
      </c>
      <c r="L32" s="40">
        <v>2</v>
      </c>
      <c r="M32" s="40">
        <v>4</v>
      </c>
      <c r="N32" s="40">
        <v>1</v>
      </c>
      <c r="O32" s="40">
        <v>2</v>
      </c>
      <c r="P32" s="40">
        <v>2</v>
      </c>
      <c r="Q32" s="40">
        <v>2</v>
      </c>
      <c r="R32" s="40">
        <v>1</v>
      </c>
      <c r="S32" s="50">
        <f t="shared" si="0"/>
        <v>38</v>
      </c>
      <c r="T32" s="51">
        <f>S32/(16*4)</f>
        <v>0.59375</v>
      </c>
    </row>
    <row r="33" spans="1:30" x14ac:dyDescent="0.3">
      <c r="A33" s="141"/>
      <c r="B33" s="40">
        <v>29</v>
      </c>
      <c r="C33" s="40">
        <v>1</v>
      </c>
      <c r="D33" s="40">
        <v>3</v>
      </c>
      <c r="E33" s="40">
        <v>2</v>
      </c>
      <c r="F33" s="40">
        <v>2</v>
      </c>
      <c r="G33" s="40">
        <v>2</v>
      </c>
      <c r="H33" s="40">
        <v>1</v>
      </c>
      <c r="I33" s="40">
        <v>3</v>
      </c>
      <c r="J33" s="40">
        <v>1</v>
      </c>
      <c r="K33" s="40">
        <v>4</v>
      </c>
      <c r="L33" s="40">
        <v>3</v>
      </c>
      <c r="M33" s="40">
        <v>1</v>
      </c>
      <c r="N33" s="40">
        <v>2</v>
      </c>
      <c r="O33" s="40">
        <v>3</v>
      </c>
      <c r="P33" s="40">
        <v>1</v>
      </c>
      <c r="Q33" s="40">
        <v>1</v>
      </c>
      <c r="R33" s="40">
        <v>1</v>
      </c>
      <c r="S33" s="50">
        <f t="shared" si="0"/>
        <v>31</v>
      </c>
      <c r="T33" s="51">
        <f>S33/(16*5)</f>
        <v>0.38750000000000001</v>
      </c>
    </row>
    <row r="34" spans="1:30" x14ac:dyDescent="0.3">
      <c r="A34" s="141"/>
      <c r="B34" s="40">
        <v>30</v>
      </c>
      <c r="C34" s="40">
        <v>3</v>
      </c>
      <c r="D34" s="40">
        <v>3</v>
      </c>
      <c r="E34" s="40">
        <v>2</v>
      </c>
      <c r="F34" s="40">
        <v>2</v>
      </c>
      <c r="G34" s="40">
        <v>1</v>
      </c>
      <c r="H34" s="40">
        <v>1</v>
      </c>
      <c r="I34" s="40">
        <v>1</v>
      </c>
      <c r="J34" s="40">
        <v>3</v>
      </c>
      <c r="K34" s="40">
        <v>4</v>
      </c>
      <c r="L34" s="40">
        <v>2</v>
      </c>
      <c r="M34" s="40">
        <v>1</v>
      </c>
      <c r="N34" s="40">
        <v>2</v>
      </c>
      <c r="O34" s="40">
        <v>2</v>
      </c>
      <c r="P34" s="40">
        <v>2</v>
      </c>
      <c r="Q34" s="40">
        <v>2</v>
      </c>
      <c r="R34" s="40">
        <v>3</v>
      </c>
      <c r="S34" s="50">
        <f t="shared" si="0"/>
        <v>34</v>
      </c>
      <c r="T34" s="51">
        <f t="shared" ref="T34:T59" si="2">S34/(16*5)</f>
        <v>0.42499999999999999</v>
      </c>
    </row>
    <row r="35" spans="1:30" x14ac:dyDescent="0.3">
      <c r="A35" s="141"/>
      <c r="B35" s="40">
        <v>31</v>
      </c>
      <c r="C35" s="40">
        <v>3</v>
      </c>
      <c r="D35" s="40">
        <v>2</v>
      </c>
      <c r="E35" s="40">
        <v>2</v>
      </c>
      <c r="F35" s="40">
        <v>1</v>
      </c>
      <c r="G35" s="40">
        <v>3</v>
      </c>
      <c r="H35" s="40">
        <v>2</v>
      </c>
      <c r="I35" s="40">
        <v>2</v>
      </c>
      <c r="J35" s="40">
        <v>3</v>
      </c>
      <c r="K35" s="40">
        <v>3</v>
      </c>
      <c r="L35" s="40">
        <v>3</v>
      </c>
      <c r="M35" s="40">
        <v>1</v>
      </c>
      <c r="N35" s="40">
        <v>2</v>
      </c>
      <c r="O35" s="40">
        <v>3</v>
      </c>
      <c r="P35" s="40">
        <v>1</v>
      </c>
      <c r="Q35" s="40">
        <v>1</v>
      </c>
      <c r="R35" s="40">
        <v>1</v>
      </c>
      <c r="S35" s="50">
        <f t="shared" si="0"/>
        <v>33</v>
      </c>
      <c r="T35" s="51">
        <f t="shared" si="2"/>
        <v>0.41249999999999998</v>
      </c>
    </row>
    <row r="36" spans="1:30" x14ac:dyDescent="0.3">
      <c r="A36" s="141"/>
      <c r="B36" s="40">
        <v>32</v>
      </c>
      <c r="C36" s="40">
        <v>2</v>
      </c>
      <c r="D36" s="40">
        <v>2</v>
      </c>
      <c r="E36" s="40">
        <v>2</v>
      </c>
      <c r="F36" s="40">
        <v>2</v>
      </c>
      <c r="G36" s="40">
        <v>2</v>
      </c>
      <c r="H36" s="40">
        <v>1</v>
      </c>
      <c r="I36" s="40">
        <v>4</v>
      </c>
      <c r="J36" s="40">
        <v>2</v>
      </c>
      <c r="K36" s="40">
        <v>3</v>
      </c>
      <c r="L36" s="40">
        <v>2</v>
      </c>
      <c r="M36" s="40">
        <v>1</v>
      </c>
      <c r="N36" s="40">
        <v>1</v>
      </c>
      <c r="O36" s="40">
        <v>3</v>
      </c>
      <c r="P36" s="40">
        <v>1</v>
      </c>
      <c r="Q36" s="40">
        <v>2</v>
      </c>
      <c r="R36" s="40">
        <v>1</v>
      </c>
      <c r="S36" s="50">
        <f t="shared" si="0"/>
        <v>31</v>
      </c>
      <c r="T36" s="51">
        <f t="shared" si="2"/>
        <v>0.38750000000000001</v>
      </c>
    </row>
    <row r="37" spans="1:30" x14ac:dyDescent="0.3">
      <c r="A37" s="141"/>
      <c r="B37" s="40">
        <v>33</v>
      </c>
      <c r="C37" s="40">
        <v>2</v>
      </c>
      <c r="D37" s="40">
        <v>2</v>
      </c>
      <c r="E37" s="40">
        <v>3</v>
      </c>
      <c r="F37" s="40">
        <v>1</v>
      </c>
      <c r="G37" s="40">
        <v>2</v>
      </c>
      <c r="H37" s="40">
        <v>1</v>
      </c>
      <c r="I37" s="40">
        <v>2</v>
      </c>
      <c r="J37" s="40">
        <v>2</v>
      </c>
      <c r="K37" s="40">
        <v>3</v>
      </c>
      <c r="L37" s="40">
        <v>2</v>
      </c>
      <c r="M37" s="40">
        <v>1</v>
      </c>
      <c r="N37" s="40">
        <v>2</v>
      </c>
      <c r="O37" s="40">
        <v>1</v>
      </c>
      <c r="P37" s="40">
        <v>2</v>
      </c>
      <c r="Q37" s="40">
        <v>2</v>
      </c>
      <c r="R37" s="40">
        <v>2</v>
      </c>
      <c r="S37" s="50">
        <f t="shared" si="0"/>
        <v>30</v>
      </c>
      <c r="T37" s="51">
        <f t="shared" si="2"/>
        <v>0.375</v>
      </c>
    </row>
    <row r="38" spans="1:30" x14ac:dyDescent="0.3">
      <c r="A38" s="142" t="s">
        <v>154</v>
      </c>
      <c r="B38" s="42">
        <v>34</v>
      </c>
      <c r="C38" s="42">
        <v>2</v>
      </c>
      <c r="D38" s="42">
        <v>2</v>
      </c>
      <c r="E38" s="42">
        <v>2</v>
      </c>
      <c r="F38" s="42">
        <v>1</v>
      </c>
      <c r="G38" s="42">
        <v>3</v>
      </c>
      <c r="H38" s="42">
        <v>2</v>
      </c>
      <c r="I38" s="42">
        <v>2</v>
      </c>
      <c r="J38" s="42">
        <v>1</v>
      </c>
      <c r="K38" s="42">
        <v>2</v>
      </c>
      <c r="L38" s="42">
        <v>3</v>
      </c>
      <c r="M38" s="42">
        <v>3</v>
      </c>
      <c r="N38" s="42">
        <v>2</v>
      </c>
      <c r="O38" s="42">
        <v>3</v>
      </c>
      <c r="P38" s="42">
        <v>2</v>
      </c>
      <c r="Q38" s="42">
        <v>2</v>
      </c>
      <c r="R38" s="42">
        <v>2</v>
      </c>
      <c r="S38" s="46">
        <f t="shared" si="0"/>
        <v>34</v>
      </c>
      <c r="T38" s="47">
        <f t="shared" si="2"/>
        <v>0.42499999999999999</v>
      </c>
    </row>
    <row r="39" spans="1:30" x14ac:dyDescent="0.3">
      <c r="A39" s="143"/>
      <c r="B39" s="42">
        <v>35</v>
      </c>
      <c r="C39" s="42">
        <v>2</v>
      </c>
      <c r="D39" s="42">
        <v>2</v>
      </c>
      <c r="E39" s="42">
        <v>2</v>
      </c>
      <c r="F39" s="42">
        <v>1</v>
      </c>
      <c r="G39" s="42">
        <v>3</v>
      </c>
      <c r="H39" s="42">
        <v>2</v>
      </c>
      <c r="I39" s="42">
        <v>2</v>
      </c>
      <c r="J39" s="42">
        <v>1</v>
      </c>
      <c r="K39" s="42">
        <v>2</v>
      </c>
      <c r="L39" s="42">
        <v>3</v>
      </c>
      <c r="M39" s="42">
        <v>2</v>
      </c>
      <c r="N39" s="42">
        <v>2</v>
      </c>
      <c r="O39" s="42">
        <v>2</v>
      </c>
      <c r="P39" s="42">
        <v>2</v>
      </c>
      <c r="Q39" s="42">
        <v>2</v>
      </c>
      <c r="R39" s="42">
        <v>1</v>
      </c>
      <c r="S39" s="46">
        <f t="shared" si="0"/>
        <v>31</v>
      </c>
      <c r="T39" s="47">
        <f t="shared" si="2"/>
        <v>0.38750000000000001</v>
      </c>
    </row>
    <row r="40" spans="1:30" x14ac:dyDescent="0.3">
      <c r="A40" s="143"/>
      <c r="B40" s="42">
        <v>36</v>
      </c>
      <c r="C40" s="42">
        <v>2</v>
      </c>
      <c r="D40" s="42">
        <v>2</v>
      </c>
      <c r="E40" s="42">
        <v>1</v>
      </c>
      <c r="F40" s="42">
        <v>2</v>
      </c>
      <c r="G40" s="42">
        <v>1</v>
      </c>
      <c r="H40" s="42">
        <v>1</v>
      </c>
      <c r="I40" s="42">
        <v>5</v>
      </c>
      <c r="J40" s="42">
        <v>2</v>
      </c>
      <c r="K40" s="42">
        <v>1</v>
      </c>
      <c r="L40" s="42">
        <v>1</v>
      </c>
      <c r="M40" s="42">
        <v>1</v>
      </c>
      <c r="N40" s="42">
        <v>2</v>
      </c>
      <c r="O40" s="42">
        <v>1</v>
      </c>
      <c r="P40" s="42">
        <v>1</v>
      </c>
      <c r="Q40" s="42">
        <v>1</v>
      </c>
      <c r="R40" s="42">
        <v>1</v>
      </c>
      <c r="S40" s="46">
        <f t="shared" si="0"/>
        <v>25</v>
      </c>
      <c r="T40" s="47">
        <f t="shared" si="2"/>
        <v>0.3125</v>
      </c>
    </row>
    <row r="41" spans="1:30" x14ac:dyDescent="0.3">
      <c r="A41" s="143"/>
      <c r="B41" s="42">
        <v>37</v>
      </c>
      <c r="C41" s="42">
        <v>2</v>
      </c>
      <c r="D41" s="42">
        <v>2</v>
      </c>
      <c r="E41" s="42">
        <v>2</v>
      </c>
      <c r="F41" s="42">
        <v>2</v>
      </c>
      <c r="G41" s="42">
        <v>1</v>
      </c>
      <c r="H41" s="42">
        <v>1</v>
      </c>
      <c r="I41" s="42">
        <v>4</v>
      </c>
      <c r="J41" s="42">
        <v>2</v>
      </c>
      <c r="K41" s="42">
        <v>1</v>
      </c>
      <c r="L41" s="42">
        <v>1</v>
      </c>
      <c r="M41" s="42">
        <v>1</v>
      </c>
      <c r="N41" s="42">
        <v>2</v>
      </c>
      <c r="O41" s="42">
        <v>2</v>
      </c>
      <c r="P41" s="42">
        <v>1</v>
      </c>
      <c r="Q41" s="42">
        <v>1</v>
      </c>
      <c r="R41" s="42">
        <v>1</v>
      </c>
      <c r="S41" s="46">
        <f t="shared" si="0"/>
        <v>26</v>
      </c>
      <c r="T41" s="47">
        <f t="shared" si="2"/>
        <v>0.32500000000000001</v>
      </c>
    </row>
    <row r="42" spans="1:30" x14ac:dyDescent="0.3">
      <c r="A42" s="143"/>
      <c r="B42" s="42">
        <v>38</v>
      </c>
      <c r="C42" s="42">
        <v>2</v>
      </c>
      <c r="D42" s="42">
        <v>2</v>
      </c>
      <c r="E42" s="42">
        <v>2</v>
      </c>
      <c r="F42" s="42">
        <v>1</v>
      </c>
      <c r="G42" s="42">
        <v>1</v>
      </c>
      <c r="H42" s="42">
        <v>1</v>
      </c>
      <c r="I42" s="42">
        <v>2</v>
      </c>
      <c r="J42" s="42">
        <v>2</v>
      </c>
      <c r="K42" s="42">
        <v>1</v>
      </c>
      <c r="L42" s="42">
        <v>2</v>
      </c>
      <c r="M42" s="42">
        <v>1</v>
      </c>
      <c r="N42" s="42">
        <v>2</v>
      </c>
      <c r="O42" s="42">
        <v>2</v>
      </c>
      <c r="P42" s="42">
        <v>1</v>
      </c>
      <c r="Q42" s="42">
        <v>2</v>
      </c>
      <c r="R42" s="42">
        <v>1</v>
      </c>
      <c r="S42" s="46">
        <f t="shared" si="0"/>
        <v>25</v>
      </c>
      <c r="T42" s="47">
        <f t="shared" si="2"/>
        <v>0.3125</v>
      </c>
      <c r="AD42" t="s">
        <v>164</v>
      </c>
    </row>
    <row r="43" spans="1:30" x14ac:dyDescent="0.3">
      <c r="A43" s="143"/>
      <c r="B43" s="42">
        <v>39</v>
      </c>
      <c r="C43" s="42">
        <v>2</v>
      </c>
      <c r="D43" s="42">
        <v>2</v>
      </c>
      <c r="E43" s="42">
        <v>2</v>
      </c>
      <c r="F43" s="42">
        <v>1</v>
      </c>
      <c r="G43" s="42">
        <v>1</v>
      </c>
      <c r="H43" s="42">
        <v>1</v>
      </c>
      <c r="I43" s="42">
        <v>3</v>
      </c>
      <c r="J43" s="42">
        <v>1</v>
      </c>
      <c r="K43" s="42">
        <v>1</v>
      </c>
      <c r="L43" s="42">
        <v>2</v>
      </c>
      <c r="M43" s="42">
        <v>1</v>
      </c>
      <c r="N43" s="42">
        <v>2</v>
      </c>
      <c r="O43" s="42">
        <v>1</v>
      </c>
      <c r="P43" s="42">
        <v>1</v>
      </c>
      <c r="Q43" s="42">
        <v>1</v>
      </c>
      <c r="R43" s="42">
        <v>1</v>
      </c>
      <c r="S43" s="46">
        <f t="shared" si="0"/>
        <v>23</v>
      </c>
      <c r="T43" s="47">
        <f t="shared" si="2"/>
        <v>0.28749999999999998</v>
      </c>
    </row>
    <row r="44" spans="1:30" x14ac:dyDescent="0.3">
      <c r="A44" s="144" t="s">
        <v>155</v>
      </c>
      <c r="B44" s="43">
        <v>40</v>
      </c>
      <c r="C44" s="43">
        <v>2</v>
      </c>
      <c r="D44" s="43">
        <v>2</v>
      </c>
      <c r="E44" s="43">
        <v>2</v>
      </c>
      <c r="F44" s="43">
        <v>2</v>
      </c>
      <c r="G44" s="43">
        <v>2</v>
      </c>
      <c r="H44" s="43">
        <v>1</v>
      </c>
      <c r="I44" s="43">
        <v>3</v>
      </c>
      <c r="J44" s="43">
        <v>2</v>
      </c>
      <c r="K44" s="43">
        <v>3</v>
      </c>
      <c r="L44" s="43">
        <v>2</v>
      </c>
      <c r="M44" s="43">
        <v>1</v>
      </c>
      <c r="N44" s="43">
        <v>2</v>
      </c>
      <c r="O44" s="43">
        <v>2</v>
      </c>
      <c r="P44" s="43">
        <v>2</v>
      </c>
      <c r="Q44" s="43">
        <v>2</v>
      </c>
      <c r="R44" s="43">
        <v>2</v>
      </c>
      <c r="S44" s="52">
        <f t="shared" si="0"/>
        <v>32</v>
      </c>
      <c r="T44" s="53">
        <f t="shared" si="2"/>
        <v>0.4</v>
      </c>
    </row>
    <row r="45" spans="1:30" x14ac:dyDescent="0.3">
      <c r="A45" s="145"/>
      <c r="B45" s="43">
        <v>41</v>
      </c>
      <c r="C45" s="43">
        <v>3</v>
      </c>
      <c r="D45" s="43">
        <v>3</v>
      </c>
      <c r="E45" s="43">
        <v>2</v>
      </c>
      <c r="F45" s="43">
        <v>3</v>
      </c>
      <c r="G45" s="43">
        <v>3</v>
      </c>
      <c r="H45" s="43">
        <v>3</v>
      </c>
      <c r="I45" s="43">
        <v>4</v>
      </c>
      <c r="J45" s="43">
        <v>4</v>
      </c>
      <c r="K45" s="43">
        <v>3</v>
      </c>
      <c r="L45" s="43">
        <v>2</v>
      </c>
      <c r="M45" s="43">
        <v>3</v>
      </c>
      <c r="N45" s="43">
        <v>2</v>
      </c>
      <c r="O45" s="43">
        <v>3</v>
      </c>
      <c r="P45" s="43">
        <v>2</v>
      </c>
      <c r="Q45" s="43">
        <v>1</v>
      </c>
      <c r="R45" s="43">
        <v>2</v>
      </c>
      <c r="S45" s="52">
        <f t="shared" si="0"/>
        <v>43</v>
      </c>
      <c r="T45" s="53">
        <f t="shared" si="2"/>
        <v>0.53749999999999998</v>
      </c>
    </row>
    <row r="46" spans="1:30" x14ac:dyDescent="0.3">
      <c r="A46" s="145"/>
      <c r="B46" s="43">
        <v>42</v>
      </c>
      <c r="C46" s="43">
        <v>3</v>
      </c>
      <c r="D46" s="43">
        <v>2</v>
      </c>
      <c r="E46" s="43">
        <v>2</v>
      </c>
      <c r="F46" s="43">
        <v>2</v>
      </c>
      <c r="G46" s="43">
        <v>3</v>
      </c>
      <c r="H46" s="43">
        <v>3</v>
      </c>
      <c r="I46" s="43">
        <v>2</v>
      </c>
      <c r="J46" s="43">
        <v>2</v>
      </c>
      <c r="K46" s="43">
        <v>3</v>
      </c>
      <c r="L46" s="43">
        <v>3</v>
      </c>
      <c r="M46" s="43">
        <v>2</v>
      </c>
      <c r="N46" s="43">
        <v>1</v>
      </c>
      <c r="O46" s="43">
        <v>2</v>
      </c>
      <c r="P46" s="43">
        <v>2</v>
      </c>
      <c r="Q46" s="43">
        <v>2</v>
      </c>
      <c r="R46" s="43">
        <v>1</v>
      </c>
      <c r="S46" s="52">
        <f t="shared" si="0"/>
        <v>35</v>
      </c>
      <c r="T46" s="53">
        <f t="shared" si="2"/>
        <v>0.4375</v>
      </c>
    </row>
    <row r="47" spans="1:30" x14ac:dyDescent="0.3">
      <c r="A47" s="145"/>
      <c r="B47" s="43">
        <v>43</v>
      </c>
      <c r="C47" s="43">
        <v>3</v>
      </c>
      <c r="D47" s="43">
        <v>3</v>
      </c>
      <c r="E47" s="43">
        <v>3</v>
      </c>
      <c r="F47" s="43">
        <v>2</v>
      </c>
      <c r="G47" s="43">
        <v>3</v>
      </c>
      <c r="H47" s="43">
        <v>5</v>
      </c>
      <c r="I47" s="43">
        <v>3</v>
      </c>
      <c r="J47" s="43">
        <v>3</v>
      </c>
      <c r="K47" s="43">
        <v>5</v>
      </c>
      <c r="L47" s="43">
        <v>3</v>
      </c>
      <c r="M47" s="43">
        <v>2</v>
      </c>
      <c r="N47" s="43">
        <v>1</v>
      </c>
      <c r="O47" s="43">
        <v>3</v>
      </c>
      <c r="P47" s="43">
        <v>2</v>
      </c>
      <c r="Q47" s="43">
        <v>2</v>
      </c>
      <c r="R47" s="43">
        <v>2</v>
      </c>
      <c r="S47" s="52">
        <f t="shared" si="0"/>
        <v>45</v>
      </c>
      <c r="T47" s="53">
        <f t="shared" si="2"/>
        <v>0.5625</v>
      </c>
    </row>
    <row r="48" spans="1:30" x14ac:dyDescent="0.3">
      <c r="A48" s="145"/>
      <c r="B48" s="43">
        <v>44</v>
      </c>
      <c r="C48" s="43">
        <v>2</v>
      </c>
      <c r="D48" s="43">
        <v>2</v>
      </c>
      <c r="E48" s="43">
        <v>2</v>
      </c>
      <c r="F48" s="43">
        <v>2</v>
      </c>
      <c r="G48" s="43">
        <v>1</v>
      </c>
      <c r="H48" s="43">
        <v>3</v>
      </c>
      <c r="I48" s="43">
        <v>4</v>
      </c>
      <c r="J48" s="43">
        <v>2</v>
      </c>
      <c r="K48" s="43">
        <v>4</v>
      </c>
      <c r="L48" s="43">
        <v>3</v>
      </c>
      <c r="M48" s="43">
        <v>2</v>
      </c>
      <c r="N48" s="43">
        <v>1</v>
      </c>
      <c r="O48" s="43">
        <v>1</v>
      </c>
      <c r="P48" s="43">
        <v>2</v>
      </c>
      <c r="Q48" s="43">
        <v>2</v>
      </c>
      <c r="R48" s="43">
        <v>1</v>
      </c>
      <c r="S48" s="52">
        <f t="shared" si="0"/>
        <v>34</v>
      </c>
      <c r="T48" s="53">
        <f t="shared" si="2"/>
        <v>0.42499999999999999</v>
      </c>
    </row>
    <row r="49" spans="1:30" x14ac:dyDescent="0.3">
      <c r="A49" s="145"/>
      <c r="B49" s="43">
        <v>45</v>
      </c>
      <c r="C49" s="43">
        <v>3</v>
      </c>
      <c r="D49" s="43">
        <v>3</v>
      </c>
      <c r="E49" s="43">
        <v>3</v>
      </c>
      <c r="F49" s="43">
        <v>2</v>
      </c>
      <c r="G49" s="43">
        <v>1</v>
      </c>
      <c r="H49" s="43">
        <v>1</v>
      </c>
      <c r="I49" s="43">
        <v>4</v>
      </c>
      <c r="J49" s="43">
        <v>2</v>
      </c>
      <c r="K49" s="43">
        <v>3</v>
      </c>
      <c r="L49" s="43">
        <v>2</v>
      </c>
      <c r="M49" s="43">
        <v>2</v>
      </c>
      <c r="N49" s="43">
        <v>2</v>
      </c>
      <c r="O49" s="43">
        <v>2</v>
      </c>
      <c r="P49" s="43">
        <v>1</v>
      </c>
      <c r="Q49" s="43">
        <v>2</v>
      </c>
      <c r="R49" s="43">
        <v>2</v>
      </c>
      <c r="S49" s="52">
        <f t="shared" si="0"/>
        <v>35</v>
      </c>
      <c r="T49" s="53">
        <f t="shared" si="2"/>
        <v>0.4375</v>
      </c>
    </row>
    <row r="50" spans="1:30" x14ac:dyDescent="0.3">
      <c r="A50" s="146" t="s">
        <v>156</v>
      </c>
      <c r="B50" s="41">
        <v>46</v>
      </c>
      <c r="C50" s="41">
        <v>4</v>
      </c>
      <c r="D50" s="41">
        <v>3</v>
      </c>
      <c r="E50" s="41">
        <v>3</v>
      </c>
      <c r="F50" s="41">
        <v>3</v>
      </c>
      <c r="G50" s="41">
        <v>5</v>
      </c>
      <c r="H50" s="41">
        <v>4</v>
      </c>
      <c r="I50" s="41">
        <v>3</v>
      </c>
      <c r="J50" s="41">
        <v>3</v>
      </c>
      <c r="K50" s="41">
        <v>4</v>
      </c>
      <c r="L50" s="41">
        <v>3</v>
      </c>
      <c r="M50" s="41">
        <v>1</v>
      </c>
      <c r="N50" s="41">
        <v>4</v>
      </c>
      <c r="O50" s="41">
        <v>3</v>
      </c>
      <c r="P50" s="41">
        <v>4</v>
      </c>
      <c r="Q50" s="41">
        <v>2</v>
      </c>
      <c r="R50" s="41">
        <v>3</v>
      </c>
      <c r="S50" s="54">
        <f t="shared" si="0"/>
        <v>52</v>
      </c>
      <c r="T50" s="55">
        <f t="shared" si="2"/>
        <v>0.65</v>
      </c>
    </row>
    <row r="51" spans="1:30" x14ac:dyDescent="0.3">
      <c r="A51" s="147"/>
      <c r="B51" s="41">
        <v>47</v>
      </c>
      <c r="C51" s="41">
        <v>2</v>
      </c>
      <c r="D51" s="41">
        <v>2</v>
      </c>
      <c r="E51" s="41">
        <v>2</v>
      </c>
      <c r="F51" s="41">
        <v>2</v>
      </c>
      <c r="G51" s="41">
        <v>4</v>
      </c>
      <c r="H51" s="41">
        <v>2</v>
      </c>
      <c r="I51" s="41">
        <v>4</v>
      </c>
      <c r="J51" s="41">
        <v>4</v>
      </c>
      <c r="K51" s="41">
        <v>4</v>
      </c>
      <c r="L51" s="41">
        <v>2</v>
      </c>
      <c r="M51" s="41">
        <v>1</v>
      </c>
      <c r="N51" s="41">
        <v>1</v>
      </c>
      <c r="O51" s="41">
        <v>2</v>
      </c>
      <c r="P51" s="41">
        <v>1</v>
      </c>
      <c r="Q51" s="41">
        <v>2</v>
      </c>
      <c r="R51" s="41">
        <v>2</v>
      </c>
      <c r="S51" s="54">
        <f t="shared" si="0"/>
        <v>37</v>
      </c>
      <c r="T51" s="55">
        <f t="shared" si="2"/>
        <v>0.46250000000000002</v>
      </c>
    </row>
    <row r="52" spans="1:30" x14ac:dyDescent="0.3">
      <c r="A52" s="147"/>
      <c r="B52" s="41">
        <v>48</v>
      </c>
      <c r="C52" s="41">
        <v>3</v>
      </c>
      <c r="D52" s="41">
        <v>3</v>
      </c>
      <c r="E52" s="41">
        <v>2</v>
      </c>
      <c r="F52" s="41">
        <v>2</v>
      </c>
      <c r="G52" s="41">
        <v>1</v>
      </c>
      <c r="H52" s="41">
        <v>2</v>
      </c>
      <c r="I52" s="41">
        <v>3</v>
      </c>
      <c r="J52" s="41">
        <v>2</v>
      </c>
      <c r="K52" s="41">
        <v>4</v>
      </c>
      <c r="L52" s="41">
        <v>2</v>
      </c>
      <c r="M52" s="41">
        <v>1</v>
      </c>
      <c r="N52" s="41">
        <v>2</v>
      </c>
      <c r="O52" s="41">
        <v>3</v>
      </c>
      <c r="P52" s="41">
        <v>2</v>
      </c>
      <c r="Q52" s="41">
        <v>2</v>
      </c>
      <c r="R52" s="41">
        <v>2</v>
      </c>
      <c r="S52" s="54">
        <f t="shared" si="0"/>
        <v>36</v>
      </c>
      <c r="T52" s="55">
        <f t="shared" si="2"/>
        <v>0.45</v>
      </c>
    </row>
    <row r="53" spans="1:30" x14ac:dyDescent="0.3">
      <c r="A53" s="147"/>
      <c r="B53" s="41">
        <v>49</v>
      </c>
      <c r="C53" s="41">
        <v>4</v>
      </c>
      <c r="D53" s="41">
        <v>3</v>
      </c>
      <c r="E53" s="41">
        <v>3</v>
      </c>
      <c r="F53" s="41">
        <v>3</v>
      </c>
      <c r="G53" s="41">
        <v>3</v>
      </c>
      <c r="H53" s="41">
        <v>2</v>
      </c>
      <c r="I53" s="41">
        <v>3</v>
      </c>
      <c r="J53" s="41">
        <v>3</v>
      </c>
      <c r="K53" s="41">
        <v>4</v>
      </c>
      <c r="L53" s="41">
        <v>3</v>
      </c>
      <c r="M53" s="41">
        <v>1</v>
      </c>
      <c r="N53" s="41">
        <v>3</v>
      </c>
      <c r="O53" s="41">
        <v>3</v>
      </c>
      <c r="P53" s="41">
        <v>4</v>
      </c>
      <c r="Q53" s="41">
        <v>3</v>
      </c>
      <c r="R53" s="41">
        <v>2</v>
      </c>
      <c r="S53" s="54">
        <f t="shared" si="0"/>
        <v>47</v>
      </c>
      <c r="T53" s="55">
        <f t="shared" si="2"/>
        <v>0.58750000000000002</v>
      </c>
    </row>
    <row r="54" spans="1:30" x14ac:dyDescent="0.3">
      <c r="A54" s="147"/>
      <c r="B54" s="41">
        <v>50</v>
      </c>
      <c r="C54" s="41">
        <v>3</v>
      </c>
      <c r="D54" s="41">
        <v>2</v>
      </c>
      <c r="E54" s="41">
        <v>2</v>
      </c>
      <c r="F54" s="41">
        <v>1</v>
      </c>
      <c r="G54" s="41">
        <v>2</v>
      </c>
      <c r="H54" s="41">
        <v>1</v>
      </c>
      <c r="I54" s="41">
        <v>3</v>
      </c>
      <c r="J54" s="41">
        <v>3</v>
      </c>
      <c r="K54" s="41">
        <v>3</v>
      </c>
      <c r="L54" s="41">
        <v>2</v>
      </c>
      <c r="M54" s="41">
        <v>1</v>
      </c>
      <c r="N54" s="41">
        <v>2</v>
      </c>
      <c r="O54" s="41">
        <v>2</v>
      </c>
      <c r="P54" s="41">
        <v>2</v>
      </c>
      <c r="Q54" s="41">
        <v>1</v>
      </c>
      <c r="R54" s="41">
        <v>1</v>
      </c>
      <c r="S54" s="54">
        <f t="shared" si="0"/>
        <v>31</v>
      </c>
      <c r="T54" s="55">
        <f t="shared" si="2"/>
        <v>0.38750000000000001</v>
      </c>
    </row>
    <row r="55" spans="1:30" x14ac:dyDescent="0.3">
      <c r="A55" s="136" t="s">
        <v>157</v>
      </c>
      <c r="B55" s="44">
        <v>51</v>
      </c>
      <c r="C55" s="44">
        <v>2</v>
      </c>
      <c r="D55" s="44">
        <v>2</v>
      </c>
      <c r="E55" s="44">
        <v>2</v>
      </c>
      <c r="F55" s="44">
        <v>2</v>
      </c>
      <c r="G55" s="44">
        <v>3</v>
      </c>
      <c r="H55" s="44">
        <v>3</v>
      </c>
      <c r="I55" s="44">
        <v>4</v>
      </c>
      <c r="J55" s="44">
        <v>3</v>
      </c>
      <c r="K55" s="44">
        <v>1</v>
      </c>
      <c r="L55" s="44">
        <v>3</v>
      </c>
      <c r="M55" s="44">
        <v>3</v>
      </c>
      <c r="N55" s="44">
        <v>1</v>
      </c>
      <c r="O55" s="44">
        <v>2</v>
      </c>
      <c r="P55" s="44">
        <v>1</v>
      </c>
      <c r="Q55" s="44">
        <v>1</v>
      </c>
      <c r="R55" s="44">
        <v>1</v>
      </c>
      <c r="S55" s="48">
        <f t="shared" si="0"/>
        <v>34</v>
      </c>
      <c r="T55" s="49">
        <f t="shared" si="2"/>
        <v>0.42499999999999999</v>
      </c>
    </row>
    <row r="56" spans="1:30" x14ac:dyDescent="0.3">
      <c r="A56" s="137"/>
      <c r="B56" s="44">
        <v>52</v>
      </c>
      <c r="C56" s="44">
        <v>3</v>
      </c>
      <c r="D56" s="44">
        <v>2</v>
      </c>
      <c r="E56" s="44">
        <v>3</v>
      </c>
      <c r="F56" s="44">
        <v>2</v>
      </c>
      <c r="G56" s="44">
        <v>2</v>
      </c>
      <c r="H56" s="44">
        <v>2</v>
      </c>
      <c r="I56" s="44">
        <v>3</v>
      </c>
      <c r="J56" s="44">
        <v>2</v>
      </c>
      <c r="K56" s="44">
        <v>1</v>
      </c>
      <c r="L56" s="44">
        <v>3</v>
      </c>
      <c r="M56" s="44">
        <v>1</v>
      </c>
      <c r="N56" s="44">
        <v>1</v>
      </c>
      <c r="O56" s="44">
        <v>3</v>
      </c>
      <c r="P56" s="44">
        <v>1</v>
      </c>
      <c r="Q56" s="44">
        <v>1</v>
      </c>
      <c r="R56" s="44">
        <v>1</v>
      </c>
      <c r="S56" s="48">
        <f t="shared" si="0"/>
        <v>31</v>
      </c>
      <c r="T56" s="49">
        <f t="shared" si="2"/>
        <v>0.38750000000000001</v>
      </c>
    </row>
    <row r="57" spans="1:30" x14ac:dyDescent="0.3">
      <c r="A57" s="137"/>
      <c r="B57" s="44">
        <v>53</v>
      </c>
      <c r="C57" s="44">
        <v>3</v>
      </c>
      <c r="D57" s="44">
        <v>3</v>
      </c>
      <c r="E57" s="44">
        <v>1</v>
      </c>
      <c r="F57" s="44">
        <v>2</v>
      </c>
      <c r="G57" s="44">
        <v>3</v>
      </c>
      <c r="H57" s="44">
        <v>3</v>
      </c>
      <c r="I57" s="44">
        <v>4</v>
      </c>
      <c r="J57" s="44">
        <v>3</v>
      </c>
      <c r="K57" s="44">
        <v>1</v>
      </c>
      <c r="L57" s="44">
        <v>3</v>
      </c>
      <c r="M57" s="44">
        <v>1</v>
      </c>
      <c r="N57" s="44">
        <v>1</v>
      </c>
      <c r="O57" s="44">
        <v>1</v>
      </c>
      <c r="P57" s="44">
        <v>1</v>
      </c>
      <c r="Q57" s="44">
        <v>1</v>
      </c>
      <c r="R57" s="44">
        <v>1</v>
      </c>
      <c r="S57" s="48">
        <f t="shared" si="0"/>
        <v>32</v>
      </c>
      <c r="T57" s="49">
        <f t="shared" si="2"/>
        <v>0.4</v>
      </c>
    </row>
    <row r="58" spans="1:30" x14ac:dyDescent="0.3">
      <c r="A58" s="137"/>
      <c r="B58" s="44">
        <v>54</v>
      </c>
      <c r="C58" s="44">
        <v>3</v>
      </c>
      <c r="D58" s="44">
        <v>3</v>
      </c>
      <c r="E58" s="44">
        <v>1</v>
      </c>
      <c r="F58" s="44">
        <v>2</v>
      </c>
      <c r="G58" s="44">
        <v>2</v>
      </c>
      <c r="H58" s="44">
        <v>2</v>
      </c>
      <c r="I58" s="44">
        <v>3</v>
      </c>
      <c r="J58" s="44">
        <v>2</v>
      </c>
      <c r="K58" s="44">
        <v>1</v>
      </c>
      <c r="L58" s="44">
        <v>2</v>
      </c>
      <c r="M58" s="44">
        <v>1</v>
      </c>
      <c r="N58" s="44">
        <v>1</v>
      </c>
      <c r="O58" s="44">
        <v>1</v>
      </c>
      <c r="P58" s="44">
        <v>1</v>
      </c>
      <c r="Q58" s="44">
        <v>1</v>
      </c>
      <c r="R58" s="44">
        <v>1</v>
      </c>
      <c r="S58" s="48">
        <f t="shared" si="0"/>
        <v>27</v>
      </c>
      <c r="T58" s="49">
        <f t="shared" si="2"/>
        <v>0.33750000000000002</v>
      </c>
    </row>
    <row r="59" spans="1:30" x14ac:dyDescent="0.3">
      <c r="A59" s="137"/>
      <c r="B59" s="44">
        <v>55</v>
      </c>
      <c r="C59" s="44">
        <v>2</v>
      </c>
      <c r="D59" s="44">
        <v>2</v>
      </c>
      <c r="E59" s="44">
        <v>2</v>
      </c>
      <c r="F59" s="44">
        <v>2</v>
      </c>
      <c r="G59" s="44">
        <v>2</v>
      </c>
      <c r="H59" s="44">
        <v>2</v>
      </c>
      <c r="I59" s="44">
        <v>4</v>
      </c>
      <c r="J59" s="44">
        <v>2</v>
      </c>
      <c r="K59" s="44">
        <v>2</v>
      </c>
      <c r="L59" s="44">
        <v>2</v>
      </c>
      <c r="M59" s="44">
        <v>2</v>
      </c>
      <c r="N59" s="44">
        <v>2</v>
      </c>
      <c r="O59" s="44">
        <v>2</v>
      </c>
      <c r="P59" s="44">
        <v>2</v>
      </c>
      <c r="Q59" s="44">
        <v>2</v>
      </c>
      <c r="R59" s="44">
        <v>1</v>
      </c>
      <c r="S59" s="48">
        <f t="shared" si="0"/>
        <v>33</v>
      </c>
      <c r="T59" s="49">
        <f t="shared" si="2"/>
        <v>0.41249999999999998</v>
      </c>
    </row>
    <row r="62" spans="1:30" x14ac:dyDescent="0.3">
      <c r="R62" s="45"/>
      <c r="S62" s="45"/>
      <c r="AD62" t="s">
        <v>361</v>
      </c>
    </row>
    <row r="63" spans="1:30" x14ac:dyDescent="0.3">
      <c r="S63" s="16"/>
    </row>
    <row r="78" spans="30:30" x14ac:dyDescent="0.3">
      <c r="AD78" t="s">
        <v>160</v>
      </c>
    </row>
    <row r="92" spans="30:30" x14ac:dyDescent="0.3">
      <c r="AD92" t="s">
        <v>160</v>
      </c>
    </row>
  </sheetData>
  <mergeCells count="6">
    <mergeCell ref="A55:A59"/>
    <mergeCell ref="A5:A31"/>
    <mergeCell ref="A32:A37"/>
    <mergeCell ref="A38:A43"/>
    <mergeCell ref="A44:A49"/>
    <mergeCell ref="A50:A54"/>
  </mergeCells>
  <pageMargins left="0.7" right="0.7" top="0.75" bottom="0.75" header="0.3" footer="0.3"/>
  <ignoredErrors>
    <ignoredError sqref="S5:S59"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154"/>
  <sheetViews>
    <sheetView showGridLines="0" tabSelected="1" topLeftCell="A3" workbookViewId="0">
      <selection activeCell="F13" sqref="F13:H21"/>
    </sheetView>
  </sheetViews>
  <sheetFormatPr baseColWidth="10" defaultColWidth="10.6640625" defaultRowHeight="14.4" x14ac:dyDescent="0.3"/>
  <cols>
    <col min="2" max="2" width="16.44140625" bestFit="1" customWidth="1"/>
    <col min="3" max="3" width="7.109375" bestFit="1" customWidth="1"/>
    <col min="4" max="4" width="4.5546875" bestFit="1" customWidth="1"/>
    <col min="6" max="6" width="58.88671875" customWidth="1"/>
    <col min="7" max="7" width="14.6640625" bestFit="1" customWidth="1"/>
    <col min="8" max="8" width="13.6640625" bestFit="1" customWidth="1"/>
  </cols>
  <sheetData>
    <row r="1" spans="1:8" x14ac:dyDescent="0.3">
      <c r="A1" s="20" t="s">
        <v>158</v>
      </c>
      <c r="B1" s="20" t="s">
        <v>163</v>
      </c>
      <c r="E1" s="21" t="s">
        <v>169</v>
      </c>
      <c r="F1" s="22" t="s">
        <v>170</v>
      </c>
      <c r="G1" s="22" t="s">
        <v>171</v>
      </c>
      <c r="H1" s="23" t="s">
        <v>172</v>
      </c>
    </row>
    <row r="2" spans="1:8" x14ac:dyDescent="0.3">
      <c r="A2" s="17" t="s">
        <v>355</v>
      </c>
      <c r="B2" s="17" t="s">
        <v>159</v>
      </c>
      <c r="E2" s="24">
        <v>1</v>
      </c>
      <c r="F2" s="25" t="s">
        <v>173</v>
      </c>
      <c r="G2" s="25">
        <v>1</v>
      </c>
      <c r="H2" s="26">
        <v>27</v>
      </c>
    </row>
    <row r="3" spans="1:8" x14ac:dyDescent="0.3">
      <c r="A3" s="17" t="s">
        <v>356</v>
      </c>
      <c r="B3" s="17" t="s">
        <v>164</v>
      </c>
      <c r="E3" s="24">
        <v>2</v>
      </c>
      <c r="F3" s="25" t="s">
        <v>174</v>
      </c>
      <c r="G3" s="25">
        <v>28</v>
      </c>
      <c r="H3" s="26">
        <v>33</v>
      </c>
    </row>
    <row r="4" spans="1:8" x14ac:dyDescent="0.3">
      <c r="A4" s="17" t="s">
        <v>357</v>
      </c>
      <c r="B4" s="17" t="s">
        <v>160</v>
      </c>
      <c r="E4" s="24">
        <v>3</v>
      </c>
      <c r="F4" s="25" t="s">
        <v>175</v>
      </c>
      <c r="G4" s="25">
        <v>34</v>
      </c>
      <c r="H4" s="26">
        <v>39</v>
      </c>
    </row>
    <row r="5" spans="1:8" x14ac:dyDescent="0.3">
      <c r="A5" s="17" t="s">
        <v>358</v>
      </c>
      <c r="B5" s="17" t="s">
        <v>165</v>
      </c>
      <c r="E5" s="24">
        <v>4</v>
      </c>
      <c r="F5" s="25" t="s">
        <v>176</v>
      </c>
      <c r="G5" s="25">
        <v>40</v>
      </c>
      <c r="H5" s="26">
        <v>45</v>
      </c>
    </row>
    <row r="6" spans="1:8" x14ac:dyDescent="0.3">
      <c r="A6" s="17" t="s">
        <v>359</v>
      </c>
      <c r="B6" s="17" t="s">
        <v>161</v>
      </c>
      <c r="E6" s="24">
        <v>5</v>
      </c>
      <c r="F6" s="25" t="s">
        <v>177</v>
      </c>
      <c r="G6" s="25">
        <v>46</v>
      </c>
      <c r="H6" s="26">
        <v>50</v>
      </c>
    </row>
    <row r="7" spans="1:8" ht="15" thickBot="1" x14ac:dyDescent="0.35">
      <c r="E7" s="27">
        <v>6</v>
      </c>
      <c r="F7" s="28" t="s">
        <v>178</v>
      </c>
      <c r="G7" s="28">
        <v>51</v>
      </c>
      <c r="H7" s="29">
        <v>55</v>
      </c>
    </row>
    <row r="12" spans="1:8" ht="15" thickBot="1" x14ac:dyDescent="0.35"/>
    <row r="13" spans="1:8" s="68" customFormat="1" ht="20.25" customHeight="1" thickBot="1" x14ac:dyDescent="0.35">
      <c r="F13" s="120" t="s">
        <v>170</v>
      </c>
      <c r="G13" s="121" t="s">
        <v>158</v>
      </c>
      <c r="H13" s="122" t="s">
        <v>376</v>
      </c>
    </row>
    <row r="14" spans="1:8" s="68" customFormat="1" ht="20.25" customHeight="1" x14ac:dyDescent="0.3">
      <c r="F14" s="123" t="s">
        <v>173</v>
      </c>
      <c r="G14" s="119">
        <f>I99</f>
        <v>0.59548611111111116</v>
      </c>
      <c r="H14" s="124" t="s">
        <v>362</v>
      </c>
    </row>
    <row r="15" spans="1:8" s="68" customFormat="1" ht="20.25" customHeight="1" x14ac:dyDescent="0.3">
      <c r="F15" s="125" t="s">
        <v>174</v>
      </c>
      <c r="G15" s="117">
        <f>I126</f>
        <v>0.41041666666666665</v>
      </c>
      <c r="H15" s="126" t="s">
        <v>362</v>
      </c>
    </row>
    <row r="16" spans="1:8" s="68" customFormat="1" ht="20.25" customHeight="1" x14ac:dyDescent="0.3">
      <c r="F16" s="127" t="s">
        <v>175</v>
      </c>
      <c r="G16" s="118">
        <f>I132</f>
        <v>0.34166666666666667</v>
      </c>
      <c r="H16" s="128" t="s">
        <v>363</v>
      </c>
    </row>
    <row r="17" spans="1:8" s="68" customFormat="1" ht="20.25" customHeight="1" x14ac:dyDescent="0.3">
      <c r="F17" s="125" t="s">
        <v>176</v>
      </c>
      <c r="G17" s="117">
        <f>I138</f>
        <v>0.46666666666666667</v>
      </c>
      <c r="H17" s="126" t="s">
        <v>362</v>
      </c>
    </row>
    <row r="18" spans="1:8" s="68" customFormat="1" ht="20.25" customHeight="1" x14ac:dyDescent="0.3">
      <c r="F18" s="125" t="s">
        <v>177</v>
      </c>
      <c r="G18" s="117">
        <f>I144</f>
        <v>0.50749999999999995</v>
      </c>
      <c r="H18" s="126" t="s">
        <v>362</v>
      </c>
    </row>
    <row r="19" spans="1:8" s="68" customFormat="1" ht="20.25" customHeight="1" thickBot="1" x14ac:dyDescent="0.35">
      <c r="F19" s="130" t="s">
        <v>178</v>
      </c>
      <c r="G19" s="131">
        <f>I150</f>
        <v>0.39250000000000002</v>
      </c>
      <c r="H19" s="129" t="s">
        <v>363</v>
      </c>
    </row>
    <row r="20" spans="1:8" x14ac:dyDescent="0.3">
      <c r="F20" s="132" t="s">
        <v>368</v>
      </c>
      <c r="G20" s="133">
        <f>AVERAGE(G14:G19)</f>
        <v>0.4523726851851852</v>
      </c>
    </row>
    <row r="21" spans="1:8" ht="15" thickBot="1" x14ac:dyDescent="0.35">
      <c r="F21" s="134" t="s">
        <v>377</v>
      </c>
      <c r="G21" s="135">
        <f>_xlfn.STDEV.S(G14:G19)</f>
        <v>9.0912771251319177E-2</v>
      </c>
    </row>
    <row r="22" spans="1:8" ht="15" hidden="1" thickBot="1" x14ac:dyDescent="0.35">
      <c r="A22" s="56" t="s">
        <v>170</v>
      </c>
      <c r="B22" s="57" t="s">
        <v>360</v>
      </c>
      <c r="C22" s="58" t="s">
        <v>158</v>
      </c>
    </row>
    <row r="23" spans="1:8" ht="15" hidden="1" customHeight="1" thickBot="1" x14ac:dyDescent="0.35">
      <c r="A23" s="69" t="s">
        <v>152</v>
      </c>
      <c r="B23" s="59">
        <v>1</v>
      </c>
      <c r="C23" s="61">
        <v>0.5625</v>
      </c>
    </row>
    <row r="24" spans="1:8" ht="15" hidden="1" customHeight="1" thickBot="1" x14ac:dyDescent="0.35">
      <c r="A24" s="69" t="s">
        <v>152</v>
      </c>
      <c r="B24" s="62">
        <v>2</v>
      </c>
      <c r="C24" s="64">
        <v>0.640625</v>
      </c>
    </row>
    <row r="25" spans="1:8" ht="15" hidden="1" customHeight="1" thickBot="1" x14ac:dyDescent="0.35">
      <c r="A25" s="69" t="s">
        <v>152</v>
      </c>
      <c r="B25" s="62">
        <v>3</v>
      </c>
      <c r="C25" s="64">
        <v>0.609375</v>
      </c>
    </row>
    <row r="26" spans="1:8" ht="15" hidden="1" customHeight="1" thickBot="1" x14ac:dyDescent="0.35">
      <c r="A26" s="69" t="s">
        <v>152</v>
      </c>
      <c r="B26" s="62">
        <v>4</v>
      </c>
      <c r="C26" s="64">
        <v>0.71875</v>
      </c>
    </row>
    <row r="27" spans="1:8" ht="15" hidden="1" customHeight="1" thickBot="1" x14ac:dyDescent="0.35">
      <c r="A27" s="69" t="s">
        <v>152</v>
      </c>
      <c r="B27" s="62">
        <v>5</v>
      </c>
      <c r="C27" s="64">
        <v>0.625</v>
      </c>
    </row>
    <row r="28" spans="1:8" ht="15" hidden="1" customHeight="1" thickBot="1" x14ac:dyDescent="0.35">
      <c r="A28" s="69" t="s">
        <v>152</v>
      </c>
      <c r="B28" s="62">
        <v>6</v>
      </c>
      <c r="C28" s="64">
        <v>0.53125</v>
      </c>
    </row>
    <row r="29" spans="1:8" ht="15" hidden="1" customHeight="1" thickBot="1" x14ac:dyDescent="0.35">
      <c r="A29" s="69" t="s">
        <v>152</v>
      </c>
      <c r="B29" s="62">
        <v>7</v>
      </c>
      <c r="C29" s="64">
        <v>0.578125</v>
      </c>
    </row>
    <row r="30" spans="1:8" ht="15" hidden="1" customHeight="1" thickBot="1" x14ac:dyDescent="0.35">
      <c r="A30" s="69" t="s">
        <v>152</v>
      </c>
      <c r="B30" s="62">
        <v>8</v>
      </c>
      <c r="C30" s="64">
        <v>0.640625</v>
      </c>
    </row>
    <row r="31" spans="1:8" ht="15" hidden="1" customHeight="1" thickBot="1" x14ac:dyDescent="0.35">
      <c r="A31" s="69" t="s">
        <v>152</v>
      </c>
      <c r="B31" s="62">
        <v>9</v>
      </c>
      <c r="C31" s="64">
        <v>0.46875</v>
      </c>
    </row>
    <row r="32" spans="1:8" ht="15" hidden="1" customHeight="1" thickBot="1" x14ac:dyDescent="0.35">
      <c r="A32" s="69" t="s">
        <v>152</v>
      </c>
      <c r="B32" s="62">
        <v>10</v>
      </c>
      <c r="C32" s="64">
        <v>0.5625</v>
      </c>
    </row>
    <row r="33" spans="1:3" ht="15" hidden="1" customHeight="1" thickBot="1" x14ac:dyDescent="0.35">
      <c r="A33" s="69" t="s">
        <v>152</v>
      </c>
      <c r="B33" s="62">
        <v>11</v>
      </c>
      <c r="C33" s="64">
        <v>0.609375</v>
      </c>
    </row>
    <row r="34" spans="1:3" ht="15" hidden="1" customHeight="1" thickBot="1" x14ac:dyDescent="0.35">
      <c r="A34" s="69" t="s">
        <v>152</v>
      </c>
      <c r="B34" s="62">
        <v>12</v>
      </c>
      <c r="C34" s="64">
        <v>0.625</v>
      </c>
    </row>
    <row r="35" spans="1:3" ht="15" hidden="1" customHeight="1" thickBot="1" x14ac:dyDescent="0.35">
      <c r="A35" s="69" t="s">
        <v>152</v>
      </c>
      <c r="B35" s="62">
        <v>13</v>
      </c>
      <c r="C35" s="64">
        <v>0.625</v>
      </c>
    </row>
    <row r="36" spans="1:3" ht="15" hidden="1" customHeight="1" thickBot="1" x14ac:dyDescent="0.35">
      <c r="A36" s="69" t="s">
        <v>152</v>
      </c>
      <c r="B36" s="62">
        <v>14</v>
      </c>
      <c r="C36" s="64">
        <v>0.546875</v>
      </c>
    </row>
    <row r="37" spans="1:3" ht="15" hidden="1" customHeight="1" thickBot="1" x14ac:dyDescent="0.35">
      <c r="A37" s="69" t="s">
        <v>152</v>
      </c>
      <c r="B37" s="62">
        <v>15</v>
      </c>
      <c r="C37" s="64">
        <v>0.515625</v>
      </c>
    </row>
    <row r="38" spans="1:3" ht="15" hidden="1" customHeight="1" thickBot="1" x14ac:dyDescent="0.35">
      <c r="A38" s="69" t="s">
        <v>152</v>
      </c>
      <c r="B38" s="62">
        <v>16</v>
      </c>
      <c r="C38" s="64">
        <v>0.46875</v>
      </c>
    </row>
    <row r="39" spans="1:3" ht="15" hidden="1" customHeight="1" thickBot="1" x14ac:dyDescent="0.35">
      <c r="A39" s="69" t="s">
        <v>152</v>
      </c>
      <c r="B39" s="62">
        <v>17</v>
      </c>
      <c r="C39" s="64">
        <v>0.640625</v>
      </c>
    </row>
    <row r="40" spans="1:3" ht="15" hidden="1" customHeight="1" thickBot="1" x14ac:dyDescent="0.35">
      <c r="A40" s="69" t="s">
        <v>152</v>
      </c>
      <c r="B40" s="62">
        <v>18</v>
      </c>
      <c r="C40" s="64">
        <v>0.65625</v>
      </c>
    </row>
    <row r="41" spans="1:3" ht="15" hidden="1" customHeight="1" thickBot="1" x14ac:dyDescent="0.35">
      <c r="A41" s="69" t="s">
        <v>152</v>
      </c>
      <c r="B41" s="62">
        <v>19</v>
      </c>
      <c r="C41" s="64">
        <v>0.59375</v>
      </c>
    </row>
    <row r="42" spans="1:3" ht="15" hidden="1" customHeight="1" thickBot="1" x14ac:dyDescent="0.35">
      <c r="A42" s="69" t="s">
        <v>152</v>
      </c>
      <c r="B42" s="62">
        <v>20</v>
      </c>
      <c r="C42" s="64">
        <v>0.5625</v>
      </c>
    </row>
    <row r="43" spans="1:3" ht="15" hidden="1" customHeight="1" thickBot="1" x14ac:dyDescent="0.35">
      <c r="A43" s="69" t="s">
        <v>152</v>
      </c>
      <c r="B43" s="62">
        <v>21</v>
      </c>
      <c r="C43" s="64">
        <v>0.515625</v>
      </c>
    </row>
    <row r="44" spans="1:3" ht="15" hidden="1" customHeight="1" thickBot="1" x14ac:dyDescent="0.35">
      <c r="A44" s="69" t="s">
        <v>152</v>
      </c>
      <c r="B44" s="62">
        <v>22</v>
      </c>
      <c r="C44" s="64">
        <v>0.640625</v>
      </c>
    </row>
    <row r="45" spans="1:3" ht="15" hidden="1" customHeight="1" thickBot="1" x14ac:dyDescent="0.35">
      <c r="A45" s="69" t="s">
        <v>152</v>
      </c>
      <c r="B45" s="62">
        <v>23</v>
      </c>
      <c r="C45" s="64">
        <v>0.59375</v>
      </c>
    </row>
    <row r="46" spans="1:3" ht="15" hidden="1" customHeight="1" thickBot="1" x14ac:dyDescent="0.35">
      <c r="A46" s="69" t="s">
        <v>152</v>
      </c>
      <c r="B46" s="62">
        <v>24</v>
      </c>
      <c r="C46" s="64">
        <v>0.625</v>
      </c>
    </row>
    <row r="47" spans="1:3" ht="15" hidden="1" customHeight="1" thickBot="1" x14ac:dyDescent="0.35">
      <c r="A47" s="69" t="s">
        <v>152</v>
      </c>
      <c r="B47" s="62">
        <v>25</v>
      </c>
      <c r="C47" s="64">
        <v>0.609375</v>
      </c>
    </row>
    <row r="48" spans="1:3" ht="15" hidden="1" customHeight="1" x14ac:dyDescent="0.3">
      <c r="A48" s="69" t="s">
        <v>152</v>
      </c>
      <c r="B48" s="62">
        <v>26</v>
      </c>
      <c r="C48" s="64">
        <v>0.71875</v>
      </c>
    </row>
    <row r="49" spans="1:3" ht="15.75" hidden="1" customHeight="1" thickBot="1" x14ac:dyDescent="0.35">
      <c r="A49" s="69" t="s">
        <v>152</v>
      </c>
      <c r="B49" s="65">
        <v>27</v>
      </c>
      <c r="C49" s="67">
        <v>0.59375</v>
      </c>
    </row>
    <row r="50" spans="1:3" ht="15" hidden="1" customHeight="1" x14ac:dyDescent="0.3">
      <c r="A50" s="70" t="s">
        <v>153</v>
      </c>
      <c r="B50" s="40">
        <v>28</v>
      </c>
      <c r="C50" s="51">
        <v>0.59375</v>
      </c>
    </row>
    <row r="51" spans="1:3" ht="15" hidden="1" customHeight="1" x14ac:dyDescent="0.3">
      <c r="A51" s="70" t="s">
        <v>153</v>
      </c>
      <c r="B51" s="40">
        <v>29</v>
      </c>
      <c r="C51" s="51">
        <v>0.38750000000000001</v>
      </c>
    </row>
    <row r="52" spans="1:3" ht="15" hidden="1" customHeight="1" x14ac:dyDescent="0.3">
      <c r="A52" s="70" t="s">
        <v>153</v>
      </c>
      <c r="B52" s="40">
        <v>30</v>
      </c>
      <c r="C52" s="51">
        <v>0.42499999999999999</v>
      </c>
    </row>
    <row r="53" spans="1:3" ht="15" hidden="1" customHeight="1" x14ac:dyDescent="0.3">
      <c r="A53" s="70" t="s">
        <v>153</v>
      </c>
      <c r="B53" s="40">
        <v>31</v>
      </c>
      <c r="C53" s="51">
        <v>0.41249999999999998</v>
      </c>
    </row>
    <row r="54" spans="1:3" ht="15" hidden="1" customHeight="1" x14ac:dyDescent="0.3">
      <c r="A54" s="70" t="s">
        <v>153</v>
      </c>
      <c r="B54" s="40">
        <v>32</v>
      </c>
      <c r="C54" s="51">
        <v>0.38750000000000001</v>
      </c>
    </row>
    <row r="55" spans="1:3" ht="15" hidden="1" customHeight="1" x14ac:dyDescent="0.3">
      <c r="A55" s="70" t="s">
        <v>153</v>
      </c>
      <c r="B55" s="40">
        <v>33</v>
      </c>
      <c r="C55" s="51">
        <v>0.375</v>
      </c>
    </row>
    <row r="56" spans="1:3" ht="15" hidden="1" customHeight="1" x14ac:dyDescent="0.3">
      <c r="A56" s="71" t="s">
        <v>154</v>
      </c>
      <c r="B56" s="42">
        <v>34</v>
      </c>
      <c r="C56" s="47">
        <v>0.42499999999999999</v>
      </c>
    </row>
    <row r="57" spans="1:3" ht="18" hidden="1" x14ac:dyDescent="0.3">
      <c r="A57" s="71" t="s">
        <v>154</v>
      </c>
      <c r="B57" s="42">
        <v>35</v>
      </c>
      <c r="C57" s="47">
        <v>0.38750000000000001</v>
      </c>
    </row>
    <row r="58" spans="1:3" ht="18" hidden="1" x14ac:dyDescent="0.3">
      <c r="A58" s="71" t="s">
        <v>154</v>
      </c>
      <c r="B58" s="42">
        <v>36</v>
      </c>
      <c r="C58" s="47">
        <v>0.3125</v>
      </c>
    </row>
    <row r="59" spans="1:3" ht="18" hidden="1" x14ac:dyDescent="0.3">
      <c r="A59" s="71" t="s">
        <v>154</v>
      </c>
      <c r="B59" s="42">
        <v>37</v>
      </c>
      <c r="C59" s="47">
        <v>0.32500000000000001</v>
      </c>
    </row>
    <row r="60" spans="1:3" ht="18" hidden="1" x14ac:dyDescent="0.3">
      <c r="A60" s="71" t="s">
        <v>154</v>
      </c>
      <c r="B60" s="42">
        <v>38</v>
      </c>
      <c r="C60" s="47">
        <v>0.3125</v>
      </c>
    </row>
    <row r="61" spans="1:3" ht="18" hidden="1" x14ac:dyDescent="0.3">
      <c r="A61" s="71" t="s">
        <v>154</v>
      </c>
      <c r="B61" s="42">
        <v>39</v>
      </c>
      <c r="C61" s="47">
        <v>0.28749999999999998</v>
      </c>
    </row>
    <row r="62" spans="1:3" ht="15" hidden="1" customHeight="1" x14ac:dyDescent="0.3">
      <c r="A62" s="72" t="s">
        <v>155</v>
      </c>
      <c r="B62" s="43">
        <v>40</v>
      </c>
      <c r="C62" s="53">
        <v>0.4</v>
      </c>
    </row>
    <row r="63" spans="1:3" ht="18" hidden="1" x14ac:dyDescent="0.3">
      <c r="A63" s="72" t="s">
        <v>155</v>
      </c>
      <c r="B63" s="43">
        <v>41</v>
      </c>
      <c r="C63" s="53">
        <v>0.53749999999999998</v>
      </c>
    </row>
    <row r="64" spans="1:3" ht="18" hidden="1" x14ac:dyDescent="0.3">
      <c r="A64" s="72" t="s">
        <v>155</v>
      </c>
      <c r="B64" s="43">
        <v>42</v>
      </c>
      <c r="C64" s="53">
        <v>0.4375</v>
      </c>
    </row>
    <row r="65" spans="1:11" ht="18" hidden="1" x14ac:dyDescent="0.3">
      <c r="A65" s="72" t="s">
        <v>155</v>
      </c>
      <c r="B65" s="43">
        <v>43</v>
      </c>
      <c r="C65" s="53">
        <v>0.5625</v>
      </c>
    </row>
    <row r="66" spans="1:11" ht="18" hidden="1" x14ac:dyDescent="0.3">
      <c r="A66" s="72" t="s">
        <v>155</v>
      </c>
      <c r="B66" s="43">
        <v>44</v>
      </c>
      <c r="C66" s="53">
        <v>0.42499999999999999</v>
      </c>
    </row>
    <row r="67" spans="1:11" ht="18" hidden="1" x14ac:dyDescent="0.3">
      <c r="A67" s="72" t="s">
        <v>155</v>
      </c>
      <c r="B67" s="43">
        <v>45</v>
      </c>
      <c r="C67" s="53">
        <v>0.4375</v>
      </c>
    </row>
    <row r="68" spans="1:11" ht="15" hidden="1" customHeight="1" x14ac:dyDescent="0.3">
      <c r="A68" s="73" t="s">
        <v>156</v>
      </c>
      <c r="B68" s="41">
        <v>46</v>
      </c>
      <c r="C68" s="55">
        <v>0.65</v>
      </c>
    </row>
    <row r="69" spans="1:11" ht="18" hidden="1" x14ac:dyDescent="0.3">
      <c r="A69" s="73" t="s">
        <v>156</v>
      </c>
      <c r="B69" s="41">
        <v>47</v>
      </c>
      <c r="C69" s="55">
        <v>0.46250000000000002</v>
      </c>
    </row>
    <row r="70" spans="1:11" ht="18" hidden="1" x14ac:dyDescent="0.3">
      <c r="A70" s="73" t="s">
        <v>156</v>
      </c>
      <c r="B70" s="41">
        <v>48</v>
      </c>
      <c r="C70" s="55">
        <v>0.45</v>
      </c>
    </row>
    <row r="71" spans="1:11" ht="18" hidden="1" x14ac:dyDescent="0.3">
      <c r="A71" s="73" t="s">
        <v>156</v>
      </c>
      <c r="B71" s="41">
        <v>49</v>
      </c>
      <c r="C71" s="55">
        <v>0.58750000000000002</v>
      </c>
    </row>
    <row r="72" spans="1:11" ht="18" hidden="1" x14ac:dyDescent="0.3">
      <c r="A72" s="73" t="s">
        <v>156</v>
      </c>
      <c r="B72" s="41">
        <v>50</v>
      </c>
      <c r="C72" s="55">
        <v>0.38750000000000001</v>
      </c>
    </row>
    <row r="73" spans="1:11" ht="15" hidden="1" customHeight="1" x14ac:dyDescent="0.3">
      <c r="A73" s="74" t="s">
        <v>157</v>
      </c>
      <c r="B73" s="44">
        <v>51</v>
      </c>
      <c r="C73" s="49">
        <v>0.42499999999999999</v>
      </c>
    </row>
    <row r="74" spans="1:11" ht="18" hidden="1" x14ac:dyDescent="0.3">
      <c r="A74" s="74" t="s">
        <v>157</v>
      </c>
      <c r="B74" s="44">
        <v>52</v>
      </c>
      <c r="C74" s="49">
        <v>0.38750000000000001</v>
      </c>
    </row>
    <row r="75" spans="1:11" ht="18" hidden="1" x14ac:dyDescent="0.3">
      <c r="A75" s="74" t="s">
        <v>157</v>
      </c>
      <c r="B75" s="44">
        <v>53</v>
      </c>
      <c r="C75" s="49">
        <v>0.4</v>
      </c>
    </row>
    <row r="76" spans="1:11" ht="18" hidden="1" x14ac:dyDescent="0.3">
      <c r="A76" s="74" t="s">
        <v>157</v>
      </c>
      <c r="B76" s="44">
        <v>54</v>
      </c>
      <c r="C76" s="49">
        <v>0.33750000000000002</v>
      </c>
    </row>
    <row r="77" spans="1:11" ht="18" hidden="1" x14ac:dyDescent="0.3">
      <c r="A77" s="74" t="s">
        <v>157</v>
      </c>
      <c r="B77" s="44">
        <v>55</v>
      </c>
      <c r="C77" s="49">
        <v>0.41249999999999998</v>
      </c>
    </row>
    <row r="79" spans="1:11" ht="15" thickBot="1" x14ac:dyDescent="0.35"/>
    <row r="80" spans="1:11" ht="15" thickBot="1" x14ac:dyDescent="0.35">
      <c r="A80" s="56" t="s">
        <v>170</v>
      </c>
      <c r="B80" s="57" t="s">
        <v>360</v>
      </c>
      <c r="C80" s="58" t="s">
        <v>158</v>
      </c>
      <c r="E80" s="75" t="s">
        <v>364</v>
      </c>
      <c r="G80" s="56" t="s">
        <v>170</v>
      </c>
      <c r="H80" s="57" t="s">
        <v>360</v>
      </c>
      <c r="I80" s="58" t="s">
        <v>158</v>
      </c>
      <c r="K80" s="75" t="s">
        <v>365</v>
      </c>
    </row>
    <row r="81" spans="1:9" ht="18.600000000000001" thickBot="1" x14ac:dyDescent="0.35">
      <c r="A81" s="70" t="s">
        <v>153</v>
      </c>
      <c r="B81" s="40">
        <v>29</v>
      </c>
      <c r="C81" s="51">
        <v>0.38750000000000001</v>
      </c>
      <c r="G81" s="69" t="s">
        <v>152</v>
      </c>
      <c r="H81" s="62">
        <v>2</v>
      </c>
      <c r="I81" s="64">
        <v>0.640625</v>
      </c>
    </row>
    <row r="82" spans="1:9" ht="18.600000000000001" thickBot="1" x14ac:dyDescent="0.35">
      <c r="A82" s="70" t="s">
        <v>153</v>
      </c>
      <c r="B82" s="40">
        <v>32</v>
      </c>
      <c r="C82" s="51">
        <v>0.38750000000000001</v>
      </c>
      <c r="G82" s="69" t="s">
        <v>152</v>
      </c>
      <c r="H82" s="62">
        <v>3</v>
      </c>
      <c r="I82" s="64">
        <v>0.609375</v>
      </c>
    </row>
    <row r="83" spans="1:9" ht="18.600000000000001" thickBot="1" x14ac:dyDescent="0.35">
      <c r="A83" s="70" t="s">
        <v>153</v>
      </c>
      <c r="B83" s="40">
        <v>33</v>
      </c>
      <c r="C83" s="51">
        <v>0.375</v>
      </c>
      <c r="G83" s="69" t="s">
        <v>152</v>
      </c>
      <c r="H83" s="62">
        <v>4</v>
      </c>
      <c r="I83" s="64">
        <v>0.71875</v>
      </c>
    </row>
    <row r="84" spans="1:9" ht="18.600000000000001" thickBot="1" x14ac:dyDescent="0.35">
      <c r="A84" s="71" t="s">
        <v>154</v>
      </c>
      <c r="B84" s="42">
        <v>35</v>
      </c>
      <c r="C84" s="47">
        <v>0.38750000000000001</v>
      </c>
      <c r="G84" s="69" t="s">
        <v>152</v>
      </c>
      <c r="H84" s="62">
        <v>5</v>
      </c>
      <c r="I84" s="64">
        <v>0.625</v>
      </c>
    </row>
    <row r="85" spans="1:9" ht="18.600000000000001" thickBot="1" x14ac:dyDescent="0.35">
      <c r="A85" s="71" t="s">
        <v>154</v>
      </c>
      <c r="B85" s="42">
        <v>36</v>
      </c>
      <c r="C85" s="47">
        <v>0.3125</v>
      </c>
      <c r="G85" s="69" t="s">
        <v>152</v>
      </c>
      <c r="H85" s="62">
        <v>8</v>
      </c>
      <c r="I85" s="64">
        <v>0.640625</v>
      </c>
    </row>
    <row r="86" spans="1:9" ht="18.600000000000001" thickBot="1" x14ac:dyDescent="0.35">
      <c r="A86" s="71" t="s">
        <v>154</v>
      </c>
      <c r="B86" s="42">
        <v>37</v>
      </c>
      <c r="C86" s="47">
        <v>0.32500000000000001</v>
      </c>
      <c r="G86" s="69" t="s">
        <v>152</v>
      </c>
      <c r="H86" s="62">
        <v>11</v>
      </c>
      <c r="I86" s="64">
        <v>0.609375</v>
      </c>
    </row>
    <row r="87" spans="1:9" ht="18.600000000000001" thickBot="1" x14ac:dyDescent="0.35">
      <c r="A87" s="71" t="s">
        <v>154</v>
      </c>
      <c r="B87" s="42">
        <v>38</v>
      </c>
      <c r="C87" s="47">
        <v>0.3125</v>
      </c>
      <c r="G87" s="69" t="s">
        <v>152</v>
      </c>
      <c r="H87" s="62">
        <v>12</v>
      </c>
      <c r="I87" s="64">
        <v>0.625</v>
      </c>
    </row>
    <row r="88" spans="1:9" ht="18.600000000000001" thickBot="1" x14ac:dyDescent="0.35">
      <c r="A88" s="71" t="s">
        <v>154</v>
      </c>
      <c r="B88" s="42">
        <v>39</v>
      </c>
      <c r="C88" s="47">
        <v>0.28749999999999998</v>
      </c>
      <c r="G88" s="69" t="s">
        <v>152</v>
      </c>
      <c r="H88" s="62">
        <v>13</v>
      </c>
      <c r="I88" s="64">
        <v>0.625</v>
      </c>
    </row>
    <row r="89" spans="1:9" ht="18.600000000000001" thickBot="1" x14ac:dyDescent="0.35">
      <c r="A89" s="72" t="s">
        <v>155</v>
      </c>
      <c r="B89" s="43">
        <v>40</v>
      </c>
      <c r="C89" s="53">
        <v>0.4</v>
      </c>
      <c r="G89" s="69" t="s">
        <v>152</v>
      </c>
      <c r="H89" s="62">
        <v>17</v>
      </c>
      <c r="I89" s="64">
        <v>0.640625</v>
      </c>
    </row>
    <row r="90" spans="1:9" ht="18.600000000000001" thickBot="1" x14ac:dyDescent="0.35">
      <c r="A90" s="73" t="s">
        <v>156</v>
      </c>
      <c r="B90" s="41">
        <v>50</v>
      </c>
      <c r="C90" s="55">
        <v>0.38750000000000001</v>
      </c>
      <c r="G90" s="69" t="s">
        <v>152</v>
      </c>
      <c r="H90" s="62">
        <v>18</v>
      </c>
      <c r="I90" s="64">
        <v>0.65625</v>
      </c>
    </row>
    <row r="91" spans="1:9" ht="18.600000000000001" thickBot="1" x14ac:dyDescent="0.35">
      <c r="A91" s="74" t="s">
        <v>157</v>
      </c>
      <c r="B91" s="44">
        <v>52</v>
      </c>
      <c r="C91" s="49">
        <v>0.38750000000000001</v>
      </c>
      <c r="G91" s="69" t="s">
        <v>152</v>
      </c>
      <c r="H91" s="62">
        <v>22</v>
      </c>
      <c r="I91" s="64">
        <v>0.640625</v>
      </c>
    </row>
    <row r="92" spans="1:9" ht="18.600000000000001" thickBot="1" x14ac:dyDescent="0.35">
      <c r="A92" s="74" t="s">
        <v>157</v>
      </c>
      <c r="B92" s="44">
        <v>53</v>
      </c>
      <c r="C92" s="49">
        <v>0.4</v>
      </c>
      <c r="G92" s="69" t="s">
        <v>152</v>
      </c>
      <c r="H92" s="62">
        <v>24</v>
      </c>
      <c r="I92" s="64">
        <v>0.625</v>
      </c>
    </row>
    <row r="93" spans="1:9" ht="18.600000000000001" thickBot="1" x14ac:dyDescent="0.35">
      <c r="A93" s="74" t="s">
        <v>157</v>
      </c>
      <c r="B93" s="44">
        <v>54</v>
      </c>
      <c r="C93" s="49">
        <v>0.33750000000000002</v>
      </c>
      <c r="G93" s="69" t="s">
        <v>152</v>
      </c>
      <c r="H93" s="62">
        <v>25</v>
      </c>
      <c r="I93" s="64">
        <v>0.609375</v>
      </c>
    </row>
    <row r="94" spans="1:9" ht="18" x14ac:dyDescent="0.3">
      <c r="G94" s="69" t="s">
        <v>152</v>
      </c>
      <c r="H94" s="62">
        <v>26</v>
      </c>
      <c r="I94" s="64">
        <v>0.71875</v>
      </c>
    </row>
    <row r="95" spans="1:9" ht="18" x14ac:dyDescent="0.3">
      <c r="G95" s="73" t="s">
        <v>156</v>
      </c>
      <c r="H95" s="41">
        <v>46</v>
      </c>
      <c r="I95" s="55">
        <v>0.65</v>
      </c>
    </row>
    <row r="97" spans="1:9" ht="15" thickBot="1" x14ac:dyDescent="0.35"/>
    <row r="98" spans="1:9" ht="15" thickBot="1" x14ac:dyDescent="0.35">
      <c r="A98" s="56" t="s">
        <v>170</v>
      </c>
      <c r="B98" s="57" t="s">
        <v>360</v>
      </c>
      <c r="C98" s="57" t="s">
        <v>162</v>
      </c>
      <c r="D98" s="58" t="s">
        <v>158</v>
      </c>
    </row>
    <row r="99" spans="1:9" ht="15" customHeight="1" thickBot="1" x14ac:dyDescent="0.35">
      <c r="A99" s="138">
        <v>1</v>
      </c>
      <c r="B99" s="59">
        <v>1</v>
      </c>
      <c r="C99" s="60">
        <v>36</v>
      </c>
      <c r="D99" s="61">
        <v>0.5625</v>
      </c>
      <c r="F99" s="148" t="s">
        <v>370</v>
      </c>
      <c r="G99" s="109" t="s">
        <v>162</v>
      </c>
      <c r="H99" s="112">
        <f>SUM(C99:C125)</f>
        <v>1029</v>
      </c>
      <c r="I99" s="116">
        <f>H99/H100</f>
        <v>0.59548611111111116</v>
      </c>
    </row>
    <row r="100" spans="1:9" ht="15" customHeight="1" x14ac:dyDescent="0.3">
      <c r="A100" s="139"/>
      <c r="B100" s="62">
        <v>2</v>
      </c>
      <c r="C100" s="63">
        <v>41</v>
      </c>
      <c r="D100" s="64">
        <v>0.640625</v>
      </c>
      <c r="F100" s="149"/>
      <c r="G100" s="110" t="s">
        <v>366</v>
      </c>
      <c r="H100" s="113">
        <f>COUNT(B99:B125)*16*4</f>
        <v>1728</v>
      </c>
    </row>
    <row r="101" spans="1:9" ht="15" customHeight="1" x14ac:dyDescent="0.3">
      <c r="A101" s="139"/>
      <c r="B101" s="62">
        <v>3</v>
      </c>
      <c r="C101" s="63">
        <v>39</v>
      </c>
      <c r="D101" s="64">
        <v>0.609375</v>
      </c>
      <c r="F101" s="149"/>
      <c r="G101" s="110" t="s">
        <v>367</v>
      </c>
      <c r="H101" s="113">
        <f>27*16*1</f>
        <v>432</v>
      </c>
    </row>
    <row r="102" spans="1:9" ht="15" customHeight="1" x14ac:dyDescent="0.3">
      <c r="A102" s="139"/>
      <c r="B102" s="62">
        <v>4</v>
      </c>
      <c r="C102" s="63">
        <v>46</v>
      </c>
      <c r="D102" s="64">
        <v>0.71875</v>
      </c>
      <c r="F102" s="149"/>
      <c r="G102" s="110" t="s">
        <v>368</v>
      </c>
      <c r="H102" s="114">
        <f>AVERAGE(C99:C125)</f>
        <v>38.111111111111114</v>
      </c>
    </row>
    <row r="103" spans="1:9" ht="15" customHeight="1" thickBot="1" x14ac:dyDescent="0.35">
      <c r="A103" s="139"/>
      <c r="B103" s="62">
        <v>5</v>
      </c>
      <c r="C103" s="63">
        <v>40</v>
      </c>
      <c r="D103" s="64">
        <v>0.625</v>
      </c>
      <c r="F103" s="150"/>
      <c r="G103" s="111" t="s">
        <v>369</v>
      </c>
      <c r="H103" s="115">
        <f>_xlfn.STDEV.S(C99:C125)</f>
        <v>3.993584598918352</v>
      </c>
    </row>
    <row r="104" spans="1:9" ht="15" customHeight="1" x14ac:dyDescent="0.3">
      <c r="A104" s="139"/>
      <c r="B104" s="62">
        <v>6</v>
      </c>
      <c r="C104" s="63">
        <v>34</v>
      </c>
      <c r="D104" s="64">
        <v>0.53125</v>
      </c>
    </row>
    <row r="105" spans="1:9" ht="15" customHeight="1" x14ac:dyDescent="0.3">
      <c r="A105" s="139"/>
      <c r="B105" s="62">
        <v>7</v>
      </c>
      <c r="C105" s="63">
        <v>37</v>
      </c>
      <c r="D105" s="64">
        <v>0.578125</v>
      </c>
    </row>
    <row r="106" spans="1:9" ht="15" customHeight="1" x14ac:dyDescent="0.3">
      <c r="A106" s="139"/>
      <c r="B106" s="62">
        <v>8</v>
      </c>
      <c r="C106" s="63">
        <v>41</v>
      </c>
      <c r="D106" s="64">
        <v>0.640625</v>
      </c>
    </row>
    <row r="107" spans="1:9" ht="15" customHeight="1" x14ac:dyDescent="0.3">
      <c r="A107" s="139"/>
      <c r="B107" s="62">
        <v>9</v>
      </c>
      <c r="C107" s="63">
        <v>30</v>
      </c>
      <c r="D107" s="64">
        <v>0.46875</v>
      </c>
    </row>
    <row r="108" spans="1:9" ht="15" customHeight="1" x14ac:dyDescent="0.3">
      <c r="A108" s="139"/>
      <c r="B108" s="62">
        <v>10</v>
      </c>
      <c r="C108" s="63">
        <v>36</v>
      </c>
      <c r="D108" s="64">
        <v>0.5625</v>
      </c>
    </row>
    <row r="109" spans="1:9" ht="15" customHeight="1" x14ac:dyDescent="0.3">
      <c r="A109" s="139"/>
      <c r="B109" s="62">
        <v>11</v>
      </c>
      <c r="C109" s="63">
        <v>39</v>
      </c>
      <c r="D109" s="64">
        <v>0.609375</v>
      </c>
    </row>
    <row r="110" spans="1:9" ht="15" customHeight="1" x14ac:dyDescent="0.3">
      <c r="A110" s="139"/>
      <c r="B110" s="62">
        <v>12</v>
      </c>
      <c r="C110" s="63">
        <v>40</v>
      </c>
      <c r="D110" s="64">
        <v>0.625</v>
      </c>
    </row>
    <row r="111" spans="1:9" ht="15" customHeight="1" x14ac:dyDescent="0.3">
      <c r="A111" s="139"/>
      <c r="B111" s="62">
        <v>13</v>
      </c>
      <c r="C111" s="63">
        <v>40</v>
      </c>
      <c r="D111" s="64">
        <v>0.625</v>
      </c>
    </row>
    <row r="112" spans="1:9" ht="15" customHeight="1" x14ac:dyDescent="0.3">
      <c r="A112" s="139"/>
      <c r="B112" s="62">
        <v>14</v>
      </c>
      <c r="C112" s="63">
        <v>35</v>
      </c>
      <c r="D112" s="64">
        <v>0.546875</v>
      </c>
    </row>
    <row r="113" spans="1:9" ht="15" customHeight="1" x14ac:dyDescent="0.3">
      <c r="A113" s="139"/>
      <c r="B113" s="62">
        <v>15</v>
      </c>
      <c r="C113" s="63">
        <v>33</v>
      </c>
      <c r="D113" s="64">
        <v>0.515625</v>
      </c>
    </row>
    <row r="114" spans="1:9" ht="15" customHeight="1" x14ac:dyDescent="0.3">
      <c r="A114" s="139"/>
      <c r="B114" s="62">
        <v>16</v>
      </c>
      <c r="C114" s="63">
        <v>30</v>
      </c>
      <c r="D114" s="64">
        <v>0.46875</v>
      </c>
    </row>
    <row r="115" spans="1:9" ht="15" customHeight="1" x14ac:dyDescent="0.3">
      <c r="A115" s="139"/>
      <c r="B115" s="62">
        <v>17</v>
      </c>
      <c r="C115" s="63">
        <v>41</v>
      </c>
      <c r="D115" s="64">
        <v>0.640625</v>
      </c>
    </row>
    <row r="116" spans="1:9" ht="15" customHeight="1" x14ac:dyDescent="0.3">
      <c r="A116" s="139"/>
      <c r="B116" s="62">
        <v>18</v>
      </c>
      <c r="C116" s="63">
        <v>42</v>
      </c>
      <c r="D116" s="64">
        <v>0.65625</v>
      </c>
    </row>
    <row r="117" spans="1:9" ht="15" customHeight="1" x14ac:dyDescent="0.3">
      <c r="A117" s="139"/>
      <c r="B117" s="62">
        <v>19</v>
      </c>
      <c r="C117" s="63">
        <v>38</v>
      </c>
      <c r="D117" s="64">
        <v>0.59375</v>
      </c>
    </row>
    <row r="118" spans="1:9" ht="15" customHeight="1" x14ac:dyDescent="0.3">
      <c r="A118" s="139"/>
      <c r="B118" s="62">
        <v>20</v>
      </c>
      <c r="C118" s="63">
        <v>36</v>
      </c>
      <c r="D118" s="64">
        <v>0.5625</v>
      </c>
    </row>
    <row r="119" spans="1:9" ht="15" customHeight="1" x14ac:dyDescent="0.3">
      <c r="A119" s="139"/>
      <c r="B119" s="62">
        <v>21</v>
      </c>
      <c r="C119" s="63">
        <v>33</v>
      </c>
      <c r="D119" s="64">
        <v>0.515625</v>
      </c>
    </row>
    <row r="120" spans="1:9" ht="15" customHeight="1" x14ac:dyDescent="0.3">
      <c r="A120" s="139"/>
      <c r="B120" s="62">
        <v>22</v>
      </c>
      <c r="C120" s="63">
        <v>41</v>
      </c>
      <c r="D120" s="64">
        <v>0.640625</v>
      </c>
    </row>
    <row r="121" spans="1:9" ht="15" customHeight="1" x14ac:dyDescent="0.3">
      <c r="A121" s="139"/>
      <c r="B121" s="62">
        <v>23</v>
      </c>
      <c r="C121" s="63">
        <v>38</v>
      </c>
      <c r="D121" s="64">
        <v>0.59375</v>
      </c>
    </row>
    <row r="122" spans="1:9" ht="15" customHeight="1" x14ac:dyDescent="0.3">
      <c r="A122" s="139"/>
      <c r="B122" s="62">
        <v>24</v>
      </c>
      <c r="C122" s="63">
        <v>40</v>
      </c>
      <c r="D122" s="64">
        <v>0.625</v>
      </c>
    </row>
    <row r="123" spans="1:9" ht="15" customHeight="1" x14ac:dyDescent="0.3">
      <c r="A123" s="139"/>
      <c r="B123" s="62">
        <v>25</v>
      </c>
      <c r="C123" s="63">
        <v>39</v>
      </c>
      <c r="D123" s="64">
        <v>0.609375</v>
      </c>
    </row>
    <row r="124" spans="1:9" ht="15" customHeight="1" x14ac:dyDescent="0.3">
      <c r="A124" s="139"/>
      <c r="B124" s="62">
        <v>26</v>
      </c>
      <c r="C124" s="63">
        <v>46</v>
      </c>
      <c r="D124" s="64">
        <v>0.71875</v>
      </c>
    </row>
    <row r="125" spans="1:9" ht="15.75" customHeight="1" thickBot="1" x14ac:dyDescent="0.35">
      <c r="A125" s="140"/>
      <c r="B125" s="65">
        <v>27</v>
      </c>
      <c r="C125" s="66">
        <v>38</v>
      </c>
      <c r="D125" s="67">
        <v>0.59375</v>
      </c>
    </row>
    <row r="126" spans="1:9" ht="15" customHeight="1" thickBot="1" x14ac:dyDescent="0.35">
      <c r="A126" s="151">
        <v>2</v>
      </c>
      <c r="B126" s="77">
        <v>28</v>
      </c>
      <c r="C126" s="78">
        <v>38</v>
      </c>
      <c r="D126" s="79">
        <v>0.59375</v>
      </c>
      <c r="F126" s="148" t="s">
        <v>371</v>
      </c>
      <c r="G126" s="109" t="s">
        <v>162</v>
      </c>
      <c r="H126" s="112">
        <f>SUM(C126:C131)</f>
        <v>197</v>
      </c>
      <c r="I126" s="116">
        <f>H126/H127</f>
        <v>0.41041666666666665</v>
      </c>
    </row>
    <row r="127" spans="1:9" ht="15" customHeight="1" x14ac:dyDescent="0.3">
      <c r="A127" s="152"/>
      <c r="B127" s="80">
        <v>29</v>
      </c>
      <c r="C127" s="50">
        <v>31</v>
      </c>
      <c r="D127" s="81">
        <v>0.38750000000000001</v>
      </c>
      <c r="F127" s="149"/>
      <c r="G127" s="110" t="s">
        <v>366</v>
      </c>
      <c r="H127" s="113">
        <f>COUNT(B126:B131)*16*5</f>
        <v>480</v>
      </c>
    </row>
    <row r="128" spans="1:9" ht="15" customHeight="1" x14ac:dyDescent="0.3">
      <c r="A128" s="152"/>
      <c r="B128" s="80">
        <v>30</v>
      </c>
      <c r="C128" s="50">
        <v>34</v>
      </c>
      <c r="D128" s="81">
        <v>0.42499999999999999</v>
      </c>
      <c r="F128" s="149"/>
      <c r="G128" s="110" t="s">
        <v>367</v>
      </c>
      <c r="H128" s="113">
        <f>6*16*1</f>
        <v>96</v>
      </c>
    </row>
    <row r="129" spans="1:9" ht="15" customHeight="1" x14ac:dyDescent="0.3">
      <c r="A129" s="152"/>
      <c r="B129" s="80">
        <v>31</v>
      </c>
      <c r="C129" s="50">
        <v>33</v>
      </c>
      <c r="D129" s="81">
        <v>0.41249999999999998</v>
      </c>
      <c r="F129" s="149"/>
      <c r="G129" s="110" t="s">
        <v>368</v>
      </c>
      <c r="H129" s="114">
        <f>AVERAGE(C126:C131)</f>
        <v>32.833333333333336</v>
      </c>
    </row>
    <row r="130" spans="1:9" ht="15" customHeight="1" thickBot="1" x14ac:dyDescent="0.35">
      <c r="A130" s="152"/>
      <c r="B130" s="80">
        <v>32</v>
      </c>
      <c r="C130" s="50">
        <v>31</v>
      </c>
      <c r="D130" s="81">
        <v>0.38750000000000001</v>
      </c>
      <c r="F130" s="150"/>
      <c r="G130" s="111" t="s">
        <v>369</v>
      </c>
      <c r="H130" s="115">
        <f>_xlfn.STDEV.S(C126:C131)</f>
        <v>2.9268868558020258</v>
      </c>
    </row>
    <row r="131" spans="1:9" ht="15" customHeight="1" thickBot="1" x14ac:dyDescent="0.35">
      <c r="A131" s="153"/>
      <c r="B131" s="82">
        <v>33</v>
      </c>
      <c r="C131" s="83">
        <v>30</v>
      </c>
      <c r="D131" s="84">
        <v>0.375</v>
      </c>
    </row>
    <row r="132" spans="1:9" ht="15" customHeight="1" thickBot="1" x14ac:dyDescent="0.35">
      <c r="A132" s="154">
        <v>3</v>
      </c>
      <c r="B132" s="85">
        <v>34</v>
      </c>
      <c r="C132" s="86">
        <v>34</v>
      </c>
      <c r="D132" s="87">
        <v>0.42499999999999999</v>
      </c>
      <c r="F132" s="148" t="s">
        <v>372</v>
      </c>
      <c r="G132" s="109" t="s">
        <v>162</v>
      </c>
      <c r="H132" s="112">
        <f>SUM(C132:C137)</f>
        <v>164</v>
      </c>
      <c r="I132" s="116">
        <f>H132/H133</f>
        <v>0.34166666666666667</v>
      </c>
    </row>
    <row r="133" spans="1:9" ht="15" customHeight="1" x14ac:dyDescent="0.3">
      <c r="A133" s="155"/>
      <c r="B133" s="88">
        <v>35</v>
      </c>
      <c r="C133" s="46">
        <v>31</v>
      </c>
      <c r="D133" s="89">
        <v>0.38750000000000001</v>
      </c>
      <c r="F133" s="149"/>
      <c r="G133" s="110" t="s">
        <v>366</v>
      </c>
      <c r="H133" s="113">
        <f>COUNT(B132:B137)*16*5</f>
        <v>480</v>
      </c>
    </row>
    <row r="134" spans="1:9" ht="15" customHeight="1" x14ac:dyDescent="0.3">
      <c r="A134" s="155"/>
      <c r="B134" s="88">
        <v>36</v>
      </c>
      <c r="C134" s="46">
        <v>25</v>
      </c>
      <c r="D134" s="89">
        <v>0.3125</v>
      </c>
      <c r="F134" s="149"/>
      <c r="G134" s="110" t="s">
        <v>367</v>
      </c>
      <c r="H134" s="113">
        <f>6*16*1</f>
        <v>96</v>
      </c>
    </row>
    <row r="135" spans="1:9" ht="15" customHeight="1" x14ac:dyDescent="0.3">
      <c r="A135" s="155"/>
      <c r="B135" s="88">
        <v>37</v>
      </c>
      <c r="C135" s="46">
        <v>26</v>
      </c>
      <c r="D135" s="89">
        <v>0.32500000000000001</v>
      </c>
      <c r="F135" s="149"/>
      <c r="G135" s="110" t="s">
        <v>368</v>
      </c>
      <c r="H135" s="114">
        <f>AVERAGE(C132:C137)</f>
        <v>27.333333333333332</v>
      </c>
    </row>
    <row r="136" spans="1:9" ht="15" customHeight="1" thickBot="1" x14ac:dyDescent="0.35">
      <c r="A136" s="155"/>
      <c r="B136" s="88">
        <v>38</v>
      </c>
      <c r="C136" s="46">
        <v>25</v>
      </c>
      <c r="D136" s="89">
        <v>0.3125</v>
      </c>
      <c r="F136" s="150"/>
      <c r="G136" s="111" t="s">
        <v>369</v>
      </c>
      <c r="H136" s="115">
        <f>_xlfn.STDEV.S(C132:C137)</f>
        <v>4.2268979957726218</v>
      </c>
    </row>
    <row r="137" spans="1:9" ht="15" customHeight="1" thickBot="1" x14ac:dyDescent="0.35">
      <c r="A137" s="156"/>
      <c r="B137" s="90">
        <v>39</v>
      </c>
      <c r="C137" s="91">
        <v>23</v>
      </c>
      <c r="D137" s="92">
        <v>0.28749999999999998</v>
      </c>
    </row>
    <row r="138" spans="1:9" ht="15" customHeight="1" thickBot="1" x14ac:dyDescent="0.35">
      <c r="A138" s="157">
        <v>4</v>
      </c>
      <c r="B138" s="93">
        <v>40</v>
      </c>
      <c r="C138" s="94">
        <v>32</v>
      </c>
      <c r="D138" s="95">
        <v>0.4</v>
      </c>
      <c r="F138" s="148" t="s">
        <v>373</v>
      </c>
      <c r="G138" s="109" t="s">
        <v>162</v>
      </c>
      <c r="H138" s="112">
        <f>SUM(C138:C143)</f>
        <v>224</v>
      </c>
      <c r="I138" s="116">
        <f>H138/H139</f>
        <v>0.46666666666666667</v>
      </c>
    </row>
    <row r="139" spans="1:9" ht="15" customHeight="1" x14ac:dyDescent="0.3">
      <c r="A139" s="158"/>
      <c r="B139" s="96">
        <v>41</v>
      </c>
      <c r="C139" s="52">
        <v>43</v>
      </c>
      <c r="D139" s="97">
        <v>0.53749999999999998</v>
      </c>
      <c r="F139" s="149"/>
      <c r="G139" s="110" t="s">
        <v>366</v>
      </c>
      <c r="H139" s="113">
        <f>COUNT(B138:B143)*16*5</f>
        <v>480</v>
      </c>
    </row>
    <row r="140" spans="1:9" ht="15" customHeight="1" x14ac:dyDescent="0.3">
      <c r="A140" s="158"/>
      <c r="B140" s="96">
        <v>42</v>
      </c>
      <c r="C140" s="52">
        <v>35</v>
      </c>
      <c r="D140" s="97">
        <v>0.4375</v>
      </c>
      <c r="F140" s="149"/>
      <c r="G140" s="110" t="s">
        <v>367</v>
      </c>
      <c r="H140" s="113">
        <f>6*16*1</f>
        <v>96</v>
      </c>
    </row>
    <row r="141" spans="1:9" ht="15" customHeight="1" x14ac:dyDescent="0.3">
      <c r="A141" s="158"/>
      <c r="B141" s="96">
        <v>43</v>
      </c>
      <c r="C141" s="52">
        <v>45</v>
      </c>
      <c r="D141" s="97">
        <v>0.5625</v>
      </c>
      <c r="F141" s="149"/>
      <c r="G141" s="110" t="s">
        <v>368</v>
      </c>
      <c r="H141" s="114">
        <f>AVERAGE(C138:C143)</f>
        <v>37.333333333333336</v>
      </c>
    </row>
    <row r="142" spans="1:9" ht="15" customHeight="1" thickBot="1" x14ac:dyDescent="0.35">
      <c r="A142" s="158"/>
      <c r="B142" s="96">
        <v>44</v>
      </c>
      <c r="C142" s="52">
        <v>34</v>
      </c>
      <c r="D142" s="97">
        <v>0.42499999999999999</v>
      </c>
      <c r="F142" s="150"/>
      <c r="G142" s="111" t="s">
        <v>369</v>
      </c>
      <c r="H142" s="115">
        <f>_xlfn.STDEV.S(C138:C143)</f>
        <v>5.3166405433005144</v>
      </c>
    </row>
    <row r="143" spans="1:9" ht="15" customHeight="1" thickBot="1" x14ac:dyDescent="0.35">
      <c r="A143" s="159"/>
      <c r="B143" s="98">
        <v>45</v>
      </c>
      <c r="C143" s="99">
        <v>35</v>
      </c>
      <c r="D143" s="100">
        <v>0.4375</v>
      </c>
    </row>
    <row r="144" spans="1:9" ht="15" customHeight="1" thickBot="1" x14ac:dyDescent="0.35">
      <c r="A144" s="160">
        <v>5</v>
      </c>
      <c r="B144" s="101">
        <v>46</v>
      </c>
      <c r="C144" s="102">
        <v>52</v>
      </c>
      <c r="D144" s="103">
        <v>0.65</v>
      </c>
      <c r="F144" s="148" t="s">
        <v>374</v>
      </c>
      <c r="G144" s="109" t="s">
        <v>162</v>
      </c>
      <c r="H144" s="112">
        <f>SUM(C144:C148)</f>
        <v>203</v>
      </c>
      <c r="I144" s="116">
        <f>H144/H145</f>
        <v>0.50749999999999995</v>
      </c>
    </row>
    <row r="145" spans="1:9" ht="15" customHeight="1" x14ac:dyDescent="0.3">
      <c r="A145" s="161"/>
      <c r="B145" s="104">
        <v>47</v>
      </c>
      <c r="C145" s="54">
        <v>37</v>
      </c>
      <c r="D145" s="105">
        <v>0.46250000000000002</v>
      </c>
      <c r="F145" s="149"/>
      <c r="G145" s="110" t="s">
        <v>366</v>
      </c>
      <c r="H145" s="113">
        <f>COUNT(B144:B148)*16*5</f>
        <v>400</v>
      </c>
    </row>
    <row r="146" spans="1:9" ht="15" customHeight="1" x14ac:dyDescent="0.3">
      <c r="A146" s="161"/>
      <c r="B146" s="104">
        <v>48</v>
      </c>
      <c r="C146" s="54">
        <v>36</v>
      </c>
      <c r="D146" s="105">
        <v>0.45</v>
      </c>
      <c r="F146" s="149"/>
      <c r="G146" s="110" t="s">
        <v>367</v>
      </c>
      <c r="H146" s="113">
        <f>5*16*1</f>
        <v>80</v>
      </c>
    </row>
    <row r="147" spans="1:9" ht="15" customHeight="1" x14ac:dyDescent="0.3">
      <c r="A147" s="161"/>
      <c r="B147" s="104">
        <v>49</v>
      </c>
      <c r="C147" s="54">
        <v>47</v>
      </c>
      <c r="D147" s="105">
        <v>0.58750000000000002</v>
      </c>
      <c r="F147" s="149"/>
      <c r="G147" s="110" t="s">
        <v>368</v>
      </c>
      <c r="H147" s="114">
        <f>AVERAGE(C144:C148)</f>
        <v>40.6</v>
      </c>
    </row>
    <row r="148" spans="1:9" ht="15" customHeight="1" thickBot="1" x14ac:dyDescent="0.35">
      <c r="A148" s="162"/>
      <c r="B148" s="106">
        <v>50</v>
      </c>
      <c r="C148" s="107">
        <v>31</v>
      </c>
      <c r="D148" s="108">
        <v>0.38750000000000001</v>
      </c>
      <c r="F148" s="150"/>
      <c r="G148" s="111" t="s">
        <v>369</v>
      </c>
      <c r="H148" s="115">
        <f>_xlfn.STDEV.S(C144:C148)</f>
        <v>8.6197447758039907</v>
      </c>
    </row>
    <row r="149" spans="1:9" ht="15" customHeight="1" thickBot="1" x14ac:dyDescent="0.35">
      <c r="A149" s="136">
        <v>6</v>
      </c>
      <c r="B149" s="76">
        <v>51</v>
      </c>
      <c r="C149" s="48">
        <v>34</v>
      </c>
      <c r="D149" s="49">
        <v>0.42499999999999999</v>
      </c>
    </row>
    <row r="150" spans="1:9" ht="15" customHeight="1" thickBot="1" x14ac:dyDescent="0.35">
      <c r="A150" s="136"/>
      <c r="B150" s="76">
        <v>52</v>
      </c>
      <c r="C150" s="48">
        <v>31</v>
      </c>
      <c r="D150" s="49">
        <v>0.38750000000000001</v>
      </c>
      <c r="F150" s="148" t="s">
        <v>375</v>
      </c>
      <c r="G150" s="109" t="s">
        <v>162</v>
      </c>
      <c r="H150" s="112">
        <f>SUM(C149:C153)</f>
        <v>157</v>
      </c>
      <c r="I150" s="116">
        <f>H150/H151</f>
        <v>0.39250000000000002</v>
      </c>
    </row>
    <row r="151" spans="1:9" ht="15" customHeight="1" x14ac:dyDescent="0.3">
      <c r="A151" s="136"/>
      <c r="B151" s="76">
        <v>53</v>
      </c>
      <c r="C151" s="48">
        <v>32</v>
      </c>
      <c r="D151" s="49">
        <v>0.4</v>
      </c>
      <c r="F151" s="149"/>
      <c r="G151" s="110" t="s">
        <v>366</v>
      </c>
      <c r="H151" s="113">
        <f>COUNT(B149:B153)*16*5</f>
        <v>400</v>
      </c>
    </row>
    <row r="152" spans="1:9" ht="15" customHeight="1" x14ac:dyDescent="0.3">
      <c r="A152" s="136"/>
      <c r="B152" s="76">
        <v>54</v>
      </c>
      <c r="C152" s="48">
        <v>27</v>
      </c>
      <c r="D152" s="49">
        <v>0.33750000000000002</v>
      </c>
      <c r="F152" s="149"/>
      <c r="G152" s="110" t="s">
        <v>367</v>
      </c>
      <c r="H152" s="113">
        <f>5*16*1</f>
        <v>80</v>
      </c>
    </row>
    <row r="153" spans="1:9" ht="15" customHeight="1" x14ac:dyDescent="0.3">
      <c r="A153" s="136"/>
      <c r="B153" s="76">
        <v>55</v>
      </c>
      <c r="C153" s="48">
        <v>33</v>
      </c>
      <c r="D153" s="49">
        <v>0.41249999999999998</v>
      </c>
      <c r="F153" s="149"/>
      <c r="G153" s="110" t="s">
        <v>368</v>
      </c>
      <c r="H153" s="114">
        <f>AVERAGE(C149:C153)</f>
        <v>31.4</v>
      </c>
    </row>
    <row r="154" spans="1:9" ht="15" thickBot="1" x14ac:dyDescent="0.35">
      <c r="F154" s="150"/>
      <c r="G154" s="111" t="s">
        <v>369</v>
      </c>
      <c r="H154" s="115">
        <f>_xlfn.STDEV.S(C149:C153)</f>
        <v>2.7018512172212592</v>
      </c>
    </row>
  </sheetData>
  <autoFilter ref="A22:H77">
    <filterColumn colId="2">
      <filters>
        <filter val="61%"/>
        <filter val="63%"/>
        <filter val="64%"/>
        <filter val="65%"/>
        <filter val="66%"/>
        <filter val="72%"/>
      </filters>
    </filterColumn>
  </autoFilter>
  <mergeCells count="12">
    <mergeCell ref="F150:F154"/>
    <mergeCell ref="A99:A125"/>
    <mergeCell ref="A126:A131"/>
    <mergeCell ref="A132:A137"/>
    <mergeCell ref="A138:A143"/>
    <mergeCell ref="A144:A148"/>
    <mergeCell ref="A149:A153"/>
    <mergeCell ref="F99:F103"/>
    <mergeCell ref="F126:F130"/>
    <mergeCell ref="F132:F136"/>
    <mergeCell ref="F138:F142"/>
    <mergeCell ref="F144:F148"/>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F17"/>
  <sheetViews>
    <sheetView topLeftCell="Z1" workbookViewId="0">
      <pane ySplit="1" topLeftCell="A2" activePane="bottomLeft" state="frozen"/>
      <selection pane="bottomLeft" activeCell="AF3" sqref="AF3"/>
    </sheetView>
  </sheetViews>
  <sheetFormatPr baseColWidth="10" defaultColWidth="14.44140625" defaultRowHeight="15.75" customHeight="1" x14ac:dyDescent="0.25"/>
  <cols>
    <col min="1" max="1" width="21.5546875" style="30" customWidth="1"/>
    <col min="2" max="2" width="27.33203125" style="30" customWidth="1"/>
    <col min="3" max="64" width="21.5546875" style="30" customWidth="1"/>
    <col min="65" max="16384" width="14.44140625" style="30"/>
  </cols>
  <sheetData>
    <row r="1" spans="1:58" ht="15.75" customHeight="1" x14ac:dyDescent="0.25">
      <c r="A1" s="30" t="s">
        <v>190</v>
      </c>
      <c r="B1" s="30" t="s">
        <v>191</v>
      </c>
      <c r="C1" s="30" t="s">
        <v>192</v>
      </c>
      <c r="D1" s="30" t="s">
        <v>193</v>
      </c>
      <c r="E1" s="30" t="s">
        <v>194</v>
      </c>
      <c r="F1" s="30" t="s">
        <v>168</v>
      </c>
      <c r="G1" s="31" t="s">
        <v>195</v>
      </c>
      <c r="H1" s="31" t="s">
        <v>196</v>
      </c>
      <c r="I1" s="31" t="s">
        <v>197</v>
      </c>
      <c r="J1" s="31" t="s">
        <v>198</v>
      </c>
      <c r="K1" s="31" t="s">
        <v>199</v>
      </c>
      <c r="L1" s="31" t="s">
        <v>200</v>
      </c>
      <c r="M1" s="31" t="s">
        <v>201</v>
      </c>
      <c r="N1" s="31" t="s">
        <v>202</v>
      </c>
      <c r="O1" s="31" t="s">
        <v>203</v>
      </c>
      <c r="P1" s="31" t="s">
        <v>204</v>
      </c>
      <c r="Q1" s="31" t="s">
        <v>205</v>
      </c>
      <c r="R1" s="31" t="s">
        <v>206</v>
      </c>
      <c r="S1" s="31" t="s">
        <v>207</v>
      </c>
      <c r="T1" s="31" t="s">
        <v>208</v>
      </c>
      <c r="U1" s="31" t="s">
        <v>209</v>
      </c>
      <c r="V1" s="31" t="s">
        <v>210</v>
      </c>
      <c r="W1" s="31" t="s">
        <v>211</v>
      </c>
      <c r="X1" s="31" t="s">
        <v>212</v>
      </c>
      <c r="Y1" s="31" t="s">
        <v>213</v>
      </c>
      <c r="Z1" s="31" t="s">
        <v>214</v>
      </c>
      <c r="AA1" s="31" t="s">
        <v>215</v>
      </c>
      <c r="AB1" s="31" t="s">
        <v>216</v>
      </c>
      <c r="AC1" s="31" t="s">
        <v>217</v>
      </c>
      <c r="AD1" s="31" t="s">
        <v>218</v>
      </c>
      <c r="AE1" s="31" t="s">
        <v>219</v>
      </c>
      <c r="AF1" s="31" t="s">
        <v>220</v>
      </c>
      <c r="AG1" s="31" t="s">
        <v>221</v>
      </c>
      <c r="AH1" s="31" t="s">
        <v>222</v>
      </c>
      <c r="AI1" s="31" t="s">
        <v>223</v>
      </c>
      <c r="AJ1" s="31" t="s">
        <v>224</v>
      </c>
      <c r="AK1" s="31" t="s">
        <v>225</v>
      </c>
      <c r="AL1" s="31" t="s">
        <v>226</v>
      </c>
      <c r="AM1" s="31" t="s">
        <v>227</v>
      </c>
      <c r="AN1" s="31" t="s">
        <v>228</v>
      </c>
      <c r="AO1" s="31" t="s">
        <v>229</v>
      </c>
      <c r="AP1" s="31" t="s">
        <v>230</v>
      </c>
      <c r="AQ1" s="31" t="s">
        <v>231</v>
      </c>
      <c r="AR1" s="31" t="s">
        <v>232</v>
      </c>
      <c r="AS1" s="31" t="s">
        <v>233</v>
      </c>
      <c r="AT1" s="31" t="s">
        <v>234</v>
      </c>
      <c r="AU1" s="31" t="s">
        <v>235</v>
      </c>
      <c r="AV1" s="31" t="s">
        <v>236</v>
      </c>
      <c r="AW1" s="31" t="s">
        <v>237</v>
      </c>
      <c r="AX1" s="31" t="s">
        <v>238</v>
      </c>
      <c r="AY1" s="31" t="s">
        <v>239</v>
      </c>
      <c r="AZ1" s="31" t="s">
        <v>240</v>
      </c>
      <c r="BA1" s="31" t="s">
        <v>241</v>
      </c>
      <c r="BB1" s="31" t="s">
        <v>242</v>
      </c>
      <c r="BC1" s="31" t="s">
        <v>243</v>
      </c>
      <c r="BD1" s="31" t="s">
        <v>244</v>
      </c>
      <c r="BE1" s="31" t="s">
        <v>245</v>
      </c>
      <c r="BF1" s="31" t="s">
        <v>246</v>
      </c>
    </row>
    <row r="2" spans="1:58" ht="15.75" customHeight="1" x14ac:dyDescent="0.25">
      <c r="A2" s="32">
        <v>43544.714875439815</v>
      </c>
      <c r="B2" s="31" t="s">
        <v>247</v>
      </c>
      <c r="C2" s="31" t="s">
        <v>248</v>
      </c>
      <c r="D2" s="31" t="s">
        <v>249</v>
      </c>
      <c r="E2" s="31" t="s">
        <v>250</v>
      </c>
      <c r="F2" s="31" t="s">
        <v>250</v>
      </c>
      <c r="G2" s="31" t="s">
        <v>250</v>
      </c>
      <c r="H2" s="31" t="s">
        <v>251</v>
      </c>
      <c r="I2" s="31" t="s">
        <v>249</v>
      </c>
      <c r="J2" s="31" t="s">
        <v>249</v>
      </c>
      <c r="K2" s="31" t="s">
        <v>250</v>
      </c>
      <c r="L2" s="31" t="s">
        <v>249</v>
      </c>
      <c r="M2" s="31" t="s">
        <v>250</v>
      </c>
      <c r="N2" s="31" t="s">
        <v>250</v>
      </c>
      <c r="O2" s="31" t="s">
        <v>252</v>
      </c>
      <c r="P2" s="31" t="s">
        <v>252</v>
      </c>
      <c r="Q2" s="31" t="s">
        <v>249</v>
      </c>
      <c r="R2" s="31" t="s">
        <v>250</v>
      </c>
      <c r="S2" s="31" t="s">
        <v>249</v>
      </c>
      <c r="T2" s="31" t="s">
        <v>249</v>
      </c>
      <c r="U2" s="31" t="s">
        <v>250</v>
      </c>
      <c r="V2" s="31" t="s">
        <v>250</v>
      </c>
      <c r="W2" s="31" t="s">
        <v>249</v>
      </c>
      <c r="X2" s="31" t="s">
        <v>250</v>
      </c>
      <c r="Y2" s="31" t="s">
        <v>251</v>
      </c>
      <c r="Z2" s="31" t="s">
        <v>250</v>
      </c>
      <c r="AA2" s="31" t="s">
        <v>250</v>
      </c>
      <c r="AB2" s="31" t="s">
        <v>250</v>
      </c>
      <c r="AC2" s="31" t="s">
        <v>252</v>
      </c>
      <c r="AD2" s="31" t="s">
        <v>250</v>
      </c>
      <c r="AE2" s="31">
        <v>1</v>
      </c>
      <c r="AF2" s="31" t="s">
        <v>253</v>
      </c>
      <c r="AG2" s="31" t="s">
        <v>254</v>
      </c>
      <c r="AH2" s="31" t="s">
        <v>255</v>
      </c>
      <c r="AI2" s="31" t="s">
        <v>256</v>
      </c>
      <c r="AJ2" s="31" t="s">
        <v>257</v>
      </c>
      <c r="AK2" s="31" t="s">
        <v>258</v>
      </c>
      <c r="AL2" s="31" t="s">
        <v>258</v>
      </c>
      <c r="AM2" s="31" t="s">
        <v>259</v>
      </c>
      <c r="AN2" s="31" t="s">
        <v>259</v>
      </c>
      <c r="AO2" s="31" t="s">
        <v>260</v>
      </c>
      <c r="AP2" s="31" t="s">
        <v>261</v>
      </c>
      <c r="AQ2" s="31" t="s">
        <v>262</v>
      </c>
      <c r="AR2" s="31" t="s">
        <v>263</v>
      </c>
      <c r="AS2" s="31" t="s">
        <v>264</v>
      </c>
      <c r="AT2" s="31" t="s">
        <v>265</v>
      </c>
      <c r="AU2" s="31" t="s">
        <v>266</v>
      </c>
      <c r="AV2" s="31" t="s">
        <v>267</v>
      </c>
      <c r="AW2" s="31" t="s">
        <v>250</v>
      </c>
      <c r="AX2" s="31" t="s">
        <v>268</v>
      </c>
      <c r="AY2" s="31" t="s">
        <v>269</v>
      </c>
      <c r="AZ2" s="31" t="s">
        <v>250</v>
      </c>
      <c r="BA2" s="31" t="s">
        <v>270</v>
      </c>
      <c r="BB2" s="31" t="s">
        <v>271</v>
      </c>
      <c r="BC2" s="31" t="s">
        <v>272</v>
      </c>
      <c r="BD2" s="31" t="s">
        <v>273</v>
      </c>
      <c r="BE2" s="31" t="s">
        <v>274</v>
      </c>
      <c r="BF2" s="31" t="s">
        <v>275</v>
      </c>
    </row>
    <row r="3" spans="1:58" ht="15.75" customHeight="1" x14ac:dyDescent="0.25">
      <c r="A3" s="32">
        <v>43544.813128587964</v>
      </c>
      <c r="B3" s="31" t="s">
        <v>276</v>
      </c>
      <c r="C3" s="31" t="s">
        <v>248</v>
      </c>
      <c r="D3" s="31" t="s">
        <v>250</v>
      </c>
      <c r="E3" s="31" t="s">
        <v>250</v>
      </c>
      <c r="F3" s="31" t="s">
        <v>250</v>
      </c>
      <c r="G3" s="31" t="s">
        <v>251</v>
      </c>
      <c r="H3" s="31" t="s">
        <v>251</v>
      </c>
      <c r="I3" s="31" t="s">
        <v>249</v>
      </c>
      <c r="J3" s="31" t="s">
        <v>251</v>
      </c>
      <c r="K3" s="31" t="s">
        <v>250</v>
      </c>
      <c r="L3" s="31" t="s">
        <v>251</v>
      </c>
      <c r="M3" s="31" t="s">
        <v>250</v>
      </c>
      <c r="N3" s="31" t="s">
        <v>250</v>
      </c>
      <c r="O3" s="31" t="s">
        <v>250</v>
      </c>
      <c r="P3" s="31" t="s">
        <v>250</v>
      </c>
      <c r="Q3" s="31" t="s">
        <v>251</v>
      </c>
      <c r="R3" s="31" t="s">
        <v>250</v>
      </c>
      <c r="S3" s="31" t="s">
        <v>250</v>
      </c>
      <c r="T3" s="31" t="s">
        <v>250</v>
      </c>
      <c r="U3" s="31" t="s">
        <v>250</v>
      </c>
      <c r="V3" s="31" t="s">
        <v>250</v>
      </c>
      <c r="W3" s="31" t="s">
        <v>250</v>
      </c>
      <c r="X3" s="31" t="s">
        <v>251</v>
      </c>
      <c r="Y3" s="31" t="s">
        <v>252</v>
      </c>
      <c r="Z3" s="31" t="s">
        <v>252</v>
      </c>
      <c r="AA3" s="31" t="s">
        <v>250</v>
      </c>
      <c r="AB3" s="31" t="s">
        <v>250</v>
      </c>
      <c r="AC3" s="31" t="s">
        <v>252</v>
      </c>
      <c r="AD3" s="31" t="s">
        <v>251</v>
      </c>
      <c r="AE3" s="31">
        <v>1</v>
      </c>
      <c r="AF3" s="31" t="s">
        <v>277</v>
      </c>
      <c r="AG3" s="31" t="s">
        <v>254</v>
      </c>
      <c r="AH3" s="31" t="s">
        <v>278</v>
      </c>
      <c r="AI3" s="31" t="s">
        <v>256</v>
      </c>
      <c r="AJ3" s="31" t="s">
        <v>257</v>
      </c>
      <c r="AK3" s="31" t="s">
        <v>258</v>
      </c>
      <c r="AL3" s="31" t="s">
        <v>258</v>
      </c>
      <c r="AM3" s="31" t="s">
        <v>259</v>
      </c>
      <c r="AN3" s="31" t="s">
        <v>259</v>
      </c>
      <c r="AO3" s="31" t="s">
        <v>260</v>
      </c>
      <c r="AP3" s="31" t="s">
        <v>261</v>
      </c>
      <c r="AQ3" s="31" t="s">
        <v>262</v>
      </c>
      <c r="AR3" s="31" t="s">
        <v>263</v>
      </c>
      <c r="AS3" s="31" t="s">
        <v>279</v>
      </c>
      <c r="AT3" s="31" t="s">
        <v>265</v>
      </c>
      <c r="AU3" s="31" t="s">
        <v>266</v>
      </c>
      <c r="AV3" s="31" t="s">
        <v>267</v>
      </c>
      <c r="AW3" s="31" t="s">
        <v>280</v>
      </c>
      <c r="AX3" s="31" t="s">
        <v>268</v>
      </c>
      <c r="AY3" s="31" t="s">
        <v>269</v>
      </c>
      <c r="AZ3" s="31" t="s">
        <v>280</v>
      </c>
      <c r="BA3" s="31" t="s">
        <v>281</v>
      </c>
      <c r="BB3" s="31" t="s">
        <v>271</v>
      </c>
      <c r="BC3" s="31" t="s">
        <v>282</v>
      </c>
      <c r="BD3" s="31" t="s">
        <v>273</v>
      </c>
      <c r="BE3" s="31" t="s">
        <v>274</v>
      </c>
      <c r="BF3" s="31" t="s">
        <v>275</v>
      </c>
    </row>
    <row r="4" spans="1:58" ht="15.75" customHeight="1" x14ac:dyDescent="0.25">
      <c r="A4" s="32">
        <v>43545.28025747685</v>
      </c>
      <c r="B4" s="31" t="s">
        <v>283</v>
      </c>
      <c r="C4" s="31" t="s">
        <v>284</v>
      </c>
      <c r="D4" s="31" t="s">
        <v>252</v>
      </c>
      <c r="E4" s="31" t="s">
        <v>250</v>
      </c>
      <c r="F4" s="31" t="s">
        <v>252</v>
      </c>
      <c r="G4" s="31" t="s">
        <v>252</v>
      </c>
      <c r="H4" s="31" t="s">
        <v>251</v>
      </c>
      <c r="I4" s="31" t="s">
        <v>250</v>
      </c>
      <c r="J4" s="31" t="s">
        <v>250</v>
      </c>
      <c r="K4" s="31" t="s">
        <v>251</v>
      </c>
      <c r="L4" s="31" t="s">
        <v>250</v>
      </c>
      <c r="M4" s="31" t="s">
        <v>250</v>
      </c>
      <c r="N4" s="31" t="s">
        <v>251</v>
      </c>
      <c r="O4" s="31" t="s">
        <v>252</v>
      </c>
      <c r="P4" s="31" t="s">
        <v>252</v>
      </c>
      <c r="Q4" s="31" t="s">
        <v>250</v>
      </c>
      <c r="R4" s="31" t="s">
        <v>250</v>
      </c>
      <c r="S4" s="31" t="s">
        <v>250</v>
      </c>
      <c r="T4" s="31" t="s">
        <v>252</v>
      </c>
      <c r="U4" s="31" t="s">
        <v>250</v>
      </c>
      <c r="V4" s="31" t="s">
        <v>251</v>
      </c>
      <c r="W4" s="31" t="s">
        <v>250</v>
      </c>
      <c r="X4" s="31" t="s">
        <v>250</v>
      </c>
      <c r="Y4" s="31" t="s">
        <v>251</v>
      </c>
      <c r="Z4" s="31" t="s">
        <v>250</v>
      </c>
      <c r="AA4" s="31" t="s">
        <v>250</v>
      </c>
      <c r="AB4" s="31" t="s">
        <v>250</v>
      </c>
      <c r="AC4" s="31" t="s">
        <v>252</v>
      </c>
      <c r="AD4" s="31" t="s">
        <v>250</v>
      </c>
      <c r="AE4" s="31" t="s">
        <v>285</v>
      </c>
      <c r="AF4" s="31" t="s">
        <v>286</v>
      </c>
      <c r="AG4" s="31" t="s">
        <v>287</v>
      </c>
      <c r="AH4" s="31" t="s">
        <v>278</v>
      </c>
      <c r="AI4" s="31" t="s">
        <v>256</v>
      </c>
      <c r="AJ4" s="31" t="s">
        <v>288</v>
      </c>
      <c r="AK4" s="31" t="s">
        <v>258</v>
      </c>
      <c r="AL4" s="31" t="s">
        <v>258</v>
      </c>
      <c r="AM4" s="31" t="s">
        <v>289</v>
      </c>
      <c r="AN4" s="31" t="s">
        <v>259</v>
      </c>
      <c r="AO4" s="31" t="s">
        <v>260</v>
      </c>
      <c r="AP4" s="31" t="s">
        <v>261</v>
      </c>
      <c r="AQ4" s="31" t="s">
        <v>262</v>
      </c>
      <c r="AR4" s="31" t="s">
        <v>290</v>
      </c>
      <c r="AS4" s="31" t="s">
        <v>279</v>
      </c>
      <c r="AT4" s="31" t="s">
        <v>265</v>
      </c>
      <c r="AU4" s="31" t="s">
        <v>266</v>
      </c>
      <c r="AV4" s="31" t="s">
        <v>267</v>
      </c>
      <c r="AW4" s="31" t="s">
        <v>280</v>
      </c>
      <c r="AX4" s="31" t="s">
        <v>268</v>
      </c>
      <c r="AY4" s="31" t="s">
        <v>291</v>
      </c>
      <c r="AZ4" s="31" t="s">
        <v>280</v>
      </c>
      <c r="BA4" s="31" t="s">
        <v>281</v>
      </c>
      <c r="BB4" s="31" t="s">
        <v>271</v>
      </c>
      <c r="BC4" s="31" t="s">
        <v>272</v>
      </c>
      <c r="BD4" s="31" t="s">
        <v>292</v>
      </c>
      <c r="BE4" s="31" t="s">
        <v>292</v>
      </c>
      <c r="BF4" s="31" t="s">
        <v>275</v>
      </c>
    </row>
    <row r="5" spans="1:58" ht="15.75" customHeight="1" x14ac:dyDescent="0.25">
      <c r="A5" s="32">
        <v>43545.493142870371</v>
      </c>
      <c r="B5" s="31" t="s">
        <v>293</v>
      </c>
      <c r="C5" s="31" t="s">
        <v>294</v>
      </c>
      <c r="D5" s="31" t="s">
        <v>250</v>
      </c>
      <c r="E5" s="31" t="s">
        <v>250</v>
      </c>
      <c r="F5" s="31" t="s">
        <v>252</v>
      </c>
      <c r="G5" s="31" t="s">
        <v>252</v>
      </c>
      <c r="H5" s="31" t="s">
        <v>250</v>
      </c>
      <c r="I5" s="31" t="s">
        <v>250</v>
      </c>
      <c r="J5" s="31" t="s">
        <v>250</v>
      </c>
      <c r="K5" s="31" t="s">
        <v>250</v>
      </c>
      <c r="L5" s="31" t="s">
        <v>250</v>
      </c>
      <c r="M5" s="31" t="s">
        <v>249</v>
      </c>
      <c r="N5" s="31" t="s">
        <v>250</v>
      </c>
      <c r="O5" s="31" t="s">
        <v>250</v>
      </c>
      <c r="P5" s="31" t="s">
        <v>250</v>
      </c>
      <c r="Q5" s="31" t="s">
        <v>250</v>
      </c>
      <c r="R5" s="31" t="s">
        <v>250</v>
      </c>
      <c r="S5" s="31" t="s">
        <v>250</v>
      </c>
      <c r="T5" s="31" t="s">
        <v>252</v>
      </c>
      <c r="U5" s="31" t="s">
        <v>252</v>
      </c>
      <c r="V5" s="31" t="s">
        <v>251</v>
      </c>
      <c r="W5" s="31" t="s">
        <v>251</v>
      </c>
      <c r="X5" s="31" t="s">
        <v>251</v>
      </c>
      <c r="Y5" s="31" t="s">
        <v>252</v>
      </c>
      <c r="Z5" s="31" t="s">
        <v>252</v>
      </c>
      <c r="AA5" s="31" t="s">
        <v>250</v>
      </c>
      <c r="AB5" s="31" t="s">
        <v>250</v>
      </c>
      <c r="AC5" s="31" t="s">
        <v>250</v>
      </c>
      <c r="AD5" s="31" t="s">
        <v>250</v>
      </c>
      <c r="AE5" s="31" t="s">
        <v>295</v>
      </c>
      <c r="AF5" s="31" t="s">
        <v>286</v>
      </c>
      <c r="AG5" s="31" t="s">
        <v>287</v>
      </c>
      <c r="AH5" s="31" t="s">
        <v>296</v>
      </c>
      <c r="AI5" s="31" t="s">
        <v>256</v>
      </c>
      <c r="AJ5" s="31" t="s">
        <v>297</v>
      </c>
      <c r="AK5" s="31" t="s">
        <v>298</v>
      </c>
      <c r="AL5" s="31" t="s">
        <v>298</v>
      </c>
      <c r="AM5" s="31" t="s">
        <v>259</v>
      </c>
      <c r="AN5" s="31" t="s">
        <v>259</v>
      </c>
      <c r="AO5" s="31" t="s">
        <v>299</v>
      </c>
      <c r="AP5" s="31" t="s">
        <v>300</v>
      </c>
      <c r="AQ5" s="31" t="s">
        <v>262</v>
      </c>
      <c r="AR5" s="31" t="s">
        <v>263</v>
      </c>
      <c r="AS5" s="31" t="s">
        <v>279</v>
      </c>
      <c r="AT5" s="31" t="s">
        <v>301</v>
      </c>
      <c r="AU5" s="31" t="s">
        <v>266</v>
      </c>
      <c r="AV5" s="31" t="s">
        <v>302</v>
      </c>
      <c r="AW5" s="31" t="s">
        <v>280</v>
      </c>
      <c r="AX5" s="31" t="s">
        <v>268</v>
      </c>
      <c r="AY5" s="31" t="s">
        <v>291</v>
      </c>
      <c r="AZ5" s="31" t="s">
        <v>280</v>
      </c>
      <c r="BA5" s="31" t="s">
        <v>303</v>
      </c>
      <c r="BB5" s="31" t="s">
        <v>271</v>
      </c>
      <c r="BC5" s="31" t="s">
        <v>282</v>
      </c>
      <c r="BD5" s="31" t="s">
        <v>304</v>
      </c>
      <c r="BE5" s="31" t="s">
        <v>305</v>
      </c>
      <c r="BF5" s="31" t="s">
        <v>275</v>
      </c>
    </row>
    <row r="6" spans="1:58" ht="15.75" customHeight="1" x14ac:dyDescent="0.25">
      <c r="A6" s="32">
        <v>43545.567189976849</v>
      </c>
      <c r="B6" s="31" t="s">
        <v>306</v>
      </c>
      <c r="C6" s="31" t="s">
        <v>284</v>
      </c>
      <c r="D6" s="31" t="s">
        <v>252</v>
      </c>
      <c r="E6" s="31" t="s">
        <v>252</v>
      </c>
      <c r="F6" s="31" t="s">
        <v>250</v>
      </c>
      <c r="G6" s="31" t="s">
        <v>252</v>
      </c>
      <c r="H6" s="31" t="s">
        <v>250</v>
      </c>
      <c r="I6" s="31" t="s">
        <v>250</v>
      </c>
      <c r="J6" s="31" t="s">
        <v>252</v>
      </c>
      <c r="K6" s="31" t="s">
        <v>252</v>
      </c>
      <c r="L6" s="31" t="s">
        <v>250</v>
      </c>
      <c r="M6" s="31" t="s">
        <v>250</v>
      </c>
      <c r="N6" s="31" t="s">
        <v>252</v>
      </c>
      <c r="O6" s="31" t="s">
        <v>250</v>
      </c>
      <c r="P6" s="31" t="s">
        <v>252</v>
      </c>
      <c r="Q6" s="31" t="s">
        <v>250</v>
      </c>
      <c r="R6" s="31" t="s">
        <v>251</v>
      </c>
      <c r="S6" s="31" t="s">
        <v>250</v>
      </c>
      <c r="T6" s="31" t="s">
        <v>252</v>
      </c>
      <c r="U6" s="31" t="s">
        <v>252</v>
      </c>
      <c r="V6" s="31" t="s">
        <v>250</v>
      </c>
      <c r="W6" s="31" t="s">
        <v>250</v>
      </c>
      <c r="X6" s="31" t="s">
        <v>249</v>
      </c>
      <c r="Y6" s="31" t="s">
        <v>249</v>
      </c>
      <c r="Z6" s="31" t="s">
        <v>250</v>
      </c>
      <c r="AA6" s="31" t="s">
        <v>252</v>
      </c>
      <c r="AB6" s="31" t="s">
        <v>252</v>
      </c>
      <c r="AC6" s="31" t="s">
        <v>250</v>
      </c>
      <c r="AD6" s="31" t="s">
        <v>252</v>
      </c>
      <c r="AE6" s="31" t="s">
        <v>285</v>
      </c>
      <c r="AF6" s="31" t="s">
        <v>286</v>
      </c>
      <c r="AG6" s="31" t="s">
        <v>307</v>
      </c>
      <c r="AH6" s="31" t="s">
        <v>255</v>
      </c>
      <c r="AI6" s="31" t="s">
        <v>256</v>
      </c>
      <c r="AJ6" s="31" t="s">
        <v>257</v>
      </c>
      <c r="AK6" s="31" t="s">
        <v>308</v>
      </c>
      <c r="AL6" s="31" t="s">
        <v>308</v>
      </c>
      <c r="AM6" s="31" t="s">
        <v>289</v>
      </c>
      <c r="AN6" s="31" t="s">
        <v>289</v>
      </c>
      <c r="AO6" s="31" t="s">
        <v>299</v>
      </c>
      <c r="AP6" s="31" t="s">
        <v>300</v>
      </c>
      <c r="AQ6" s="31" t="s">
        <v>262</v>
      </c>
      <c r="AR6" s="31" t="s">
        <v>263</v>
      </c>
      <c r="AS6" s="31" t="s">
        <v>264</v>
      </c>
      <c r="AT6" s="31" t="s">
        <v>265</v>
      </c>
      <c r="AU6" s="31" t="s">
        <v>309</v>
      </c>
      <c r="AV6" s="31" t="s">
        <v>310</v>
      </c>
      <c r="AW6" s="31" t="s">
        <v>311</v>
      </c>
      <c r="AX6" s="31" t="s">
        <v>312</v>
      </c>
      <c r="AY6" s="31" t="s">
        <v>309</v>
      </c>
      <c r="AZ6" s="31" t="s">
        <v>280</v>
      </c>
      <c r="BA6" s="31" t="s">
        <v>281</v>
      </c>
      <c r="BB6" s="31" t="s">
        <v>313</v>
      </c>
      <c r="BC6" s="31" t="s">
        <v>282</v>
      </c>
      <c r="BD6" s="31" t="s">
        <v>273</v>
      </c>
      <c r="BE6" s="31" t="s">
        <v>305</v>
      </c>
      <c r="BF6" s="31" t="s">
        <v>275</v>
      </c>
    </row>
    <row r="7" spans="1:58" ht="15.75" customHeight="1" x14ac:dyDescent="0.25">
      <c r="A7" s="32">
        <v>43545.733806550925</v>
      </c>
      <c r="B7" s="31" t="s">
        <v>314</v>
      </c>
      <c r="C7" s="31" t="s">
        <v>284</v>
      </c>
      <c r="D7" s="31" t="s">
        <v>250</v>
      </c>
      <c r="E7" s="31" t="s">
        <v>252</v>
      </c>
      <c r="F7" s="31" t="s">
        <v>250</v>
      </c>
      <c r="G7" s="31" t="s">
        <v>251</v>
      </c>
      <c r="H7" s="31" t="s">
        <v>251</v>
      </c>
      <c r="I7" s="31" t="s">
        <v>249</v>
      </c>
      <c r="J7" s="31" t="s">
        <v>251</v>
      </c>
      <c r="K7" s="31" t="s">
        <v>252</v>
      </c>
      <c r="L7" s="31" t="s">
        <v>249</v>
      </c>
      <c r="M7" s="31" t="s">
        <v>251</v>
      </c>
      <c r="N7" s="31" t="s">
        <v>251</v>
      </c>
      <c r="O7" s="31" t="s">
        <v>250</v>
      </c>
      <c r="P7" s="31" t="s">
        <v>250</v>
      </c>
      <c r="Q7" s="31" t="s">
        <v>251</v>
      </c>
      <c r="R7" s="31" t="s">
        <v>250</v>
      </c>
      <c r="S7" s="31" t="s">
        <v>251</v>
      </c>
      <c r="T7" s="31" t="s">
        <v>250</v>
      </c>
      <c r="U7" s="31" t="s">
        <v>251</v>
      </c>
      <c r="V7" s="31" t="s">
        <v>251</v>
      </c>
      <c r="W7" s="31" t="s">
        <v>251</v>
      </c>
      <c r="X7" s="31" t="s">
        <v>251</v>
      </c>
      <c r="Y7" s="31" t="s">
        <v>251</v>
      </c>
      <c r="Z7" s="31" t="s">
        <v>251</v>
      </c>
      <c r="AA7" s="31" t="s">
        <v>250</v>
      </c>
      <c r="AB7" s="31" t="s">
        <v>250</v>
      </c>
      <c r="AC7" s="31" t="s">
        <v>252</v>
      </c>
      <c r="AD7" s="31" t="s">
        <v>251</v>
      </c>
      <c r="AE7" s="31" t="s">
        <v>285</v>
      </c>
      <c r="AF7" s="31" t="s">
        <v>253</v>
      </c>
      <c r="AG7" s="31" t="s">
        <v>307</v>
      </c>
      <c r="AH7" s="31" t="s">
        <v>278</v>
      </c>
      <c r="AI7" s="31" t="s">
        <v>315</v>
      </c>
      <c r="AJ7" s="31" t="s">
        <v>297</v>
      </c>
      <c r="AK7" s="31" t="s">
        <v>258</v>
      </c>
      <c r="AL7" s="31" t="s">
        <v>258</v>
      </c>
      <c r="AM7" s="31" t="s">
        <v>289</v>
      </c>
      <c r="AN7" s="31" t="s">
        <v>289</v>
      </c>
      <c r="AO7" s="31" t="s">
        <v>299</v>
      </c>
      <c r="AP7" s="31" t="s">
        <v>300</v>
      </c>
      <c r="AQ7" s="31" t="s">
        <v>316</v>
      </c>
      <c r="AR7" s="31" t="s">
        <v>263</v>
      </c>
      <c r="AS7" s="31" t="s">
        <v>264</v>
      </c>
      <c r="AT7" s="31" t="s">
        <v>317</v>
      </c>
      <c r="AU7" s="31" t="s">
        <v>318</v>
      </c>
      <c r="AV7" s="31" t="s">
        <v>310</v>
      </c>
      <c r="AW7" s="31" t="s">
        <v>250</v>
      </c>
      <c r="AX7" s="31" t="s">
        <v>268</v>
      </c>
      <c r="AY7" s="31" t="s">
        <v>291</v>
      </c>
      <c r="AZ7" s="31" t="s">
        <v>251</v>
      </c>
      <c r="BA7" s="31" t="s">
        <v>303</v>
      </c>
      <c r="BB7" s="31" t="s">
        <v>313</v>
      </c>
      <c r="BC7" s="31" t="s">
        <v>282</v>
      </c>
      <c r="BD7" s="31" t="s">
        <v>273</v>
      </c>
      <c r="BE7" s="31" t="s">
        <v>305</v>
      </c>
      <c r="BF7" s="31" t="s">
        <v>275</v>
      </c>
    </row>
    <row r="8" spans="1:58" ht="15.75" customHeight="1" x14ac:dyDescent="0.25">
      <c r="A8" s="32">
        <v>43546.391152083335</v>
      </c>
      <c r="B8" s="31" t="s">
        <v>319</v>
      </c>
      <c r="C8" s="31" t="s">
        <v>248</v>
      </c>
      <c r="D8" s="31" t="s">
        <v>250</v>
      </c>
      <c r="E8" s="31" t="s">
        <v>250</v>
      </c>
      <c r="F8" s="31" t="s">
        <v>250</v>
      </c>
      <c r="G8" s="31" t="s">
        <v>252</v>
      </c>
      <c r="H8" s="31" t="s">
        <v>250</v>
      </c>
      <c r="I8" s="31" t="s">
        <v>252</v>
      </c>
      <c r="J8" s="31" t="s">
        <v>250</v>
      </c>
      <c r="K8" s="31" t="s">
        <v>252</v>
      </c>
      <c r="L8" s="31" t="s">
        <v>251</v>
      </c>
      <c r="M8" s="31" t="s">
        <v>252</v>
      </c>
      <c r="N8" s="31" t="s">
        <v>250</v>
      </c>
      <c r="O8" s="31" t="s">
        <v>250</v>
      </c>
      <c r="P8" s="31" t="s">
        <v>250</v>
      </c>
      <c r="Q8" s="31" t="s">
        <v>252</v>
      </c>
      <c r="R8" s="31" t="s">
        <v>250</v>
      </c>
      <c r="S8" s="31" t="s">
        <v>250</v>
      </c>
      <c r="T8" s="31" t="s">
        <v>250</v>
      </c>
      <c r="U8" s="31" t="s">
        <v>252</v>
      </c>
      <c r="V8" s="31" t="s">
        <v>250</v>
      </c>
      <c r="W8" s="31" t="s">
        <v>250</v>
      </c>
      <c r="X8" s="31" t="s">
        <v>249</v>
      </c>
      <c r="Y8" s="31" t="s">
        <v>250</v>
      </c>
      <c r="Z8" s="31" t="s">
        <v>250</v>
      </c>
      <c r="AA8" s="31" t="s">
        <v>252</v>
      </c>
      <c r="AB8" s="31" t="s">
        <v>252</v>
      </c>
      <c r="AC8" s="31" t="s">
        <v>250</v>
      </c>
      <c r="AD8" s="31" t="s">
        <v>250</v>
      </c>
      <c r="AE8" s="31" t="s">
        <v>295</v>
      </c>
      <c r="AF8" s="31" t="s">
        <v>277</v>
      </c>
      <c r="AG8" s="31" t="s">
        <v>307</v>
      </c>
      <c r="AH8" s="31" t="s">
        <v>278</v>
      </c>
      <c r="AI8" s="31" t="s">
        <v>320</v>
      </c>
      <c r="AJ8" s="31" t="s">
        <v>257</v>
      </c>
      <c r="AK8" s="31" t="s">
        <v>258</v>
      </c>
      <c r="AL8" s="31" t="s">
        <v>258</v>
      </c>
      <c r="AM8" s="31" t="s">
        <v>321</v>
      </c>
      <c r="AN8" s="31" t="s">
        <v>322</v>
      </c>
      <c r="AO8" s="31" t="s">
        <v>260</v>
      </c>
      <c r="AP8" s="31" t="s">
        <v>323</v>
      </c>
      <c r="AQ8" s="31" t="s">
        <v>324</v>
      </c>
      <c r="AR8" s="31" t="s">
        <v>325</v>
      </c>
      <c r="AS8" s="31" t="s">
        <v>279</v>
      </c>
      <c r="AT8" s="31" t="s">
        <v>265</v>
      </c>
      <c r="AU8" s="31" t="s">
        <v>326</v>
      </c>
      <c r="AV8" s="31" t="s">
        <v>327</v>
      </c>
      <c r="AW8" s="31" t="s">
        <v>280</v>
      </c>
      <c r="AX8" s="31" t="s">
        <v>312</v>
      </c>
      <c r="AY8" s="31" t="s">
        <v>269</v>
      </c>
      <c r="AZ8" s="31" t="s">
        <v>280</v>
      </c>
      <c r="BA8" s="31" t="s">
        <v>270</v>
      </c>
      <c r="BB8" s="31" t="s">
        <v>328</v>
      </c>
      <c r="BC8" s="31" t="s">
        <v>272</v>
      </c>
      <c r="BD8" s="31" t="s">
        <v>329</v>
      </c>
      <c r="BE8" s="31" t="s">
        <v>274</v>
      </c>
      <c r="BF8" s="31" t="s">
        <v>330</v>
      </c>
    </row>
    <row r="9" spans="1:58" ht="15.75" customHeight="1" x14ac:dyDescent="0.25">
      <c r="A9" s="32">
        <v>43546.392740405092</v>
      </c>
      <c r="B9" s="31" t="s">
        <v>331</v>
      </c>
      <c r="C9" s="31" t="s">
        <v>248</v>
      </c>
      <c r="D9" s="31" t="s">
        <v>250</v>
      </c>
      <c r="E9" s="31" t="s">
        <v>252</v>
      </c>
      <c r="F9" s="31" t="s">
        <v>252</v>
      </c>
      <c r="G9" s="31" t="s">
        <v>250</v>
      </c>
      <c r="H9" s="31" t="s">
        <v>252</v>
      </c>
      <c r="I9" s="31" t="s">
        <v>252</v>
      </c>
      <c r="J9" s="31" t="s">
        <v>252</v>
      </c>
      <c r="K9" s="31" t="s">
        <v>250</v>
      </c>
      <c r="L9" s="31" t="s">
        <v>250</v>
      </c>
      <c r="M9" s="31" t="s">
        <v>252</v>
      </c>
      <c r="N9" s="31" t="s">
        <v>252</v>
      </c>
      <c r="O9" s="31" t="s">
        <v>252</v>
      </c>
      <c r="P9" s="31" t="s">
        <v>250</v>
      </c>
      <c r="Q9" s="31" t="s">
        <v>250</v>
      </c>
      <c r="R9" s="31" t="s">
        <v>252</v>
      </c>
      <c r="S9" s="31" t="s">
        <v>250</v>
      </c>
      <c r="T9" s="31" t="s">
        <v>252</v>
      </c>
      <c r="U9" s="31" t="s">
        <v>252</v>
      </c>
      <c r="V9" s="31" t="s">
        <v>252</v>
      </c>
      <c r="W9" s="31" t="s">
        <v>252</v>
      </c>
      <c r="X9" s="31" t="s">
        <v>250</v>
      </c>
      <c r="Y9" s="31" t="s">
        <v>252</v>
      </c>
      <c r="Z9" s="31" t="s">
        <v>252</v>
      </c>
      <c r="AA9" s="31" t="s">
        <v>252</v>
      </c>
      <c r="AB9" s="31" t="s">
        <v>252</v>
      </c>
      <c r="AC9" s="31" t="s">
        <v>252</v>
      </c>
      <c r="AD9" s="31" t="s">
        <v>252</v>
      </c>
      <c r="AE9" s="31" t="s">
        <v>285</v>
      </c>
      <c r="AF9" s="31" t="s">
        <v>253</v>
      </c>
      <c r="AG9" s="31" t="s">
        <v>254</v>
      </c>
      <c r="AH9" s="31" t="s">
        <v>255</v>
      </c>
      <c r="AI9" s="31" t="s">
        <v>256</v>
      </c>
      <c r="AJ9" s="31" t="s">
        <v>257</v>
      </c>
      <c r="AK9" s="31" t="s">
        <v>298</v>
      </c>
      <c r="AL9" s="31" t="s">
        <v>298</v>
      </c>
      <c r="AM9" s="31" t="s">
        <v>259</v>
      </c>
      <c r="AN9" s="31" t="s">
        <v>259</v>
      </c>
      <c r="AO9" s="31" t="s">
        <v>260</v>
      </c>
      <c r="AP9" s="31" t="s">
        <v>300</v>
      </c>
      <c r="AQ9" s="31" t="s">
        <v>262</v>
      </c>
      <c r="AR9" s="31" t="s">
        <v>325</v>
      </c>
      <c r="AS9" s="31" t="s">
        <v>279</v>
      </c>
      <c r="AT9" s="31" t="s">
        <v>265</v>
      </c>
      <c r="AU9" s="31" t="s">
        <v>266</v>
      </c>
      <c r="AV9" s="31" t="s">
        <v>302</v>
      </c>
      <c r="AW9" s="31" t="s">
        <v>280</v>
      </c>
      <c r="AX9" s="31" t="s">
        <v>312</v>
      </c>
      <c r="AY9" s="31" t="s">
        <v>291</v>
      </c>
      <c r="AZ9" s="31" t="s">
        <v>280</v>
      </c>
      <c r="BA9" s="31" t="s">
        <v>270</v>
      </c>
      <c r="BB9" s="31" t="s">
        <v>313</v>
      </c>
      <c r="BC9" s="31" t="s">
        <v>282</v>
      </c>
      <c r="BD9" s="31" t="s">
        <v>273</v>
      </c>
      <c r="BE9" s="31" t="s">
        <v>305</v>
      </c>
      <c r="BF9" s="31" t="s">
        <v>275</v>
      </c>
    </row>
    <row r="10" spans="1:58" ht="15.75" customHeight="1" x14ac:dyDescent="0.25">
      <c r="A10" s="32">
        <v>43546.582595300926</v>
      </c>
      <c r="B10" s="31" t="s">
        <v>332</v>
      </c>
      <c r="C10" s="31" t="s">
        <v>284</v>
      </c>
      <c r="D10" s="31" t="s">
        <v>250</v>
      </c>
      <c r="E10" s="31" t="s">
        <v>252</v>
      </c>
      <c r="F10" s="31" t="s">
        <v>250</v>
      </c>
      <c r="G10" s="31" t="s">
        <v>252</v>
      </c>
      <c r="H10" s="31" t="s">
        <v>252</v>
      </c>
      <c r="I10" s="31" t="s">
        <v>250</v>
      </c>
      <c r="J10" s="31" t="s">
        <v>250</v>
      </c>
      <c r="K10" s="31" t="s">
        <v>252</v>
      </c>
      <c r="L10" s="31" t="s">
        <v>250</v>
      </c>
      <c r="M10" s="31" t="s">
        <v>250</v>
      </c>
      <c r="N10" s="31" t="s">
        <v>250</v>
      </c>
      <c r="O10" s="31" t="s">
        <v>250</v>
      </c>
      <c r="P10" s="31" t="s">
        <v>252</v>
      </c>
      <c r="Q10" s="31" t="s">
        <v>250</v>
      </c>
      <c r="R10" s="31" t="s">
        <v>250</v>
      </c>
      <c r="S10" s="31" t="s">
        <v>250</v>
      </c>
      <c r="T10" s="31" t="s">
        <v>250</v>
      </c>
      <c r="U10" s="31" t="s">
        <v>250</v>
      </c>
      <c r="V10" s="31" t="s">
        <v>250</v>
      </c>
      <c r="W10" s="31" t="s">
        <v>250</v>
      </c>
      <c r="X10" s="31" t="s">
        <v>250</v>
      </c>
      <c r="Y10" s="31" t="s">
        <v>250</v>
      </c>
      <c r="Z10" s="31" t="s">
        <v>250</v>
      </c>
      <c r="AA10" s="31" t="s">
        <v>252</v>
      </c>
      <c r="AB10" s="31" t="s">
        <v>252</v>
      </c>
      <c r="AC10" s="31" t="s">
        <v>250</v>
      </c>
      <c r="AD10" s="31" t="s">
        <v>250</v>
      </c>
      <c r="AE10" s="31" t="s">
        <v>285</v>
      </c>
      <c r="AF10" s="31" t="s">
        <v>333</v>
      </c>
      <c r="AG10" s="31" t="s">
        <v>334</v>
      </c>
      <c r="AH10" s="31" t="s">
        <v>255</v>
      </c>
      <c r="AI10" s="31" t="s">
        <v>335</v>
      </c>
      <c r="AJ10" s="31" t="s">
        <v>288</v>
      </c>
      <c r="AK10" s="31" t="s">
        <v>258</v>
      </c>
      <c r="AL10" s="31" t="s">
        <v>258</v>
      </c>
      <c r="AM10" s="31" t="s">
        <v>289</v>
      </c>
      <c r="AN10" s="31" t="s">
        <v>289</v>
      </c>
      <c r="AO10" s="31" t="s">
        <v>299</v>
      </c>
      <c r="AP10" s="31" t="s">
        <v>300</v>
      </c>
      <c r="AQ10" s="31" t="s">
        <v>324</v>
      </c>
      <c r="AR10" s="31" t="s">
        <v>263</v>
      </c>
      <c r="AS10" s="31" t="s">
        <v>264</v>
      </c>
      <c r="AT10" s="31" t="s">
        <v>317</v>
      </c>
      <c r="AU10" s="31" t="s">
        <v>326</v>
      </c>
      <c r="AV10" s="31" t="s">
        <v>267</v>
      </c>
      <c r="AW10" s="31" t="s">
        <v>250</v>
      </c>
      <c r="AX10" s="31" t="s">
        <v>312</v>
      </c>
      <c r="AY10" s="31" t="s">
        <v>336</v>
      </c>
      <c r="AZ10" s="31" t="s">
        <v>250</v>
      </c>
      <c r="BA10" s="31" t="s">
        <v>270</v>
      </c>
      <c r="BB10" s="31" t="s">
        <v>337</v>
      </c>
      <c r="BC10" s="31" t="s">
        <v>338</v>
      </c>
      <c r="BD10" s="31" t="s">
        <v>292</v>
      </c>
      <c r="BE10" s="31" t="s">
        <v>292</v>
      </c>
      <c r="BF10" s="31" t="s">
        <v>275</v>
      </c>
    </row>
    <row r="11" spans="1:58" ht="15.75" customHeight="1" x14ac:dyDescent="0.25">
      <c r="A11" s="32">
        <v>43546.75041320602</v>
      </c>
      <c r="B11" s="31" t="s">
        <v>339</v>
      </c>
      <c r="C11" s="31" t="s">
        <v>284</v>
      </c>
      <c r="D11" s="31" t="s">
        <v>252</v>
      </c>
      <c r="E11" s="31" t="s">
        <v>250</v>
      </c>
      <c r="F11" s="31" t="s">
        <v>249</v>
      </c>
      <c r="G11" s="31" t="s">
        <v>250</v>
      </c>
      <c r="H11" s="31" t="s">
        <v>250</v>
      </c>
      <c r="I11" s="31" t="s">
        <v>250</v>
      </c>
      <c r="J11" s="31" t="s">
        <v>250</v>
      </c>
      <c r="K11" s="31" t="s">
        <v>250</v>
      </c>
      <c r="L11" s="31" t="s">
        <v>250</v>
      </c>
      <c r="M11" s="31" t="s">
        <v>249</v>
      </c>
      <c r="N11" s="31" t="s">
        <v>250</v>
      </c>
      <c r="O11" s="31" t="s">
        <v>250</v>
      </c>
      <c r="P11" s="31" t="s">
        <v>250</v>
      </c>
      <c r="Q11" s="31" t="s">
        <v>249</v>
      </c>
      <c r="R11" s="31" t="s">
        <v>250</v>
      </c>
      <c r="S11" s="31" t="s">
        <v>249</v>
      </c>
      <c r="T11" s="31" t="s">
        <v>250</v>
      </c>
      <c r="U11" s="31" t="s">
        <v>250</v>
      </c>
      <c r="V11" s="31" t="s">
        <v>251</v>
      </c>
      <c r="W11" s="31" t="s">
        <v>250</v>
      </c>
      <c r="X11" s="31" t="s">
        <v>250</v>
      </c>
      <c r="Y11" s="31" t="s">
        <v>249</v>
      </c>
      <c r="Z11" s="31" t="s">
        <v>250</v>
      </c>
      <c r="AA11" s="31" t="s">
        <v>250</v>
      </c>
      <c r="AB11" s="31" t="s">
        <v>250</v>
      </c>
      <c r="AC11" s="31" t="s">
        <v>252</v>
      </c>
      <c r="AD11" s="31" t="s">
        <v>250</v>
      </c>
      <c r="AE11" s="31" t="s">
        <v>285</v>
      </c>
      <c r="AF11" s="31" t="s">
        <v>277</v>
      </c>
      <c r="AG11" s="31" t="s">
        <v>287</v>
      </c>
      <c r="AH11" s="31" t="s">
        <v>255</v>
      </c>
      <c r="AI11" s="31" t="s">
        <v>256</v>
      </c>
      <c r="AJ11" s="31" t="s">
        <v>257</v>
      </c>
      <c r="AK11" s="31" t="s">
        <v>308</v>
      </c>
      <c r="AL11" s="31" t="s">
        <v>308</v>
      </c>
      <c r="AM11" s="31" t="s">
        <v>289</v>
      </c>
      <c r="AN11" s="31" t="s">
        <v>289</v>
      </c>
      <c r="AO11" s="31" t="s">
        <v>260</v>
      </c>
      <c r="AP11" s="31" t="s">
        <v>261</v>
      </c>
      <c r="AQ11" s="31" t="s">
        <v>262</v>
      </c>
      <c r="AR11" s="31" t="s">
        <v>290</v>
      </c>
      <c r="AS11" s="31" t="s">
        <v>264</v>
      </c>
      <c r="AT11" s="31" t="s">
        <v>265</v>
      </c>
      <c r="AU11" s="31" t="s">
        <v>318</v>
      </c>
      <c r="AV11" s="31" t="s">
        <v>302</v>
      </c>
      <c r="AW11" s="31" t="s">
        <v>280</v>
      </c>
      <c r="AX11" s="31" t="s">
        <v>268</v>
      </c>
      <c r="AY11" s="31" t="s">
        <v>291</v>
      </c>
      <c r="AZ11" s="31" t="s">
        <v>280</v>
      </c>
      <c r="BA11" s="31" t="s">
        <v>281</v>
      </c>
      <c r="BB11" s="31" t="s">
        <v>313</v>
      </c>
      <c r="BC11" s="31" t="s">
        <v>272</v>
      </c>
      <c r="BD11" s="31" t="s">
        <v>273</v>
      </c>
      <c r="BE11" s="31" t="s">
        <v>305</v>
      </c>
      <c r="BF11" s="31" t="s">
        <v>275</v>
      </c>
    </row>
    <row r="12" spans="1:58" ht="15.75" customHeight="1" x14ac:dyDescent="0.25">
      <c r="A12" s="32">
        <v>43547.448694432867</v>
      </c>
      <c r="B12" s="31" t="s">
        <v>340</v>
      </c>
      <c r="C12" s="31" t="s">
        <v>248</v>
      </c>
      <c r="D12" s="31" t="s">
        <v>250</v>
      </c>
      <c r="E12" s="31" t="s">
        <v>250</v>
      </c>
      <c r="F12" s="31" t="s">
        <v>250</v>
      </c>
      <c r="G12" s="31" t="s">
        <v>249</v>
      </c>
      <c r="H12" s="31" t="s">
        <v>250</v>
      </c>
      <c r="I12" s="31" t="s">
        <v>250</v>
      </c>
      <c r="J12" s="31" t="s">
        <v>250</v>
      </c>
      <c r="K12" s="31" t="s">
        <v>249</v>
      </c>
      <c r="L12" s="31" t="s">
        <v>249</v>
      </c>
      <c r="M12" s="31" t="s">
        <v>250</v>
      </c>
      <c r="N12" s="31" t="s">
        <v>250</v>
      </c>
      <c r="O12" s="31" t="s">
        <v>250</v>
      </c>
      <c r="P12" s="31" t="s">
        <v>249</v>
      </c>
      <c r="Q12" s="31" t="s">
        <v>251</v>
      </c>
      <c r="R12" s="31" t="s">
        <v>249</v>
      </c>
      <c r="S12" s="31" t="s">
        <v>249</v>
      </c>
      <c r="T12" s="31" t="s">
        <v>250</v>
      </c>
      <c r="U12" s="31" t="s">
        <v>250</v>
      </c>
      <c r="V12" s="31" t="s">
        <v>250</v>
      </c>
      <c r="W12" s="31" t="s">
        <v>249</v>
      </c>
      <c r="X12" s="31" t="s">
        <v>249</v>
      </c>
      <c r="Y12" s="31" t="s">
        <v>250</v>
      </c>
      <c r="Z12" s="31" t="s">
        <v>249</v>
      </c>
      <c r="AA12" s="31" t="s">
        <v>249</v>
      </c>
      <c r="AB12" s="31" t="s">
        <v>249</v>
      </c>
      <c r="AC12" s="31" t="s">
        <v>249</v>
      </c>
      <c r="AD12" s="31" t="s">
        <v>249</v>
      </c>
      <c r="AE12" s="31">
        <v>1</v>
      </c>
      <c r="AF12" s="31" t="s">
        <v>253</v>
      </c>
      <c r="AG12" s="31" t="s">
        <v>307</v>
      </c>
      <c r="AH12" s="31" t="s">
        <v>296</v>
      </c>
      <c r="AI12" s="31" t="s">
        <v>315</v>
      </c>
      <c r="AJ12" s="31" t="s">
        <v>297</v>
      </c>
      <c r="AK12" s="31" t="s">
        <v>308</v>
      </c>
      <c r="AL12" s="31" t="s">
        <v>258</v>
      </c>
      <c r="AM12" s="31" t="s">
        <v>289</v>
      </c>
      <c r="AN12" s="31" t="s">
        <v>289</v>
      </c>
      <c r="AO12" s="31" t="s">
        <v>299</v>
      </c>
      <c r="AP12" s="31" t="s">
        <v>300</v>
      </c>
      <c r="AQ12" s="31" t="s">
        <v>316</v>
      </c>
      <c r="AR12" s="31" t="s">
        <v>263</v>
      </c>
      <c r="AS12" s="31" t="s">
        <v>279</v>
      </c>
      <c r="AT12" s="31" t="s">
        <v>301</v>
      </c>
      <c r="AU12" s="31" t="s">
        <v>266</v>
      </c>
      <c r="AV12" s="31" t="s">
        <v>302</v>
      </c>
      <c r="AW12" s="31" t="s">
        <v>309</v>
      </c>
      <c r="AX12" s="31" t="s">
        <v>341</v>
      </c>
      <c r="AY12" s="31" t="s">
        <v>309</v>
      </c>
      <c r="AZ12" s="31" t="s">
        <v>309</v>
      </c>
      <c r="BA12" s="31" t="s">
        <v>303</v>
      </c>
      <c r="BB12" s="31" t="s">
        <v>313</v>
      </c>
      <c r="BC12" s="31" t="s">
        <v>338</v>
      </c>
      <c r="BD12" s="31" t="s">
        <v>292</v>
      </c>
      <c r="BE12" s="31" t="s">
        <v>292</v>
      </c>
      <c r="BF12" s="31" t="s">
        <v>275</v>
      </c>
    </row>
    <row r="13" spans="1:58" ht="15.75" customHeight="1" x14ac:dyDescent="0.25">
      <c r="A13" s="32">
        <v>43550.415589351847</v>
      </c>
      <c r="B13" s="31" t="s">
        <v>342</v>
      </c>
      <c r="C13" s="31" t="s">
        <v>248</v>
      </c>
      <c r="D13" s="31" t="s">
        <v>250</v>
      </c>
      <c r="E13" s="31" t="s">
        <v>250</v>
      </c>
      <c r="F13" s="31" t="s">
        <v>251</v>
      </c>
      <c r="G13" s="31" t="s">
        <v>250</v>
      </c>
      <c r="H13" s="31" t="s">
        <v>251</v>
      </c>
      <c r="I13" s="31" t="s">
        <v>250</v>
      </c>
      <c r="J13" s="31" t="s">
        <v>250</v>
      </c>
      <c r="K13" s="31" t="s">
        <v>251</v>
      </c>
      <c r="L13" s="31" t="s">
        <v>251</v>
      </c>
      <c r="M13" s="31" t="s">
        <v>250</v>
      </c>
      <c r="N13" s="31" t="s">
        <v>251</v>
      </c>
      <c r="O13" s="31" t="s">
        <v>250</v>
      </c>
      <c r="P13" s="31" t="s">
        <v>251</v>
      </c>
      <c r="Q13" s="31" t="s">
        <v>251</v>
      </c>
      <c r="R13" s="31" t="s">
        <v>250</v>
      </c>
      <c r="S13" s="31" t="s">
        <v>249</v>
      </c>
      <c r="T13" s="31" t="s">
        <v>249</v>
      </c>
      <c r="U13" s="31" t="s">
        <v>250</v>
      </c>
      <c r="V13" s="31" t="s">
        <v>250</v>
      </c>
      <c r="W13" s="31" t="s">
        <v>251</v>
      </c>
      <c r="X13" s="31" t="s">
        <v>251</v>
      </c>
      <c r="Y13" s="31" t="s">
        <v>250</v>
      </c>
      <c r="Z13" s="31" t="s">
        <v>250</v>
      </c>
      <c r="AA13" s="31" t="s">
        <v>250</v>
      </c>
      <c r="AB13" s="31" t="s">
        <v>250</v>
      </c>
      <c r="AC13" s="31" t="s">
        <v>251</v>
      </c>
      <c r="AD13" s="31" t="s">
        <v>251</v>
      </c>
      <c r="AE13" s="31" t="s">
        <v>343</v>
      </c>
      <c r="AF13" s="31" t="s">
        <v>286</v>
      </c>
      <c r="AG13" s="31" t="s">
        <v>287</v>
      </c>
      <c r="AH13" s="31" t="s">
        <v>278</v>
      </c>
      <c r="AI13" s="31" t="s">
        <v>315</v>
      </c>
      <c r="AJ13" s="31" t="s">
        <v>257</v>
      </c>
      <c r="AK13" s="31" t="s">
        <v>258</v>
      </c>
      <c r="AL13" s="31" t="s">
        <v>258</v>
      </c>
      <c r="AM13" s="31" t="s">
        <v>259</v>
      </c>
      <c r="AN13" s="31" t="s">
        <v>259</v>
      </c>
      <c r="AO13" s="31" t="s">
        <v>260</v>
      </c>
      <c r="AP13" s="31" t="s">
        <v>261</v>
      </c>
      <c r="AQ13" s="31" t="s">
        <v>262</v>
      </c>
      <c r="AR13" s="31" t="s">
        <v>290</v>
      </c>
      <c r="AS13" s="31" t="s">
        <v>344</v>
      </c>
      <c r="AT13" s="31" t="s">
        <v>345</v>
      </c>
      <c r="AU13" s="31" t="s">
        <v>309</v>
      </c>
      <c r="AV13" s="31" t="s">
        <v>302</v>
      </c>
      <c r="AW13" s="31" t="s">
        <v>250</v>
      </c>
      <c r="AX13" s="31" t="s">
        <v>341</v>
      </c>
      <c r="AY13" s="31" t="s">
        <v>291</v>
      </c>
      <c r="AZ13" s="31" t="s">
        <v>280</v>
      </c>
      <c r="BA13" s="31" t="s">
        <v>281</v>
      </c>
      <c r="BB13" s="31" t="s">
        <v>337</v>
      </c>
      <c r="BC13" s="31" t="s">
        <v>338</v>
      </c>
      <c r="BD13" s="31" t="s">
        <v>292</v>
      </c>
      <c r="BE13" s="31" t="s">
        <v>292</v>
      </c>
      <c r="BF13" s="31" t="s">
        <v>275</v>
      </c>
    </row>
    <row r="14" spans="1:58" ht="15.75" customHeight="1" x14ac:dyDescent="0.25">
      <c r="A14" s="32">
        <v>43550.421060949069</v>
      </c>
      <c r="B14" s="31" t="s">
        <v>346</v>
      </c>
      <c r="C14" s="31" t="s">
        <v>294</v>
      </c>
      <c r="D14" s="31" t="s">
        <v>250</v>
      </c>
      <c r="E14" s="31" t="s">
        <v>250</v>
      </c>
      <c r="F14" s="31" t="s">
        <v>251</v>
      </c>
      <c r="G14" s="31" t="s">
        <v>252</v>
      </c>
      <c r="H14" s="31" t="s">
        <v>251</v>
      </c>
      <c r="I14" s="31" t="s">
        <v>251</v>
      </c>
      <c r="J14" s="31" t="s">
        <v>250</v>
      </c>
      <c r="K14" s="31" t="s">
        <v>251</v>
      </c>
      <c r="L14" s="31" t="s">
        <v>249</v>
      </c>
      <c r="M14" s="31" t="s">
        <v>249</v>
      </c>
      <c r="N14" s="31" t="s">
        <v>250</v>
      </c>
      <c r="O14" s="31" t="s">
        <v>250</v>
      </c>
      <c r="P14" s="31" t="s">
        <v>249</v>
      </c>
      <c r="Q14" s="31" t="s">
        <v>251</v>
      </c>
      <c r="R14" s="31" t="s">
        <v>250</v>
      </c>
      <c r="S14" s="31" t="s">
        <v>251</v>
      </c>
      <c r="T14" s="31" t="s">
        <v>252</v>
      </c>
      <c r="U14" s="31" t="s">
        <v>250</v>
      </c>
      <c r="V14" s="31" t="s">
        <v>251</v>
      </c>
      <c r="W14" s="31" t="s">
        <v>250</v>
      </c>
      <c r="X14" s="31" t="s">
        <v>250</v>
      </c>
      <c r="Y14" s="31" t="s">
        <v>250</v>
      </c>
      <c r="Z14" s="31" t="s">
        <v>251</v>
      </c>
      <c r="AA14" s="31" t="s">
        <v>250</v>
      </c>
      <c r="AB14" s="31" t="s">
        <v>250</v>
      </c>
      <c r="AC14" s="31" t="s">
        <v>251</v>
      </c>
      <c r="AD14" s="31" t="s">
        <v>250</v>
      </c>
      <c r="AE14" s="31" t="s">
        <v>285</v>
      </c>
      <c r="AF14" s="31" t="s">
        <v>277</v>
      </c>
      <c r="AG14" s="31" t="s">
        <v>287</v>
      </c>
      <c r="AH14" s="31" t="s">
        <v>255</v>
      </c>
      <c r="AI14" s="31" t="s">
        <v>335</v>
      </c>
      <c r="AJ14" s="31" t="s">
        <v>297</v>
      </c>
      <c r="AK14" s="31" t="s">
        <v>308</v>
      </c>
      <c r="AL14" s="31" t="s">
        <v>258</v>
      </c>
      <c r="AM14" s="31" t="s">
        <v>289</v>
      </c>
      <c r="AN14" s="31" t="s">
        <v>259</v>
      </c>
      <c r="AO14" s="31" t="s">
        <v>260</v>
      </c>
      <c r="AP14" s="31" t="s">
        <v>300</v>
      </c>
      <c r="AQ14" s="31" t="s">
        <v>262</v>
      </c>
      <c r="AR14" s="31" t="s">
        <v>263</v>
      </c>
      <c r="AS14" s="31" t="s">
        <v>279</v>
      </c>
      <c r="AT14" s="31" t="s">
        <v>265</v>
      </c>
      <c r="AU14" s="31" t="s">
        <v>309</v>
      </c>
      <c r="AV14" s="31" t="s">
        <v>302</v>
      </c>
      <c r="AW14" s="31" t="s">
        <v>280</v>
      </c>
      <c r="AX14" s="31" t="s">
        <v>268</v>
      </c>
      <c r="AY14" s="31" t="s">
        <v>269</v>
      </c>
      <c r="AZ14" s="31" t="s">
        <v>280</v>
      </c>
      <c r="BA14" s="31" t="s">
        <v>281</v>
      </c>
      <c r="BB14" s="31" t="s">
        <v>271</v>
      </c>
      <c r="BC14" s="31" t="s">
        <v>272</v>
      </c>
      <c r="BD14" s="31" t="s">
        <v>292</v>
      </c>
      <c r="BE14" s="31" t="s">
        <v>292</v>
      </c>
      <c r="BF14" s="31" t="s">
        <v>275</v>
      </c>
    </row>
    <row r="15" spans="1:58" ht="15.75" customHeight="1" x14ac:dyDescent="0.25">
      <c r="A15" s="32">
        <v>43550.498039004626</v>
      </c>
      <c r="B15" s="31" t="s">
        <v>347</v>
      </c>
      <c r="C15" s="31" t="s">
        <v>248</v>
      </c>
      <c r="D15" s="31" t="s">
        <v>250</v>
      </c>
      <c r="E15" s="31" t="s">
        <v>251</v>
      </c>
      <c r="F15" s="31" t="s">
        <v>250</v>
      </c>
      <c r="G15" s="31" t="s">
        <v>250</v>
      </c>
      <c r="H15" s="31" t="s">
        <v>249</v>
      </c>
      <c r="I15" s="31" t="s">
        <v>250</v>
      </c>
      <c r="J15" s="31" t="s">
        <v>250</v>
      </c>
      <c r="K15" s="31" t="s">
        <v>250</v>
      </c>
      <c r="L15" s="31" t="s">
        <v>250</v>
      </c>
      <c r="M15" s="31" t="s">
        <v>251</v>
      </c>
      <c r="N15" s="31" t="s">
        <v>250</v>
      </c>
      <c r="O15" s="31" t="s">
        <v>251</v>
      </c>
      <c r="P15" s="31" t="s">
        <v>251</v>
      </c>
      <c r="Q15" s="31" t="s">
        <v>249</v>
      </c>
      <c r="R15" s="31" t="s">
        <v>250</v>
      </c>
      <c r="S15" s="31" t="s">
        <v>251</v>
      </c>
      <c r="T15" s="31" t="s">
        <v>250</v>
      </c>
      <c r="U15" s="31" t="s">
        <v>250</v>
      </c>
      <c r="V15" s="31" t="s">
        <v>249</v>
      </c>
      <c r="W15" s="31" t="s">
        <v>250</v>
      </c>
      <c r="X15" s="31" t="s">
        <v>250</v>
      </c>
      <c r="Y15" s="31" t="s">
        <v>251</v>
      </c>
      <c r="Z15" s="31" t="s">
        <v>250</v>
      </c>
      <c r="AA15" s="31" t="s">
        <v>250</v>
      </c>
      <c r="AB15" s="31" t="s">
        <v>250</v>
      </c>
      <c r="AC15" s="31" t="s">
        <v>249</v>
      </c>
      <c r="AD15" s="31" t="s">
        <v>250</v>
      </c>
      <c r="AE15" s="31" t="s">
        <v>285</v>
      </c>
      <c r="AF15" s="31" t="s">
        <v>253</v>
      </c>
      <c r="AG15" s="31" t="s">
        <v>287</v>
      </c>
      <c r="AH15" s="31" t="s">
        <v>296</v>
      </c>
      <c r="AI15" s="31" t="s">
        <v>315</v>
      </c>
      <c r="AJ15" s="31" t="s">
        <v>257</v>
      </c>
      <c r="AK15" s="31" t="s">
        <v>258</v>
      </c>
      <c r="AL15" s="31" t="s">
        <v>258</v>
      </c>
      <c r="AM15" s="31" t="s">
        <v>289</v>
      </c>
      <c r="AN15" s="31" t="s">
        <v>289</v>
      </c>
      <c r="AO15" s="31" t="s">
        <v>299</v>
      </c>
      <c r="AP15" s="31" t="s">
        <v>300</v>
      </c>
      <c r="AQ15" s="31" t="s">
        <v>262</v>
      </c>
      <c r="AR15" s="31" t="s">
        <v>290</v>
      </c>
      <c r="AS15" s="31" t="s">
        <v>279</v>
      </c>
      <c r="AT15" s="31" t="s">
        <v>301</v>
      </c>
      <c r="AU15" s="31" t="s">
        <v>266</v>
      </c>
      <c r="AV15" s="31" t="s">
        <v>310</v>
      </c>
      <c r="AW15" s="31" t="s">
        <v>250</v>
      </c>
      <c r="AX15" s="31" t="s">
        <v>341</v>
      </c>
      <c r="AY15" s="31" t="s">
        <v>291</v>
      </c>
      <c r="AZ15" s="31" t="s">
        <v>250</v>
      </c>
      <c r="BA15" s="31" t="s">
        <v>281</v>
      </c>
      <c r="BB15" s="31" t="s">
        <v>337</v>
      </c>
      <c r="BC15" s="31" t="s">
        <v>338</v>
      </c>
      <c r="BD15" s="31" t="s">
        <v>292</v>
      </c>
      <c r="BE15" s="31" t="s">
        <v>292</v>
      </c>
      <c r="BF15" s="31" t="s">
        <v>275</v>
      </c>
    </row>
    <row r="16" spans="1:58" ht="15.75" customHeight="1" x14ac:dyDescent="0.25">
      <c r="A16" s="32">
        <v>43550.5125634375</v>
      </c>
      <c r="B16" s="31" t="s">
        <v>348</v>
      </c>
      <c r="C16" s="31" t="s">
        <v>248</v>
      </c>
      <c r="D16" s="31" t="s">
        <v>250</v>
      </c>
      <c r="E16" s="31" t="s">
        <v>250</v>
      </c>
      <c r="F16" s="31" t="s">
        <v>249</v>
      </c>
      <c r="G16" s="31" t="s">
        <v>249</v>
      </c>
      <c r="H16" s="31" t="s">
        <v>249</v>
      </c>
      <c r="I16" s="31" t="s">
        <v>250</v>
      </c>
      <c r="J16" s="31" t="s">
        <v>249</v>
      </c>
      <c r="K16" s="31" t="s">
        <v>249</v>
      </c>
      <c r="L16" s="31" t="s">
        <v>249</v>
      </c>
      <c r="M16" s="31" t="s">
        <v>250</v>
      </c>
      <c r="N16" s="31" t="s">
        <v>250</v>
      </c>
      <c r="O16" s="31" t="s">
        <v>251</v>
      </c>
      <c r="P16" s="31" t="s">
        <v>250</v>
      </c>
      <c r="Q16" s="31" t="s">
        <v>249</v>
      </c>
      <c r="R16" s="31" t="s">
        <v>249</v>
      </c>
      <c r="S16" s="31" t="s">
        <v>249</v>
      </c>
      <c r="T16" s="31" t="s">
        <v>249</v>
      </c>
      <c r="U16" s="31" t="s">
        <v>251</v>
      </c>
      <c r="V16" s="31" t="s">
        <v>251</v>
      </c>
      <c r="W16" s="31" t="s">
        <v>250</v>
      </c>
      <c r="X16" s="31" t="s">
        <v>250</v>
      </c>
      <c r="Y16" s="31" t="s">
        <v>249</v>
      </c>
      <c r="Z16" s="31" t="s">
        <v>249</v>
      </c>
      <c r="AA16" s="31" t="s">
        <v>250</v>
      </c>
      <c r="AB16" s="31" t="s">
        <v>250</v>
      </c>
      <c r="AC16" s="31" t="s">
        <v>251</v>
      </c>
      <c r="AD16" s="31" t="s">
        <v>249</v>
      </c>
      <c r="AE16" s="31" t="s">
        <v>285</v>
      </c>
      <c r="AF16" s="31" t="s">
        <v>253</v>
      </c>
      <c r="AG16" s="31" t="s">
        <v>287</v>
      </c>
      <c r="AH16" s="31" t="s">
        <v>296</v>
      </c>
      <c r="AI16" s="31" t="s">
        <v>256</v>
      </c>
      <c r="AJ16" s="31" t="s">
        <v>257</v>
      </c>
      <c r="AK16" s="31" t="s">
        <v>258</v>
      </c>
      <c r="AL16" s="31" t="s">
        <v>258</v>
      </c>
      <c r="AM16" s="31" t="s">
        <v>289</v>
      </c>
      <c r="AN16" s="31" t="s">
        <v>289</v>
      </c>
      <c r="AO16" s="31" t="s">
        <v>260</v>
      </c>
      <c r="AP16" s="31" t="s">
        <v>300</v>
      </c>
      <c r="AQ16" s="31" t="s">
        <v>262</v>
      </c>
      <c r="AR16" s="31" t="s">
        <v>349</v>
      </c>
      <c r="AS16" s="31" t="s">
        <v>279</v>
      </c>
      <c r="AT16" s="31" t="s">
        <v>301</v>
      </c>
      <c r="AU16" s="31" t="s">
        <v>266</v>
      </c>
      <c r="AV16" s="31" t="s">
        <v>302</v>
      </c>
      <c r="AW16" s="31" t="s">
        <v>251</v>
      </c>
      <c r="AX16" s="31" t="s">
        <v>268</v>
      </c>
      <c r="AY16" s="31" t="s">
        <v>291</v>
      </c>
      <c r="AZ16" s="31" t="s">
        <v>280</v>
      </c>
      <c r="BA16" s="31" t="s">
        <v>303</v>
      </c>
      <c r="BB16" s="31" t="s">
        <v>337</v>
      </c>
      <c r="BC16" s="31" t="s">
        <v>338</v>
      </c>
      <c r="BD16" s="31" t="s">
        <v>292</v>
      </c>
      <c r="BE16" s="31" t="s">
        <v>292</v>
      </c>
      <c r="BF16" s="31" t="s">
        <v>275</v>
      </c>
    </row>
    <row r="17" spans="1:58" ht="15.75" customHeight="1" x14ac:dyDescent="0.25">
      <c r="A17" s="32">
        <v>43550.515692511573</v>
      </c>
      <c r="B17" s="31" t="s">
        <v>350</v>
      </c>
      <c r="C17" s="31" t="s">
        <v>294</v>
      </c>
      <c r="D17" s="31" t="s">
        <v>249</v>
      </c>
      <c r="E17" s="31" t="s">
        <v>250</v>
      </c>
      <c r="F17" s="31" t="s">
        <v>251</v>
      </c>
      <c r="G17" s="31" t="s">
        <v>252</v>
      </c>
      <c r="H17" s="31" t="s">
        <v>250</v>
      </c>
      <c r="I17" s="31" t="s">
        <v>250</v>
      </c>
      <c r="J17" s="31" t="s">
        <v>251</v>
      </c>
      <c r="K17" s="31" t="s">
        <v>250</v>
      </c>
      <c r="L17" s="31" t="s">
        <v>250</v>
      </c>
      <c r="M17" s="31" t="s">
        <v>251</v>
      </c>
      <c r="N17" s="31" t="s">
        <v>250</v>
      </c>
      <c r="O17" s="31" t="s">
        <v>250</v>
      </c>
      <c r="P17" s="31" t="s">
        <v>250</v>
      </c>
      <c r="Q17" s="31" t="s">
        <v>250</v>
      </c>
      <c r="R17" s="31" t="s">
        <v>250</v>
      </c>
      <c r="S17" s="31" t="s">
        <v>250</v>
      </c>
      <c r="T17" s="31" t="s">
        <v>252</v>
      </c>
      <c r="U17" s="31" t="s">
        <v>250</v>
      </c>
      <c r="V17" s="31" t="s">
        <v>249</v>
      </c>
      <c r="W17" s="31" t="s">
        <v>251</v>
      </c>
      <c r="X17" s="31" t="s">
        <v>250</v>
      </c>
      <c r="Y17" s="31" t="s">
        <v>252</v>
      </c>
      <c r="Z17" s="31" t="s">
        <v>250</v>
      </c>
      <c r="AA17" s="31" t="s">
        <v>251</v>
      </c>
      <c r="AB17" s="31" t="s">
        <v>250</v>
      </c>
      <c r="AC17" s="31" t="s">
        <v>251</v>
      </c>
      <c r="AD17" s="31" t="s">
        <v>251</v>
      </c>
      <c r="AE17" s="31" t="s">
        <v>343</v>
      </c>
      <c r="AF17" s="31" t="s">
        <v>253</v>
      </c>
      <c r="AG17" s="31" t="s">
        <v>254</v>
      </c>
      <c r="AH17" s="31" t="s">
        <v>296</v>
      </c>
      <c r="AI17" s="31" t="s">
        <v>315</v>
      </c>
      <c r="AJ17" s="31" t="s">
        <v>257</v>
      </c>
      <c r="AK17" s="31" t="s">
        <v>258</v>
      </c>
      <c r="AL17" s="31" t="s">
        <v>298</v>
      </c>
      <c r="AM17" s="31" t="s">
        <v>289</v>
      </c>
      <c r="AN17" s="31" t="s">
        <v>289</v>
      </c>
      <c r="AO17" s="31" t="s">
        <v>299</v>
      </c>
      <c r="AP17" s="31" t="s">
        <v>300</v>
      </c>
      <c r="AQ17" s="31" t="s">
        <v>262</v>
      </c>
      <c r="AR17" s="31" t="s">
        <v>290</v>
      </c>
      <c r="AS17" s="31" t="s">
        <v>344</v>
      </c>
      <c r="AT17" s="31" t="s">
        <v>301</v>
      </c>
      <c r="AU17" s="31" t="s">
        <v>309</v>
      </c>
      <c r="AV17" s="31" t="s">
        <v>302</v>
      </c>
      <c r="AW17" s="31" t="s">
        <v>280</v>
      </c>
      <c r="AX17" s="31" t="s">
        <v>268</v>
      </c>
      <c r="AY17" s="31" t="s">
        <v>291</v>
      </c>
      <c r="AZ17" s="31" t="s">
        <v>251</v>
      </c>
      <c r="BA17" s="31" t="s">
        <v>303</v>
      </c>
      <c r="BB17" s="31" t="s">
        <v>337</v>
      </c>
      <c r="BC17" s="31" t="s">
        <v>338</v>
      </c>
      <c r="BD17" s="31" t="s">
        <v>292</v>
      </c>
      <c r="BE17" s="31" t="s">
        <v>292</v>
      </c>
      <c r="BF17" s="31" t="s">
        <v>351</v>
      </c>
    </row>
  </sheetData>
  <autoFilter ref="D1:BF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F17"/>
  <sheetViews>
    <sheetView workbookViewId="0">
      <pane ySplit="1" topLeftCell="A2" activePane="bottomLeft" state="frozen"/>
      <selection pane="bottomLeft" activeCell="B2" sqref="B2"/>
    </sheetView>
  </sheetViews>
  <sheetFormatPr baseColWidth="10" defaultColWidth="14.44140625" defaultRowHeight="15.75" customHeight="1" x14ac:dyDescent="0.25"/>
  <cols>
    <col min="1" max="1" width="21.5546875" style="30" customWidth="1"/>
    <col min="2" max="2" width="27.33203125" style="30" customWidth="1"/>
    <col min="3" max="32" width="21.5546875" style="30" customWidth="1"/>
    <col min="33" max="33" width="30.5546875" style="30" customWidth="1"/>
    <col min="34" max="34" width="21.5546875" style="30" customWidth="1"/>
    <col min="35" max="35" width="50.33203125" style="30" customWidth="1"/>
    <col min="36" max="64" width="21.5546875" style="30" customWidth="1"/>
    <col min="65" max="16384" width="14.44140625" style="30"/>
  </cols>
  <sheetData>
    <row r="1" spans="1:58" ht="15.75" customHeight="1" x14ac:dyDescent="0.25">
      <c r="A1" s="35" t="s">
        <v>190</v>
      </c>
      <c r="B1" s="35" t="s">
        <v>191</v>
      </c>
      <c r="C1" s="35" t="s">
        <v>192</v>
      </c>
      <c r="D1" s="35" t="s">
        <v>193</v>
      </c>
      <c r="E1" s="35" t="s">
        <v>194</v>
      </c>
      <c r="F1" s="35" t="s">
        <v>168</v>
      </c>
      <c r="G1" s="36" t="s">
        <v>195</v>
      </c>
      <c r="H1" s="36" t="s">
        <v>196</v>
      </c>
      <c r="I1" s="36" t="s">
        <v>197</v>
      </c>
      <c r="J1" s="36" t="s">
        <v>198</v>
      </c>
      <c r="K1" s="36" t="s">
        <v>199</v>
      </c>
      <c r="L1" s="36" t="s">
        <v>200</v>
      </c>
      <c r="M1" s="36" t="s">
        <v>201</v>
      </c>
      <c r="N1" s="36" t="s">
        <v>202</v>
      </c>
      <c r="O1" s="36" t="s">
        <v>203</v>
      </c>
      <c r="P1" s="36" t="s">
        <v>204</v>
      </c>
      <c r="Q1" s="36" t="s">
        <v>205</v>
      </c>
      <c r="R1" s="36" t="s">
        <v>206</v>
      </c>
      <c r="S1" s="36" t="s">
        <v>207</v>
      </c>
      <c r="T1" s="36" t="s">
        <v>208</v>
      </c>
      <c r="U1" s="36" t="s">
        <v>209</v>
      </c>
      <c r="V1" s="36" t="s">
        <v>210</v>
      </c>
      <c r="W1" s="36" t="s">
        <v>211</v>
      </c>
      <c r="X1" s="36" t="s">
        <v>212</v>
      </c>
      <c r="Y1" s="36" t="s">
        <v>213</v>
      </c>
      <c r="Z1" s="36" t="s">
        <v>214</v>
      </c>
      <c r="AA1" s="36" t="s">
        <v>215</v>
      </c>
      <c r="AB1" s="36" t="s">
        <v>216</v>
      </c>
      <c r="AC1" s="36" t="s">
        <v>217</v>
      </c>
      <c r="AD1" s="36" t="s">
        <v>218</v>
      </c>
      <c r="AE1" s="34" t="s">
        <v>219</v>
      </c>
      <c r="AF1" s="34" t="s">
        <v>220</v>
      </c>
      <c r="AG1" s="34" t="s">
        <v>221</v>
      </c>
      <c r="AH1" s="34" t="s">
        <v>222</v>
      </c>
      <c r="AI1" s="34" t="s">
        <v>223</v>
      </c>
      <c r="AJ1" s="34" t="s">
        <v>224</v>
      </c>
      <c r="AK1" s="33" t="s">
        <v>225</v>
      </c>
      <c r="AL1" s="33" t="s">
        <v>226</v>
      </c>
      <c r="AM1" s="33" t="s">
        <v>227</v>
      </c>
      <c r="AN1" s="33" t="s">
        <v>228</v>
      </c>
      <c r="AO1" s="33" t="s">
        <v>229</v>
      </c>
      <c r="AP1" s="33" t="s">
        <v>230</v>
      </c>
      <c r="AQ1" s="38" t="s">
        <v>231</v>
      </c>
      <c r="AR1" s="38" t="s">
        <v>232</v>
      </c>
      <c r="AS1" s="38" t="s">
        <v>233</v>
      </c>
      <c r="AT1" s="38" t="s">
        <v>234</v>
      </c>
      <c r="AU1" s="38" t="s">
        <v>235</v>
      </c>
      <c r="AV1" s="38" t="s">
        <v>236</v>
      </c>
      <c r="AW1" s="34" t="s">
        <v>237</v>
      </c>
      <c r="AX1" s="34" t="s">
        <v>238</v>
      </c>
      <c r="AY1" s="34" t="s">
        <v>239</v>
      </c>
      <c r="AZ1" s="34" t="s">
        <v>240</v>
      </c>
      <c r="BA1" s="34" t="s">
        <v>241</v>
      </c>
      <c r="BB1" s="39" t="s">
        <v>242</v>
      </c>
      <c r="BC1" s="39" t="s">
        <v>243</v>
      </c>
      <c r="BD1" s="39" t="s">
        <v>244</v>
      </c>
      <c r="BE1" s="39" t="s">
        <v>245</v>
      </c>
      <c r="BF1" s="39" t="s">
        <v>246</v>
      </c>
    </row>
    <row r="2" spans="1:58" ht="15.75" customHeight="1" x14ac:dyDescent="0.25">
      <c r="A2" s="37">
        <v>43544.714875439815</v>
      </c>
      <c r="B2" s="36" t="s">
        <v>247</v>
      </c>
      <c r="C2" s="36" t="s">
        <v>248</v>
      </c>
      <c r="D2" s="36">
        <v>1</v>
      </c>
      <c r="E2" s="36">
        <v>2</v>
      </c>
      <c r="F2" s="36">
        <v>2</v>
      </c>
      <c r="G2" s="36">
        <v>2</v>
      </c>
      <c r="H2" s="36">
        <v>3</v>
      </c>
      <c r="I2" s="36">
        <v>1</v>
      </c>
      <c r="J2" s="36">
        <v>1</v>
      </c>
      <c r="K2" s="36">
        <v>2</v>
      </c>
      <c r="L2" s="36">
        <v>1</v>
      </c>
      <c r="M2" s="36">
        <v>2</v>
      </c>
      <c r="N2" s="36">
        <v>2</v>
      </c>
      <c r="O2" s="36">
        <v>4</v>
      </c>
      <c r="P2" s="36">
        <v>4</v>
      </c>
      <c r="Q2" s="36">
        <v>1</v>
      </c>
      <c r="R2" s="36">
        <v>2</v>
      </c>
      <c r="S2" s="36">
        <v>1</v>
      </c>
      <c r="T2" s="36">
        <v>1</v>
      </c>
      <c r="U2" s="36">
        <v>2</v>
      </c>
      <c r="V2" s="36">
        <v>2</v>
      </c>
      <c r="W2" s="36">
        <v>1</v>
      </c>
      <c r="X2" s="36">
        <v>2</v>
      </c>
      <c r="Y2" s="36">
        <v>3</v>
      </c>
      <c r="Z2" s="36">
        <v>2</v>
      </c>
      <c r="AA2" s="36">
        <v>2</v>
      </c>
      <c r="AB2" s="36">
        <v>2</v>
      </c>
      <c r="AC2" s="36">
        <v>4</v>
      </c>
      <c r="AD2" s="36">
        <v>2</v>
      </c>
      <c r="AE2" s="34">
        <v>4</v>
      </c>
      <c r="AF2" s="34">
        <v>1</v>
      </c>
      <c r="AG2" s="34">
        <v>3</v>
      </c>
      <c r="AH2" s="34">
        <v>3</v>
      </c>
      <c r="AI2" s="34">
        <v>2</v>
      </c>
      <c r="AJ2" s="34">
        <v>2</v>
      </c>
      <c r="AK2" s="33">
        <v>2</v>
      </c>
      <c r="AL2" s="33">
        <v>2</v>
      </c>
      <c r="AM2" s="33">
        <v>2</v>
      </c>
      <c r="AN2" s="33">
        <v>2</v>
      </c>
      <c r="AO2" s="33">
        <v>2</v>
      </c>
      <c r="AP2" s="33">
        <v>2</v>
      </c>
      <c r="AQ2" s="38">
        <v>2</v>
      </c>
      <c r="AR2" s="38">
        <v>3</v>
      </c>
      <c r="AS2" s="38">
        <v>3</v>
      </c>
      <c r="AT2" s="38">
        <v>3</v>
      </c>
      <c r="AU2" s="38">
        <v>2</v>
      </c>
      <c r="AV2" s="38">
        <v>3</v>
      </c>
      <c r="AW2" s="34">
        <v>4</v>
      </c>
      <c r="AX2" s="34">
        <v>2</v>
      </c>
      <c r="AY2" s="34">
        <v>3</v>
      </c>
      <c r="AZ2" s="34">
        <v>4</v>
      </c>
      <c r="BA2" s="34">
        <v>3</v>
      </c>
      <c r="BB2" s="39">
        <v>2</v>
      </c>
      <c r="BC2" s="39">
        <v>3</v>
      </c>
      <c r="BD2" s="39">
        <v>3</v>
      </c>
      <c r="BE2" s="39">
        <v>3</v>
      </c>
      <c r="BF2" s="39">
        <v>2</v>
      </c>
    </row>
    <row r="3" spans="1:58" ht="15.75" customHeight="1" x14ac:dyDescent="0.25">
      <c r="A3" s="37">
        <v>43544.813128587964</v>
      </c>
      <c r="B3" s="36" t="s">
        <v>276</v>
      </c>
      <c r="C3" s="36" t="s">
        <v>248</v>
      </c>
      <c r="D3" s="36">
        <v>2</v>
      </c>
      <c r="E3" s="36">
        <v>2</v>
      </c>
      <c r="F3" s="36">
        <v>2</v>
      </c>
      <c r="G3" s="36">
        <v>3</v>
      </c>
      <c r="H3" s="36">
        <v>3</v>
      </c>
      <c r="I3" s="36">
        <v>1</v>
      </c>
      <c r="J3" s="36">
        <v>3</v>
      </c>
      <c r="K3" s="36">
        <v>2</v>
      </c>
      <c r="L3" s="36">
        <v>3</v>
      </c>
      <c r="M3" s="36">
        <v>2</v>
      </c>
      <c r="N3" s="36">
        <v>2</v>
      </c>
      <c r="O3" s="36">
        <v>2</v>
      </c>
      <c r="P3" s="36">
        <v>2</v>
      </c>
      <c r="Q3" s="36">
        <v>3</v>
      </c>
      <c r="R3" s="36">
        <v>2</v>
      </c>
      <c r="S3" s="36">
        <v>2</v>
      </c>
      <c r="T3" s="36">
        <v>2</v>
      </c>
      <c r="U3" s="36">
        <v>2</v>
      </c>
      <c r="V3" s="36">
        <v>2</v>
      </c>
      <c r="W3" s="36">
        <v>2</v>
      </c>
      <c r="X3" s="36">
        <v>3</v>
      </c>
      <c r="Y3" s="36">
        <v>4</v>
      </c>
      <c r="Z3" s="36">
        <v>4</v>
      </c>
      <c r="AA3" s="36">
        <v>2</v>
      </c>
      <c r="AB3" s="36">
        <v>2</v>
      </c>
      <c r="AC3" s="36">
        <v>4</v>
      </c>
      <c r="AD3" s="36">
        <v>3</v>
      </c>
      <c r="AE3" s="34">
        <v>4</v>
      </c>
      <c r="AF3" s="34">
        <v>3</v>
      </c>
      <c r="AG3" s="34">
        <v>3</v>
      </c>
      <c r="AH3" s="34">
        <v>2</v>
      </c>
      <c r="AI3" s="34">
        <v>2</v>
      </c>
      <c r="AJ3" s="34">
        <v>2</v>
      </c>
      <c r="AK3" s="33">
        <v>2</v>
      </c>
      <c r="AL3" s="33">
        <v>2</v>
      </c>
      <c r="AM3" s="33">
        <v>2</v>
      </c>
      <c r="AN3" s="33">
        <v>2</v>
      </c>
      <c r="AO3" s="33">
        <v>2</v>
      </c>
      <c r="AP3" s="33">
        <v>2</v>
      </c>
      <c r="AQ3" s="38">
        <v>2</v>
      </c>
      <c r="AR3" s="38">
        <v>3</v>
      </c>
      <c r="AS3" s="38">
        <v>2</v>
      </c>
      <c r="AT3" s="38">
        <v>3</v>
      </c>
      <c r="AU3" s="38">
        <v>2</v>
      </c>
      <c r="AV3" s="38">
        <v>3</v>
      </c>
      <c r="AW3" s="34">
        <v>3</v>
      </c>
      <c r="AX3" s="34">
        <v>2</v>
      </c>
      <c r="AY3" s="34">
        <v>3</v>
      </c>
      <c r="AZ3" s="34">
        <v>3</v>
      </c>
      <c r="BA3" s="34">
        <v>2</v>
      </c>
      <c r="BB3" s="39">
        <v>2</v>
      </c>
      <c r="BC3" s="39">
        <v>2</v>
      </c>
      <c r="BD3" s="39">
        <v>3</v>
      </c>
      <c r="BE3" s="39">
        <v>3</v>
      </c>
      <c r="BF3" s="39">
        <v>2</v>
      </c>
    </row>
    <row r="4" spans="1:58" ht="15.75" customHeight="1" x14ac:dyDescent="0.25">
      <c r="A4" s="37">
        <v>43545.28025747685</v>
      </c>
      <c r="B4" s="36" t="s">
        <v>283</v>
      </c>
      <c r="C4" s="36" t="s">
        <v>284</v>
      </c>
      <c r="D4" s="36">
        <v>4</v>
      </c>
      <c r="E4" s="36">
        <v>2</v>
      </c>
      <c r="F4" s="36">
        <v>4</v>
      </c>
      <c r="G4" s="36">
        <v>4</v>
      </c>
      <c r="H4" s="36">
        <v>3</v>
      </c>
      <c r="I4" s="36">
        <v>2</v>
      </c>
      <c r="J4" s="36">
        <v>2</v>
      </c>
      <c r="K4" s="36">
        <v>3</v>
      </c>
      <c r="L4" s="36">
        <v>2</v>
      </c>
      <c r="M4" s="36">
        <v>2</v>
      </c>
      <c r="N4" s="36">
        <v>3</v>
      </c>
      <c r="O4" s="36">
        <v>4</v>
      </c>
      <c r="P4" s="36">
        <v>4</v>
      </c>
      <c r="Q4" s="36">
        <v>2</v>
      </c>
      <c r="R4" s="36">
        <v>2</v>
      </c>
      <c r="S4" s="36">
        <v>2</v>
      </c>
      <c r="T4" s="36">
        <v>4</v>
      </c>
      <c r="U4" s="36">
        <v>2</v>
      </c>
      <c r="V4" s="36">
        <v>3</v>
      </c>
      <c r="W4" s="36">
        <v>2</v>
      </c>
      <c r="X4" s="36">
        <v>2</v>
      </c>
      <c r="Y4" s="36">
        <v>3</v>
      </c>
      <c r="Z4" s="36">
        <v>2</v>
      </c>
      <c r="AA4" s="36">
        <v>2</v>
      </c>
      <c r="AB4" s="36">
        <v>2</v>
      </c>
      <c r="AC4" s="36">
        <v>4</v>
      </c>
      <c r="AD4" s="36">
        <v>2</v>
      </c>
      <c r="AE4" s="34">
        <v>2</v>
      </c>
      <c r="AF4" s="34">
        <v>2</v>
      </c>
      <c r="AG4" s="34">
        <v>2</v>
      </c>
      <c r="AH4" s="34">
        <v>2</v>
      </c>
      <c r="AI4" s="34">
        <v>2</v>
      </c>
      <c r="AJ4" s="34">
        <v>3</v>
      </c>
      <c r="AK4" s="33">
        <v>2</v>
      </c>
      <c r="AL4" s="33">
        <v>2</v>
      </c>
      <c r="AM4" s="33">
        <v>1</v>
      </c>
      <c r="AN4" s="33">
        <v>2</v>
      </c>
      <c r="AO4" s="33">
        <v>2</v>
      </c>
      <c r="AP4" s="33">
        <v>2</v>
      </c>
      <c r="AQ4" s="38">
        <v>2</v>
      </c>
      <c r="AR4" s="38">
        <v>2</v>
      </c>
      <c r="AS4" s="38">
        <v>2</v>
      </c>
      <c r="AT4" s="38">
        <v>3</v>
      </c>
      <c r="AU4" s="38">
        <v>2</v>
      </c>
      <c r="AV4" s="38">
        <v>3</v>
      </c>
      <c r="AW4" s="34">
        <v>3</v>
      </c>
      <c r="AX4" s="34">
        <v>2</v>
      </c>
      <c r="AY4" s="34">
        <v>2</v>
      </c>
      <c r="AZ4" s="34">
        <v>3</v>
      </c>
      <c r="BA4" s="34">
        <v>2</v>
      </c>
      <c r="BB4" s="39">
        <v>2</v>
      </c>
      <c r="BC4" s="39">
        <v>3</v>
      </c>
      <c r="BD4" s="39">
        <v>1</v>
      </c>
      <c r="BE4" s="39">
        <v>1</v>
      </c>
      <c r="BF4" s="39">
        <v>2</v>
      </c>
    </row>
    <row r="5" spans="1:58" ht="15.75" customHeight="1" x14ac:dyDescent="0.25">
      <c r="A5" s="37">
        <v>43545.493142870371</v>
      </c>
      <c r="B5" s="36" t="s">
        <v>293</v>
      </c>
      <c r="C5" s="36" t="s">
        <v>294</v>
      </c>
      <c r="D5" s="36">
        <v>2</v>
      </c>
      <c r="E5" s="36">
        <v>2</v>
      </c>
      <c r="F5" s="36">
        <v>4</v>
      </c>
      <c r="G5" s="36">
        <v>4</v>
      </c>
      <c r="H5" s="36">
        <v>2</v>
      </c>
      <c r="I5" s="36">
        <v>2</v>
      </c>
      <c r="J5" s="36">
        <v>2</v>
      </c>
      <c r="K5" s="36">
        <v>2</v>
      </c>
      <c r="L5" s="36">
        <v>2</v>
      </c>
      <c r="M5" s="36">
        <v>1</v>
      </c>
      <c r="N5" s="36">
        <v>2</v>
      </c>
      <c r="O5" s="36">
        <v>2</v>
      </c>
      <c r="P5" s="36">
        <v>2</v>
      </c>
      <c r="Q5" s="36">
        <v>2</v>
      </c>
      <c r="R5" s="36">
        <v>2</v>
      </c>
      <c r="S5" s="36">
        <v>2</v>
      </c>
      <c r="T5" s="36">
        <v>4</v>
      </c>
      <c r="U5" s="36">
        <v>4</v>
      </c>
      <c r="V5" s="36">
        <v>3</v>
      </c>
      <c r="W5" s="36">
        <v>3</v>
      </c>
      <c r="X5" s="36">
        <v>3</v>
      </c>
      <c r="Y5" s="36">
        <v>4</v>
      </c>
      <c r="Z5" s="36">
        <v>4</v>
      </c>
      <c r="AA5" s="36">
        <v>2</v>
      </c>
      <c r="AB5" s="36">
        <v>2</v>
      </c>
      <c r="AC5" s="36">
        <v>2</v>
      </c>
      <c r="AD5" s="36">
        <v>2</v>
      </c>
      <c r="AE5" s="34">
        <v>3</v>
      </c>
      <c r="AF5" s="34">
        <v>2</v>
      </c>
      <c r="AG5" s="34">
        <v>2</v>
      </c>
      <c r="AH5" s="34">
        <v>1</v>
      </c>
      <c r="AI5" s="34">
        <v>2</v>
      </c>
      <c r="AJ5" s="34">
        <v>1</v>
      </c>
      <c r="AK5" s="33">
        <v>1</v>
      </c>
      <c r="AL5" s="33">
        <v>1</v>
      </c>
      <c r="AM5" s="33">
        <v>2</v>
      </c>
      <c r="AN5" s="33">
        <v>2</v>
      </c>
      <c r="AO5" s="33">
        <v>1</v>
      </c>
      <c r="AP5" s="33">
        <v>1</v>
      </c>
      <c r="AQ5" s="38">
        <v>2</v>
      </c>
      <c r="AR5" s="38">
        <v>3</v>
      </c>
      <c r="AS5" s="38">
        <v>2</v>
      </c>
      <c r="AT5" s="38">
        <v>2</v>
      </c>
      <c r="AU5" s="38">
        <v>2</v>
      </c>
      <c r="AV5" s="38">
        <v>2</v>
      </c>
      <c r="AW5" s="34">
        <v>3</v>
      </c>
      <c r="AX5" s="34">
        <v>2</v>
      </c>
      <c r="AY5" s="34">
        <v>2</v>
      </c>
      <c r="AZ5" s="34">
        <v>3</v>
      </c>
      <c r="BA5" s="34">
        <v>1</v>
      </c>
      <c r="BB5" s="39">
        <v>2</v>
      </c>
      <c r="BC5" s="39">
        <v>2</v>
      </c>
      <c r="BD5" s="39">
        <v>2</v>
      </c>
      <c r="BE5" s="39">
        <v>2</v>
      </c>
      <c r="BF5" s="39">
        <v>2</v>
      </c>
    </row>
    <row r="6" spans="1:58" ht="15.75" customHeight="1" x14ac:dyDescent="0.25">
      <c r="A6" s="37">
        <v>43545.567189976849</v>
      </c>
      <c r="B6" s="36" t="s">
        <v>306</v>
      </c>
      <c r="C6" s="36" t="s">
        <v>284</v>
      </c>
      <c r="D6" s="36">
        <v>4</v>
      </c>
      <c r="E6" s="36">
        <v>4</v>
      </c>
      <c r="F6" s="36">
        <v>2</v>
      </c>
      <c r="G6" s="36">
        <v>4</v>
      </c>
      <c r="H6" s="36">
        <v>2</v>
      </c>
      <c r="I6" s="36">
        <v>2</v>
      </c>
      <c r="J6" s="36">
        <v>4</v>
      </c>
      <c r="K6" s="36">
        <v>4</v>
      </c>
      <c r="L6" s="36">
        <v>2</v>
      </c>
      <c r="M6" s="36">
        <v>2</v>
      </c>
      <c r="N6" s="36">
        <v>4</v>
      </c>
      <c r="O6" s="36">
        <v>2</v>
      </c>
      <c r="P6" s="36">
        <v>4</v>
      </c>
      <c r="Q6" s="36">
        <v>2</v>
      </c>
      <c r="R6" s="36">
        <v>3</v>
      </c>
      <c r="S6" s="36">
        <v>2</v>
      </c>
      <c r="T6" s="36">
        <v>4</v>
      </c>
      <c r="U6" s="36">
        <v>4</v>
      </c>
      <c r="V6" s="36">
        <v>2</v>
      </c>
      <c r="W6" s="36">
        <v>2</v>
      </c>
      <c r="X6" s="36">
        <v>1</v>
      </c>
      <c r="Y6" s="36">
        <v>1</v>
      </c>
      <c r="Z6" s="36">
        <v>2</v>
      </c>
      <c r="AA6" s="36">
        <v>4</v>
      </c>
      <c r="AB6" s="36">
        <v>4</v>
      </c>
      <c r="AC6" s="36">
        <v>2</v>
      </c>
      <c r="AD6" s="36">
        <v>4</v>
      </c>
      <c r="AE6" s="34">
        <v>2</v>
      </c>
      <c r="AF6" s="34">
        <v>2</v>
      </c>
      <c r="AG6" s="34">
        <v>1</v>
      </c>
      <c r="AH6" s="34">
        <v>3</v>
      </c>
      <c r="AI6" s="34">
        <v>2</v>
      </c>
      <c r="AJ6" s="34">
        <v>2</v>
      </c>
      <c r="AK6" s="33">
        <v>3</v>
      </c>
      <c r="AL6" s="33">
        <v>3</v>
      </c>
      <c r="AM6" s="33">
        <v>1</v>
      </c>
      <c r="AN6" s="33">
        <v>1</v>
      </c>
      <c r="AO6" s="33">
        <v>1</v>
      </c>
      <c r="AP6" s="33">
        <v>1</v>
      </c>
      <c r="AQ6" s="38">
        <v>2</v>
      </c>
      <c r="AR6" s="38">
        <v>3</v>
      </c>
      <c r="AS6" s="38">
        <v>3</v>
      </c>
      <c r="AT6" s="38">
        <v>3</v>
      </c>
      <c r="AU6" s="38">
        <v>1</v>
      </c>
      <c r="AV6" s="38">
        <v>1</v>
      </c>
      <c r="AW6" s="34">
        <v>5</v>
      </c>
      <c r="AX6" s="34">
        <v>4</v>
      </c>
      <c r="AY6" s="34">
        <v>1</v>
      </c>
      <c r="AZ6" s="34">
        <v>3</v>
      </c>
      <c r="BA6" s="34">
        <v>2</v>
      </c>
      <c r="BB6" s="39">
        <v>3</v>
      </c>
      <c r="BC6" s="39">
        <v>2</v>
      </c>
      <c r="BD6" s="39">
        <v>3</v>
      </c>
      <c r="BE6" s="39">
        <v>2</v>
      </c>
      <c r="BF6" s="39">
        <v>2</v>
      </c>
    </row>
    <row r="7" spans="1:58" ht="15.75" customHeight="1" x14ac:dyDescent="0.25">
      <c r="A7" s="37">
        <v>43545.733806550925</v>
      </c>
      <c r="B7" s="36" t="s">
        <v>314</v>
      </c>
      <c r="C7" s="36" t="s">
        <v>284</v>
      </c>
      <c r="D7" s="36">
        <v>2</v>
      </c>
      <c r="E7" s="36">
        <v>4</v>
      </c>
      <c r="F7" s="36">
        <v>2</v>
      </c>
      <c r="G7" s="36">
        <v>3</v>
      </c>
      <c r="H7" s="36">
        <v>3</v>
      </c>
      <c r="I7" s="36">
        <v>1</v>
      </c>
      <c r="J7" s="36">
        <v>3</v>
      </c>
      <c r="K7" s="36">
        <v>4</v>
      </c>
      <c r="L7" s="36">
        <v>1</v>
      </c>
      <c r="M7" s="36">
        <v>3</v>
      </c>
      <c r="N7" s="36">
        <v>3</v>
      </c>
      <c r="O7" s="36">
        <v>2</v>
      </c>
      <c r="P7" s="36">
        <v>2</v>
      </c>
      <c r="Q7" s="36">
        <v>3</v>
      </c>
      <c r="R7" s="36">
        <v>2</v>
      </c>
      <c r="S7" s="36">
        <v>3</v>
      </c>
      <c r="T7" s="36">
        <v>2</v>
      </c>
      <c r="U7" s="36">
        <v>3</v>
      </c>
      <c r="V7" s="36">
        <v>3</v>
      </c>
      <c r="W7" s="36">
        <v>3</v>
      </c>
      <c r="X7" s="36">
        <v>3</v>
      </c>
      <c r="Y7" s="36">
        <v>3</v>
      </c>
      <c r="Z7" s="36">
        <v>3</v>
      </c>
      <c r="AA7" s="36">
        <v>2</v>
      </c>
      <c r="AB7" s="36">
        <v>2</v>
      </c>
      <c r="AC7" s="36">
        <v>4</v>
      </c>
      <c r="AD7" s="36">
        <v>3</v>
      </c>
      <c r="AE7" s="34">
        <v>2</v>
      </c>
      <c r="AF7" s="34">
        <v>1</v>
      </c>
      <c r="AG7" s="34">
        <v>1</v>
      </c>
      <c r="AH7" s="34">
        <v>2</v>
      </c>
      <c r="AI7" s="34">
        <v>1</v>
      </c>
      <c r="AJ7" s="34">
        <v>1</v>
      </c>
      <c r="AK7" s="33">
        <v>2</v>
      </c>
      <c r="AL7" s="33">
        <v>2</v>
      </c>
      <c r="AM7" s="33">
        <v>1</v>
      </c>
      <c r="AN7" s="33">
        <v>1</v>
      </c>
      <c r="AO7" s="33">
        <v>1</v>
      </c>
      <c r="AP7" s="33">
        <v>1</v>
      </c>
      <c r="AQ7" s="38">
        <v>1</v>
      </c>
      <c r="AR7" s="38">
        <v>3</v>
      </c>
      <c r="AS7" s="38">
        <v>3</v>
      </c>
      <c r="AT7" s="38">
        <v>5</v>
      </c>
      <c r="AU7" s="38">
        <v>3</v>
      </c>
      <c r="AV7" s="38">
        <v>1</v>
      </c>
      <c r="AW7" s="34">
        <v>4</v>
      </c>
      <c r="AX7" s="34">
        <v>2</v>
      </c>
      <c r="AY7" s="34">
        <v>2</v>
      </c>
      <c r="AZ7" s="34">
        <v>2</v>
      </c>
      <c r="BA7" s="34">
        <v>1</v>
      </c>
      <c r="BB7" s="39">
        <v>3</v>
      </c>
      <c r="BC7" s="39">
        <v>2</v>
      </c>
      <c r="BD7" s="39">
        <v>3</v>
      </c>
      <c r="BE7" s="39">
        <v>2</v>
      </c>
      <c r="BF7" s="39">
        <v>2</v>
      </c>
    </row>
    <row r="8" spans="1:58" ht="15.75" customHeight="1" x14ac:dyDescent="0.25">
      <c r="A8" s="37">
        <v>43546.391152083335</v>
      </c>
      <c r="B8" s="36" t="s">
        <v>319</v>
      </c>
      <c r="C8" s="36" t="s">
        <v>248</v>
      </c>
      <c r="D8" s="36">
        <v>2</v>
      </c>
      <c r="E8" s="36">
        <v>2</v>
      </c>
      <c r="F8" s="36">
        <v>2</v>
      </c>
      <c r="G8" s="36">
        <v>4</v>
      </c>
      <c r="H8" s="36">
        <v>2</v>
      </c>
      <c r="I8" s="36">
        <v>4</v>
      </c>
      <c r="J8" s="36">
        <v>2</v>
      </c>
      <c r="K8" s="36">
        <v>4</v>
      </c>
      <c r="L8" s="36">
        <v>3</v>
      </c>
      <c r="M8" s="36">
        <v>4</v>
      </c>
      <c r="N8" s="36">
        <v>2</v>
      </c>
      <c r="O8" s="36">
        <v>2</v>
      </c>
      <c r="P8" s="36">
        <v>2</v>
      </c>
      <c r="Q8" s="36">
        <v>4</v>
      </c>
      <c r="R8" s="36">
        <v>2</v>
      </c>
      <c r="S8" s="36">
        <v>2</v>
      </c>
      <c r="T8" s="36">
        <v>2</v>
      </c>
      <c r="U8" s="36">
        <v>4</v>
      </c>
      <c r="V8" s="36">
        <v>2</v>
      </c>
      <c r="W8" s="36">
        <v>2</v>
      </c>
      <c r="X8" s="36">
        <v>1</v>
      </c>
      <c r="Y8" s="36">
        <v>2</v>
      </c>
      <c r="Z8" s="36">
        <v>2</v>
      </c>
      <c r="AA8" s="36">
        <v>4</v>
      </c>
      <c r="AB8" s="36">
        <v>4</v>
      </c>
      <c r="AC8" s="36">
        <v>2</v>
      </c>
      <c r="AD8" s="36">
        <v>2</v>
      </c>
      <c r="AE8" s="34">
        <v>3</v>
      </c>
      <c r="AF8" s="34">
        <v>3</v>
      </c>
      <c r="AG8" s="34">
        <v>1</v>
      </c>
      <c r="AH8" s="34">
        <v>2</v>
      </c>
      <c r="AI8" s="34">
        <v>4</v>
      </c>
      <c r="AJ8" s="34">
        <v>2</v>
      </c>
      <c r="AK8" s="33">
        <v>2</v>
      </c>
      <c r="AL8" s="33">
        <v>2</v>
      </c>
      <c r="AM8" s="33">
        <v>5</v>
      </c>
      <c r="AN8" s="33">
        <v>4</v>
      </c>
      <c r="AO8" s="33">
        <v>2</v>
      </c>
      <c r="AP8" s="33">
        <v>3</v>
      </c>
      <c r="AQ8" s="38">
        <v>3</v>
      </c>
      <c r="AR8" s="38">
        <v>4</v>
      </c>
      <c r="AS8" s="38">
        <v>2</v>
      </c>
      <c r="AT8" s="38">
        <v>3</v>
      </c>
      <c r="AU8" s="38">
        <v>4</v>
      </c>
      <c r="AV8" s="38">
        <v>4</v>
      </c>
      <c r="AW8" s="34">
        <v>3</v>
      </c>
      <c r="AX8" s="34">
        <v>4</v>
      </c>
      <c r="AY8" s="34">
        <v>3</v>
      </c>
      <c r="AZ8" s="34">
        <v>3</v>
      </c>
      <c r="BA8" s="34">
        <v>3</v>
      </c>
      <c r="BB8" s="39">
        <v>4</v>
      </c>
      <c r="BC8" s="39">
        <v>3</v>
      </c>
      <c r="BD8" s="39">
        <v>4</v>
      </c>
      <c r="BE8" s="39">
        <v>3</v>
      </c>
      <c r="BF8" s="39">
        <v>4</v>
      </c>
    </row>
    <row r="9" spans="1:58" ht="15.75" customHeight="1" x14ac:dyDescent="0.25">
      <c r="A9" s="37">
        <v>43546.392740405092</v>
      </c>
      <c r="B9" s="36" t="s">
        <v>331</v>
      </c>
      <c r="C9" s="36" t="s">
        <v>248</v>
      </c>
      <c r="D9" s="36">
        <v>2</v>
      </c>
      <c r="E9" s="36">
        <v>4</v>
      </c>
      <c r="F9" s="36">
        <v>4</v>
      </c>
      <c r="G9" s="36">
        <v>2</v>
      </c>
      <c r="H9" s="36">
        <v>4</v>
      </c>
      <c r="I9" s="36">
        <v>4</v>
      </c>
      <c r="J9" s="36">
        <v>4</v>
      </c>
      <c r="K9" s="36">
        <v>2</v>
      </c>
      <c r="L9" s="36">
        <v>2</v>
      </c>
      <c r="M9" s="36">
        <v>4</v>
      </c>
      <c r="N9" s="36">
        <v>4</v>
      </c>
      <c r="O9" s="36">
        <v>4</v>
      </c>
      <c r="P9" s="36">
        <v>2</v>
      </c>
      <c r="Q9" s="36">
        <v>2</v>
      </c>
      <c r="R9" s="36">
        <v>4</v>
      </c>
      <c r="S9" s="36">
        <v>2</v>
      </c>
      <c r="T9" s="36">
        <v>4</v>
      </c>
      <c r="U9" s="36">
        <v>4</v>
      </c>
      <c r="V9" s="36">
        <v>4</v>
      </c>
      <c r="W9" s="36">
        <v>4</v>
      </c>
      <c r="X9" s="36">
        <v>2</v>
      </c>
      <c r="Y9" s="36">
        <v>4</v>
      </c>
      <c r="Z9" s="36">
        <v>4</v>
      </c>
      <c r="AA9" s="36">
        <v>4</v>
      </c>
      <c r="AB9" s="36">
        <v>4</v>
      </c>
      <c r="AC9" s="36">
        <v>4</v>
      </c>
      <c r="AD9" s="36">
        <v>4</v>
      </c>
      <c r="AE9" s="34">
        <v>2</v>
      </c>
      <c r="AF9" s="34">
        <v>1</v>
      </c>
      <c r="AG9" s="34">
        <v>3</v>
      </c>
      <c r="AH9" s="34">
        <v>3</v>
      </c>
      <c r="AI9" s="34">
        <v>2</v>
      </c>
      <c r="AJ9" s="34">
        <v>2</v>
      </c>
      <c r="AK9" s="33">
        <v>1</v>
      </c>
      <c r="AL9" s="33">
        <v>1</v>
      </c>
      <c r="AM9" s="33">
        <v>2</v>
      </c>
      <c r="AN9" s="33">
        <v>2</v>
      </c>
      <c r="AO9" s="33">
        <v>2</v>
      </c>
      <c r="AP9" s="33">
        <v>1</v>
      </c>
      <c r="AQ9" s="38">
        <v>2</v>
      </c>
      <c r="AR9" s="38">
        <v>4</v>
      </c>
      <c r="AS9" s="38">
        <v>2</v>
      </c>
      <c r="AT9" s="38">
        <v>3</v>
      </c>
      <c r="AU9" s="38">
        <v>2</v>
      </c>
      <c r="AV9" s="38">
        <v>2</v>
      </c>
      <c r="AW9" s="34">
        <v>3</v>
      </c>
      <c r="AX9" s="34">
        <v>4</v>
      </c>
      <c r="AY9" s="34">
        <v>2</v>
      </c>
      <c r="AZ9" s="34">
        <v>3</v>
      </c>
      <c r="BA9" s="34">
        <v>3</v>
      </c>
      <c r="BB9" s="39">
        <v>3</v>
      </c>
      <c r="BC9" s="39">
        <v>2</v>
      </c>
      <c r="BD9" s="39">
        <v>3</v>
      </c>
      <c r="BE9" s="39">
        <v>2</v>
      </c>
      <c r="BF9" s="39">
        <v>2</v>
      </c>
    </row>
    <row r="10" spans="1:58" ht="15.75" customHeight="1" x14ac:dyDescent="0.25">
      <c r="A10" s="37">
        <v>43546.582595300926</v>
      </c>
      <c r="B10" s="36" t="s">
        <v>332</v>
      </c>
      <c r="C10" s="36" t="s">
        <v>284</v>
      </c>
      <c r="D10" s="36">
        <v>2</v>
      </c>
      <c r="E10" s="36">
        <v>4</v>
      </c>
      <c r="F10" s="36">
        <v>2</v>
      </c>
      <c r="G10" s="36">
        <v>4</v>
      </c>
      <c r="H10" s="36">
        <v>4</v>
      </c>
      <c r="I10" s="36">
        <v>2</v>
      </c>
      <c r="J10" s="36">
        <v>2</v>
      </c>
      <c r="K10" s="36">
        <v>4</v>
      </c>
      <c r="L10" s="36">
        <v>2</v>
      </c>
      <c r="M10" s="36">
        <v>2</v>
      </c>
      <c r="N10" s="36">
        <v>2</v>
      </c>
      <c r="O10" s="36">
        <v>2</v>
      </c>
      <c r="P10" s="36">
        <v>4</v>
      </c>
      <c r="Q10" s="36">
        <v>2</v>
      </c>
      <c r="R10" s="36">
        <v>2</v>
      </c>
      <c r="S10" s="36">
        <v>2</v>
      </c>
      <c r="T10" s="36">
        <v>2</v>
      </c>
      <c r="U10" s="36">
        <v>2</v>
      </c>
      <c r="V10" s="36">
        <v>2</v>
      </c>
      <c r="W10" s="36">
        <v>2</v>
      </c>
      <c r="X10" s="36">
        <v>2</v>
      </c>
      <c r="Y10" s="36">
        <v>2</v>
      </c>
      <c r="Z10" s="36">
        <v>2</v>
      </c>
      <c r="AA10" s="36">
        <v>4</v>
      </c>
      <c r="AB10" s="36">
        <v>4</v>
      </c>
      <c r="AC10" s="36">
        <v>2</v>
      </c>
      <c r="AD10" s="36">
        <v>2</v>
      </c>
      <c r="AE10" s="34">
        <v>2</v>
      </c>
      <c r="AF10" s="34">
        <v>4</v>
      </c>
      <c r="AG10" s="34">
        <v>4</v>
      </c>
      <c r="AH10" s="34">
        <v>3</v>
      </c>
      <c r="AI10" s="34">
        <v>3</v>
      </c>
      <c r="AJ10" s="34">
        <v>3</v>
      </c>
      <c r="AK10" s="33">
        <v>2</v>
      </c>
      <c r="AL10" s="33">
        <v>2</v>
      </c>
      <c r="AM10" s="33">
        <v>1</v>
      </c>
      <c r="AN10" s="33">
        <v>1</v>
      </c>
      <c r="AO10" s="33">
        <v>1</v>
      </c>
      <c r="AP10" s="33">
        <v>1</v>
      </c>
      <c r="AQ10" s="38">
        <v>3</v>
      </c>
      <c r="AR10" s="38">
        <v>3</v>
      </c>
      <c r="AS10" s="38">
        <v>3</v>
      </c>
      <c r="AT10" s="38">
        <v>5</v>
      </c>
      <c r="AU10" s="38">
        <v>4</v>
      </c>
      <c r="AV10" s="38">
        <v>3</v>
      </c>
      <c r="AW10" s="34">
        <v>4</v>
      </c>
      <c r="AX10" s="34">
        <v>4</v>
      </c>
      <c r="AY10" s="34">
        <v>4</v>
      </c>
      <c r="AZ10" s="34">
        <v>4</v>
      </c>
      <c r="BA10" s="34">
        <v>3</v>
      </c>
      <c r="BB10" s="39">
        <v>1</v>
      </c>
      <c r="BC10" s="39">
        <v>1</v>
      </c>
      <c r="BD10" s="39">
        <v>1</v>
      </c>
      <c r="BE10" s="39">
        <v>1</v>
      </c>
      <c r="BF10" s="39">
        <v>2</v>
      </c>
    </row>
    <row r="11" spans="1:58" ht="15.75" customHeight="1" x14ac:dyDescent="0.25">
      <c r="A11" s="37">
        <v>43546.75041320602</v>
      </c>
      <c r="B11" s="36" t="s">
        <v>339</v>
      </c>
      <c r="C11" s="36" t="s">
        <v>284</v>
      </c>
      <c r="D11" s="36">
        <v>4</v>
      </c>
      <c r="E11" s="36">
        <v>2</v>
      </c>
      <c r="F11" s="36">
        <v>1</v>
      </c>
      <c r="G11" s="36">
        <v>2</v>
      </c>
      <c r="H11" s="36">
        <v>2</v>
      </c>
      <c r="I11" s="36">
        <v>2</v>
      </c>
      <c r="J11" s="36">
        <v>2</v>
      </c>
      <c r="K11" s="36">
        <v>2</v>
      </c>
      <c r="L11" s="36">
        <v>2</v>
      </c>
      <c r="M11" s="36">
        <v>1</v>
      </c>
      <c r="N11" s="36">
        <v>2</v>
      </c>
      <c r="O11" s="36">
        <v>2</v>
      </c>
      <c r="P11" s="36">
        <v>2</v>
      </c>
      <c r="Q11" s="36">
        <v>1</v>
      </c>
      <c r="R11" s="36">
        <v>2</v>
      </c>
      <c r="S11" s="36">
        <v>1</v>
      </c>
      <c r="T11" s="36">
        <v>2</v>
      </c>
      <c r="U11" s="36">
        <v>2</v>
      </c>
      <c r="V11" s="36">
        <v>3</v>
      </c>
      <c r="W11" s="36">
        <v>2</v>
      </c>
      <c r="X11" s="36">
        <v>2</v>
      </c>
      <c r="Y11" s="36">
        <v>1</v>
      </c>
      <c r="Z11" s="36">
        <v>2</v>
      </c>
      <c r="AA11" s="36">
        <v>2</v>
      </c>
      <c r="AB11" s="36">
        <v>2</v>
      </c>
      <c r="AC11" s="36">
        <v>4</v>
      </c>
      <c r="AD11" s="36">
        <v>2</v>
      </c>
      <c r="AE11" s="34">
        <v>2</v>
      </c>
      <c r="AF11" s="34">
        <v>3</v>
      </c>
      <c r="AG11" s="34">
        <v>2</v>
      </c>
      <c r="AH11" s="34">
        <v>3</v>
      </c>
      <c r="AI11" s="34">
        <v>2</v>
      </c>
      <c r="AJ11" s="34">
        <v>2</v>
      </c>
      <c r="AK11" s="33">
        <v>3</v>
      </c>
      <c r="AL11" s="33">
        <v>3</v>
      </c>
      <c r="AM11" s="33">
        <v>1</v>
      </c>
      <c r="AN11" s="33">
        <v>1</v>
      </c>
      <c r="AO11" s="33">
        <v>2</v>
      </c>
      <c r="AP11" s="33">
        <v>2</v>
      </c>
      <c r="AQ11" s="38">
        <v>2</v>
      </c>
      <c r="AR11" s="38">
        <v>2</v>
      </c>
      <c r="AS11" s="38">
        <v>3</v>
      </c>
      <c r="AT11" s="38">
        <v>3</v>
      </c>
      <c r="AU11" s="38">
        <v>3</v>
      </c>
      <c r="AV11" s="38">
        <v>2</v>
      </c>
      <c r="AW11" s="34">
        <v>3</v>
      </c>
      <c r="AX11" s="34">
        <v>2</v>
      </c>
      <c r="AY11" s="34">
        <v>2</v>
      </c>
      <c r="AZ11" s="34">
        <v>3</v>
      </c>
      <c r="BA11" s="34">
        <v>2</v>
      </c>
      <c r="BB11" s="39">
        <v>3</v>
      </c>
      <c r="BC11" s="39">
        <v>3</v>
      </c>
      <c r="BD11" s="39">
        <v>3</v>
      </c>
      <c r="BE11" s="39">
        <v>2</v>
      </c>
      <c r="BF11" s="39">
        <v>2</v>
      </c>
    </row>
    <row r="12" spans="1:58" ht="15.75" customHeight="1" x14ac:dyDescent="0.25">
      <c r="A12" s="37">
        <v>43547.448694432867</v>
      </c>
      <c r="B12" s="36" t="s">
        <v>340</v>
      </c>
      <c r="C12" s="36" t="s">
        <v>248</v>
      </c>
      <c r="D12" s="36">
        <v>2</v>
      </c>
      <c r="E12" s="36">
        <v>2</v>
      </c>
      <c r="F12" s="36">
        <v>2</v>
      </c>
      <c r="G12" s="36">
        <v>1</v>
      </c>
      <c r="H12" s="36">
        <v>2</v>
      </c>
      <c r="I12" s="36">
        <v>2</v>
      </c>
      <c r="J12" s="36">
        <v>2</v>
      </c>
      <c r="K12" s="36">
        <v>1</v>
      </c>
      <c r="L12" s="36">
        <v>1</v>
      </c>
      <c r="M12" s="36">
        <v>2</v>
      </c>
      <c r="N12" s="36">
        <v>2</v>
      </c>
      <c r="O12" s="36">
        <v>2</v>
      </c>
      <c r="P12" s="36">
        <v>1</v>
      </c>
      <c r="Q12" s="36">
        <v>3</v>
      </c>
      <c r="R12" s="36">
        <v>1</v>
      </c>
      <c r="S12" s="36">
        <v>1</v>
      </c>
      <c r="T12" s="36">
        <v>2</v>
      </c>
      <c r="U12" s="36">
        <v>2</v>
      </c>
      <c r="V12" s="36">
        <v>2</v>
      </c>
      <c r="W12" s="36">
        <v>1</v>
      </c>
      <c r="X12" s="36">
        <v>1</v>
      </c>
      <c r="Y12" s="36">
        <v>2</v>
      </c>
      <c r="Z12" s="36">
        <v>1</v>
      </c>
      <c r="AA12" s="36">
        <v>1</v>
      </c>
      <c r="AB12" s="36">
        <v>1</v>
      </c>
      <c r="AC12" s="36">
        <v>1</v>
      </c>
      <c r="AD12" s="36">
        <v>1</v>
      </c>
      <c r="AE12" s="34">
        <v>4</v>
      </c>
      <c r="AF12" s="34">
        <v>1</v>
      </c>
      <c r="AG12" s="34">
        <v>1</v>
      </c>
      <c r="AH12" s="34">
        <v>1</v>
      </c>
      <c r="AI12" s="34">
        <v>1</v>
      </c>
      <c r="AJ12" s="34">
        <v>1</v>
      </c>
      <c r="AK12" s="33">
        <v>3</v>
      </c>
      <c r="AL12" s="33">
        <v>2</v>
      </c>
      <c r="AM12" s="33">
        <v>1</v>
      </c>
      <c r="AN12" s="33">
        <v>1</v>
      </c>
      <c r="AO12" s="33">
        <v>1</v>
      </c>
      <c r="AP12" s="33">
        <v>1</v>
      </c>
      <c r="AQ12" s="38">
        <v>1</v>
      </c>
      <c r="AR12" s="38">
        <v>3</v>
      </c>
      <c r="AS12" s="38">
        <v>2</v>
      </c>
      <c r="AT12" s="38">
        <v>2</v>
      </c>
      <c r="AU12" s="38">
        <v>2</v>
      </c>
      <c r="AV12" s="38">
        <v>2</v>
      </c>
      <c r="AW12" s="34">
        <v>1</v>
      </c>
      <c r="AX12" s="34">
        <v>1</v>
      </c>
      <c r="AY12" s="34">
        <v>1</v>
      </c>
      <c r="AZ12" s="34">
        <v>1</v>
      </c>
      <c r="BA12" s="34">
        <v>1</v>
      </c>
      <c r="BB12" s="39">
        <v>3</v>
      </c>
      <c r="BC12" s="39">
        <v>1</v>
      </c>
      <c r="BD12" s="39">
        <v>1</v>
      </c>
      <c r="BE12" s="39">
        <v>1</v>
      </c>
      <c r="BF12" s="39">
        <v>2</v>
      </c>
    </row>
    <row r="13" spans="1:58" ht="15.75" customHeight="1" x14ac:dyDescent="0.25">
      <c r="A13" s="37">
        <v>43550.415589351847</v>
      </c>
      <c r="B13" s="36" t="s">
        <v>342</v>
      </c>
      <c r="C13" s="36" t="s">
        <v>248</v>
      </c>
      <c r="D13" s="36">
        <v>2</v>
      </c>
      <c r="E13" s="36">
        <v>2</v>
      </c>
      <c r="F13" s="36">
        <v>3</v>
      </c>
      <c r="G13" s="36">
        <v>2</v>
      </c>
      <c r="H13" s="36">
        <v>3</v>
      </c>
      <c r="I13" s="36">
        <v>2</v>
      </c>
      <c r="J13" s="36">
        <v>2</v>
      </c>
      <c r="K13" s="36">
        <v>3</v>
      </c>
      <c r="L13" s="36">
        <v>3</v>
      </c>
      <c r="M13" s="36">
        <v>2</v>
      </c>
      <c r="N13" s="36">
        <v>3</v>
      </c>
      <c r="O13" s="36">
        <v>2</v>
      </c>
      <c r="P13" s="36">
        <v>3</v>
      </c>
      <c r="Q13" s="36">
        <v>3</v>
      </c>
      <c r="R13" s="36">
        <v>2</v>
      </c>
      <c r="S13" s="36">
        <v>1</v>
      </c>
      <c r="T13" s="36">
        <v>1</v>
      </c>
      <c r="U13" s="36">
        <v>2</v>
      </c>
      <c r="V13" s="36">
        <v>2</v>
      </c>
      <c r="W13" s="36">
        <v>3</v>
      </c>
      <c r="X13" s="36">
        <v>3</v>
      </c>
      <c r="Y13" s="36">
        <v>2</v>
      </c>
      <c r="Z13" s="36">
        <v>2</v>
      </c>
      <c r="AA13" s="36">
        <v>2</v>
      </c>
      <c r="AB13" s="36">
        <v>2</v>
      </c>
      <c r="AC13" s="36">
        <v>3</v>
      </c>
      <c r="AD13" s="36">
        <v>3</v>
      </c>
      <c r="AE13" s="34">
        <v>1</v>
      </c>
      <c r="AF13" s="34">
        <v>2</v>
      </c>
      <c r="AG13" s="34">
        <v>2</v>
      </c>
      <c r="AH13" s="34">
        <v>2</v>
      </c>
      <c r="AI13" s="34">
        <v>1</v>
      </c>
      <c r="AJ13" s="34">
        <v>2</v>
      </c>
      <c r="AK13" s="33">
        <v>2</v>
      </c>
      <c r="AL13" s="33">
        <v>2</v>
      </c>
      <c r="AM13" s="33">
        <v>2</v>
      </c>
      <c r="AN13" s="33">
        <v>2</v>
      </c>
      <c r="AO13" s="33">
        <v>2</v>
      </c>
      <c r="AP13" s="33">
        <v>2</v>
      </c>
      <c r="AQ13" s="38">
        <v>2</v>
      </c>
      <c r="AR13" s="38">
        <v>2</v>
      </c>
      <c r="AS13" s="38">
        <v>1</v>
      </c>
      <c r="AT13" s="38">
        <v>1</v>
      </c>
      <c r="AU13" s="38">
        <v>1</v>
      </c>
      <c r="AV13" s="38">
        <v>2</v>
      </c>
      <c r="AW13" s="34">
        <v>4</v>
      </c>
      <c r="AX13" s="34">
        <v>1</v>
      </c>
      <c r="AY13" s="34">
        <v>2</v>
      </c>
      <c r="AZ13" s="34">
        <v>3</v>
      </c>
      <c r="BA13" s="34">
        <v>2</v>
      </c>
      <c r="BB13" s="39">
        <v>1</v>
      </c>
      <c r="BC13" s="39">
        <v>1</v>
      </c>
      <c r="BD13" s="39">
        <v>1</v>
      </c>
      <c r="BE13" s="39">
        <v>1</v>
      </c>
      <c r="BF13" s="39">
        <v>2</v>
      </c>
    </row>
    <row r="14" spans="1:58" ht="15.75" customHeight="1" x14ac:dyDescent="0.25">
      <c r="A14" s="37">
        <v>43550.421060949069</v>
      </c>
      <c r="B14" s="36" t="s">
        <v>346</v>
      </c>
      <c r="C14" s="36" t="s">
        <v>294</v>
      </c>
      <c r="D14" s="36">
        <v>2</v>
      </c>
      <c r="E14" s="36">
        <v>2</v>
      </c>
      <c r="F14" s="36">
        <v>3</v>
      </c>
      <c r="G14" s="36">
        <v>4</v>
      </c>
      <c r="H14" s="36">
        <v>3</v>
      </c>
      <c r="I14" s="36">
        <v>3</v>
      </c>
      <c r="J14" s="36">
        <v>2</v>
      </c>
      <c r="K14" s="36">
        <v>3</v>
      </c>
      <c r="L14" s="36">
        <v>1</v>
      </c>
      <c r="M14" s="36">
        <v>1</v>
      </c>
      <c r="N14" s="36">
        <v>2</v>
      </c>
      <c r="O14" s="36">
        <v>2</v>
      </c>
      <c r="P14" s="36">
        <v>1</v>
      </c>
      <c r="Q14" s="36">
        <v>3</v>
      </c>
      <c r="R14" s="36">
        <v>2</v>
      </c>
      <c r="S14" s="36">
        <v>3</v>
      </c>
      <c r="T14" s="36">
        <v>4</v>
      </c>
      <c r="U14" s="36">
        <v>2</v>
      </c>
      <c r="V14" s="36">
        <v>3</v>
      </c>
      <c r="W14" s="36">
        <v>2</v>
      </c>
      <c r="X14" s="36">
        <v>2</v>
      </c>
      <c r="Y14" s="36">
        <v>2</v>
      </c>
      <c r="Z14" s="36">
        <v>3</v>
      </c>
      <c r="AA14" s="36">
        <v>2</v>
      </c>
      <c r="AB14" s="36">
        <v>2</v>
      </c>
      <c r="AC14" s="36">
        <v>3</v>
      </c>
      <c r="AD14" s="36">
        <v>2</v>
      </c>
      <c r="AE14" s="34">
        <v>2</v>
      </c>
      <c r="AF14" s="34">
        <v>3</v>
      </c>
      <c r="AG14" s="34">
        <v>2</v>
      </c>
      <c r="AH14" s="34">
        <v>3</v>
      </c>
      <c r="AI14" s="34">
        <v>3</v>
      </c>
      <c r="AJ14" s="34">
        <v>1</v>
      </c>
      <c r="AK14" s="33">
        <v>3</v>
      </c>
      <c r="AL14" s="33">
        <v>2</v>
      </c>
      <c r="AM14" s="33">
        <v>1</v>
      </c>
      <c r="AN14" s="33">
        <v>2</v>
      </c>
      <c r="AO14" s="33">
        <v>2</v>
      </c>
      <c r="AP14" s="33">
        <v>1</v>
      </c>
      <c r="AQ14" s="38">
        <v>2</v>
      </c>
      <c r="AR14" s="38">
        <v>3</v>
      </c>
      <c r="AS14" s="38">
        <v>2</v>
      </c>
      <c r="AT14" s="38">
        <v>3</v>
      </c>
      <c r="AU14" s="38">
        <v>1</v>
      </c>
      <c r="AV14" s="38">
        <v>2</v>
      </c>
      <c r="AW14" s="34">
        <v>3</v>
      </c>
      <c r="AX14" s="34">
        <v>2</v>
      </c>
      <c r="AY14" s="34">
        <v>3</v>
      </c>
      <c r="AZ14" s="34">
        <v>3</v>
      </c>
      <c r="BA14" s="34">
        <v>2</v>
      </c>
      <c r="BB14" s="39">
        <v>2</v>
      </c>
      <c r="BC14" s="39">
        <v>3</v>
      </c>
      <c r="BD14" s="39">
        <v>1</v>
      </c>
      <c r="BE14" s="39">
        <v>1</v>
      </c>
      <c r="BF14" s="39">
        <v>2</v>
      </c>
    </row>
    <row r="15" spans="1:58" ht="15.75" customHeight="1" x14ac:dyDescent="0.25">
      <c r="A15" s="37">
        <v>43550.498039004626</v>
      </c>
      <c r="B15" s="36" t="s">
        <v>347</v>
      </c>
      <c r="C15" s="36" t="s">
        <v>248</v>
      </c>
      <c r="D15" s="36">
        <v>2</v>
      </c>
      <c r="E15" s="36">
        <v>3</v>
      </c>
      <c r="F15" s="36">
        <v>2</v>
      </c>
      <c r="G15" s="36">
        <v>2</v>
      </c>
      <c r="H15" s="36">
        <v>1</v>
      </c>
      <c r="I15" s="36">
        <v>2</v>
      </c>
      <c r="J15" s="36">
        <v>2</v>
      </c>
      <c r="K15" s="36">
        <v>2</v>
      </c>
      <c r="L15" s="36">
        <v>2</v>
      </c>
      <c r="M15" s="36">
        <v>3</v>
      </c>
      <c r="N15" s="36">
        <v>2</v>
      </c>
      <c r="O15" s="36">
        <v>3</v>
      </c>
      <c r="P15" s="36">
        <v>3</v>
      </c>
      <c r="Q15" s="36">
        <v>1</v>
      </c>
      <c r="R15" s="36">
        <v>2</v>
      </c>
      <c r="S15" s="36">
        <v>3</v>
      </c>
      <c r="T15" s="36">
        <v>2</v>
      </c>
      <c r="U15" s="36">
        <v>2</v>
      </c>
      <c r="V15" s="36">
        <v>1</v>
      </c>
      <c r="W15" s="36">
        <v>2</v>
      </c>
      <c r="X15" s="36">
        <v>2</v>
      </c>
      <c r="Y15" s="36">
        <v>3</v>
      </c>
      <c r="Z15" s="36">
        <v>2</v>
      </c>
      <c r="AA15" s="36">
        <v>2</v>
      </c>
      <c r="AB15" s="36">
        <v>2</v>
      </c>
      <c r="AC15" s="36">
        <v>1</v>
      </c>
      <c r="AD15" s="36">
        <v>2</v>
      </c>
      <c r="AE15" s="34">
        <v>2</v>
      </c>
      <c r="AF15" s="34">
        <v>1</v>
      </c>
      <c r="AG15" s="34">
        <v>2</v>
      </c>
      <c r="AH15" s="34">
        <v>1</v>
      </c>
      <c r="AI15" s="34">
        <v>1</v>
      </c>
      <c r="AJ15" s="34">
        <v>2</v>
      </c>
      <c r="AK15" s="33">
        <v>2</v>
      </c>
      <c r="AL15" s="33">
        <v>2</v>
      </c>
      <c r="AM15" s="33">
        <v>1</v>
      </c>
      <c r="AN15" s="33">
        <v>1</v>
      </c>
      <c r="AO15" s="33">
        <v>1</v>
      </c>
      <c r="AP15" s="33">
        <v>1</v>
      </c>
      <c r="AQ15" s="38">
        <v>2</v>
      </c>
      <c r="AR15" s="38">
        <v>2</v>
      </c>
      <c r="AS15" s="38">
        <v>2</v>
      </c>
      <c r="AT15" s="38">
        <v>2</v>
      </c>
      <c r="AU15" s="38">
        <v>2</v>
      </c>
      <c r="AV15" s="38">
        <v>1</v>
      </c>
      <c r="AW15" s="34">
        <v>4</v>
      </c>
      <c r="AX15" s="34">
        <v>1</v>
      </c>
      <c r="AY15" s="34">
        <v>2</v>
      </c>
      <c r="AZ15" s="34">
        <v>4</v>
      </c>
      <c r="BA15" s="34">
        <v>2</v>
      </c>
      <c r="BB15" s="39">
        <v>1</v>
      </c>
      <c r="BC15" s="39">
        <v>1</v>
      </c>
      <c r="BD15" s="39">
        <v>1</v>
      </c>
      <c r="BE15" s="39">
        <v>1</v>
      </c>
      <c r="BF15" s="39">
        <v>2</v>
      </c>
    </row>
    <row r="16" spans="1:58" ht="15.75" customHeight="1" x14ac:dyDescent="0.25">
      <c r="A16" s="37">
        <v>43550.5125634375</v>
      </c>
      <c r="B16" s="36" t="s">
        <v>348</v>
      </c>
      <c r="C16" s="36" t="s">
        <v>248</v>
      </c>
      <c r="D16" s="36">
        <v>2</v>
      </c>
      <c r="E16" s="36">
        <v>2</v>
      </c>
      <c r="F16" s="36">
        <v>1</v>
      </c>
      <c r="G16" s="36">
        <v>1</v>
      </c>
      <c r="H16" s="36">
        <v>1</v>
      </c>
      <c r="I16" s="36">
        <v>2</v>
      </c>
      <c r="J16" s="36">
        <v>1</v>
      </c>
      <c r="K16" s="36">
        <v>1</v>
      </c>
      <c r="L16" s="36">
        <v>1</v>
      </c>
      <c r="M16" s="36">
        <v>2</v>
      </c>
      <c r="N16" s="36">
        <v>2</v>
      </c>
      <c r="O16" s="36">
        <v>3</v>
      </c>
      <c r="P16" s="36">
        <v>2</v>
      </c>
      <c r="Q16" s="36">
        <v>1</v>
      </c>
      <c r="R16" s="36">
        <v>1</v>
      </c>
      <c r="S16" s="36">
        <v>1</v>
      </c>
      <c r="T16" s="36">
        <v>1</v>
      </c>
      <c r="U16" s="36">
        <v>3</v>
      </c>
      <c r="V16" s="36">
        <v>3</v>
      </c>
      <c r="W16" s="36">
        <v>2</v>
      </c>
      <c r="X16" s="36">
        <v>2</v>
      </c>
      <c r="Y16" s="36">
        <v>1</v>
      </c>
      <c r="Z16" s="36">
        <v>1</v>
      </c>
      <c r="AA16" s="36">
        <v>2</v>
      </c>
      <c r="AB16" s="36">
        <v>2</v>
      </c>
      <c r="AC16" s="36">
        <v>3</v>
      </c>
      <c r="AD16" s="36">
        <v>1</v>
      </c>
      <c r="AE16" s="34">
        <v>2</v>
      </c>
      <c r="AF16" s="34">
        <v>1</v>
      </c>
      <c r="AG16" s="34">
        <v>2</v>
      </c>
      <c r="AH16" s="34">
        <v>1</v>
      </c>
      <c r="AI16" s="34">
        <v>2</v>
      </c>
      <c r="AJ16" s="34">
        <v>2</v>
      </c>
      <c r="AK16" s="33">
        <v>2</v>
      </c>
      <c r="AL16" s="33">
        <v>2</v>
      </c>
      <c r="AM16" s="33">
        <v>1</v>
      </c>
      <c r="AN16" s="33">
        <v>1</v>
      </c>
      <c r="AO16" s="33">
        <v>2</v>
      </c>
      <c r="AP16" s="33">
        <v>1</v>
      </c>
      <c r="AQ16" s="38">
        <v>2</v>
      </c>
      <c r="AR16" s="38">
        <v>1</v>
      </c>
      <c r="AS16" s="38">
        <v>2</v>
      </c>
      <c r="AT16" s="38">
        <v>2</v>
      </c>
      <c r="AU16" s="38">
        <v>2</v>
      </c>
      <c r="AV16" s="38">
        <v>2</v>
      </c>
      <c r="AW16" s="34">
        <v>2</v>
      </c>
      <c r="AX16" s="34">
        <v>2</v>
      </c>
      <c r="AY16" s="34">
        <v>2</v>
      </c>
      <c r="AZ16" s="34">
        <v>3</v>
      </c>
      <c r="BA16" s="34">
        <v>1</v>
      </c>
      <c r="BB16" s="39">
        <v>1</v>
      </c>
      <c r="BC16" s="39">
        <v>1</v>
      </c>
      <c r="BD16" s="39">
        <v>1</v>
      </c>
      <c r="BE16" s="39">
        <v>1</v>
      </c>
      <c r="BF16" s="39">
        <v>2</v>
      </c>
    </row>
    <row r="17" spans="1:58" ht="15.75" customHeight="1" x14ac:dyDescent="0.25">
      <c r="A17" s="37">
        <v>43550.515692511573</v>
      </c>
      <c r="B17" s="36" t="s">
        <v>350</v>
      </c>
      <c r="C17" s="36" t="s">
        <v>294</v>
      </c>
      <c r="D17" s="36">
        <v>1</v>
      </c>
      <c r="E17" s="36">
        <v>2</v>
      </c>
      <c r="F17" s="36">
        <v>3</v>
      </c>
      <c r="G17" s="36">
        <v>4</v>
      </c>
      <c r="H17" s="36">
        <v>2</v>
      </c>
      <c r="I17" s="36">
        <v>2</v>
      </c>
      <c r="J17" s="36">
        <v>3</v>
      </c>
      <c r="K17" s="36">
        <v>2</v>
      </c>
      <c r="L17" s="36">
        <v>2</v>
      </c>
      <c r="M17" s="36">
        <v>3</v>
      </c>
      <c r="N17" s="36">
        <v>2</v>
      </c>
      <c r="O17" s="36">
        <v>2</v>
      </c>
      <c r="P17" s="36">
        <v>2</v>
      </c>
      <c r="Q17" s="36">
        <v>2</v>
      </c>
      <c r="R17" s="36">
        <v>2</v>
      </c>
      <c r="S17" s="36">
        <v>2</v>
      </c>
      <c r="T17" s="36">
        <v>4</v>
      </c>
      <c r="U17" s="36">
        <v>2</v>
      </c>
      <c r="V17" s="36">
        <v>1</v>
      </c>
      <c r="W17" s="36">
        <v>3</v>
      </c>
      <c r="X17" s="36">
        <v>2</v>
      </c>
      <c r="Y17" s="36">
        <v>4</v>
      </c>
      <c r="Z17" s="36">
        <v>2</v>
      </c>
      <c r="AA17" s="36">
        <v>3</v>
      </c>
      <c r="AB17" s="36">
        <v>2</v>
      </c>
      <c r="AC17" s="36">
        <v>3</v>
      </c>
      <c r="AD17" s="36">
        <v>3</v>
      </c>
      <c r="AE17" s="34">
        <v>1</v>
      </c>
      <c r="AF17" s="34">
        <v>1</v>
      </c>
      <c r="AG17" s="34">
        <v>3</v>
      </c>
      <c r="AH17" s="34">
        <v>1</v>
      </c>
      <c r="AI17" s="34">
        <v>1</v>
      </c>
      <c r="AJ17" s="34">
        <v>2</v>
      </c>
      <c r="AK17" s="33">
        <v>2</v>
      </c>
      <c r="AL17" s="33">
        <v>1</v>
      </c>
      <c r="AM17" s="33">
        <v>1</v>
      </c>
      <c r="AN17" s="33">
        <v>1</v>
      </c>
      <c r="AO17" s="33">
        <v>1</v>
      </c>
      <c r="AP17" s="33">
        <v>1</v>
      </c>
      <c r="AQ17" s="38">
        <v>2</v>
      </c>
      <c r="AR17" s="38">
        <v>2</v>
      </c>
      <c r="AS17" s="38">
        <v>1</v>
      </c>
      <c r="AT17" s="38">
        <v>2</v>
      </c>
      <c r="AU17" s="38">
        <v>1</v>
      </c>
      <c r="AV17" s="38">
        <v>2</v>
      </c>
      <c r="AW17" s="34">
        <v>3</v>
      </c>
      <c r="AX17" s="34">
        <v>2</v>
      </c>
      <c r="AY17" s="34">
        <v>2</v>
      </c>
      <c r="AZ17" s="34">
        <v>2</v>
      </c>
      <c r="BA17" s="34">
        <v>1</v>
      </c>
      <c r="BB17" s="39">
        <v>1</v>
      </c>
      <c r="BC17" s="39">
        <v>1</v>
      </c>
      <c r="BD17" s="39">
        <v>1</v>
      </c>
      <c r="BE17" s="39">
        <v>1</v>
      </c>
      <c r="BF17" s="39">
        <v>1</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ENCUESTA</vt:lpstr>
      <vt:lpstr>TABULACION</vt:lpstr>
      <vt:lpstr>INTERPRETACION</vt:lpstr>
      <vt:lpstr>Form Responses 1</vt:lpstr>
      <vt:lpstr>Respuestas Eq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Losada</dc:creator>
  <cp:lastModifiedBy>Jorge Losada</cp:lastModifiedBy>
  <dcterms:created xsi:type="dcterms:W3CDTF">2019-02-19T23:55:49Z</dcterms:created>
  <dcterms:modified xsi:type="dcterms:W3CDTF">2019-05-01T22:08:32Z</dcterms:modified>
</cp:coreProperties>
</file>