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pivotCache/pivotCacheDefinition5.xml" ContentType="application/vnd.openxmlformats-officedocument.spreadsheetml.pivotCacheDefinition+xml"/>
  <Override PartName="/xl/pivotCache/pivotCacheRecords5.xml" ContentType="application/vnd.openxmlformats-officedocument.spreadsheetml.pivotCacheRecords+xml"/>
  <Override PartName="/xl/pivotCache/pivotCacheDefinition6.xml" ContentType="application/vnd.openxmlformats-officedocument.spreadsheetml.pivotCacheDefinition+xml"/>
  <Override PartName="/xl/pivotCache/pivotCacheRecords6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ivotTables/pivotTable3.xml" ContentType="application/vnd.openxmlformats-officedocument.spreadsheetml.pivotTab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5.xml" ContentType="application/vnd.openxmlformats-officedocument.drawingml.chartshapes+xml"/>
  <Override PartName="/xl/charts/chart9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10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1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2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3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nrq007\Box Sync\CAG\Maestria\Seminario de investigación\"/>
    </mc:Choice>
  </mc:AlternateContent>
  <xr:revisionPtr revIDLastSave="0" documentId="13_ncr:1_{DC683C66-56C7-4660-984D-63BBEC723DAA}" xr6:coauthVersionLast="46" xr6:coauthVersionMax="46" xr10:uidLastSave="{00000000-0000-0000-0000-000000000000}"/>
  <bookViews>
    <workbookView xWindow="1330" yWindow="-110" windowWidth="17980" windowHeight="11020" activeTab="7" xr2:uid="{65A08CBF-9E4A-4579-B521-82EBC786329D}"/>
  </bookViews>
  <sheets>
    <sheet name="Formato" sheetId="1" r:id="rId1"/>
    <sheet name="Sheet1" sheetId="4" state="hidden" r:id="rId2"/>
    <sheet name="Sheet2" sheetId="5" state="hidden" r:id="rId3"/>
    <sheet name="Sheet4" sheetId="7" state="hidden" r:id="rId4"/>
    <sheet name="Sheet5" sheetId="8" state="hidden" r:id="rId5"/>
    <sheet name="Digitacion" sheetId="2" r:id="rId6"/>
    <sheet name="Resultados" sheetId="3" r:id="rId7"/>
    <sheet name="Intruccciones" sheetId="9" r:id="rId8"/>
  </sheets>
  <definedNames>
    <definedName name="_xlnm._FilterDatabase" localSheetId="5" hidden="1">Digitacion!$K$10:$L$110</definedName>
    <definedName name="_xlnm.Print_Area" localSheetId="6">Resultados!$A$1:$Q$91</definedName>
  </definedNames>
  <calcPr calcId="191029"/>
  <pivotCaches>
    <pivotCache cacheId="10" r:id="rId9"/>
    <pivotCache cacheId="11" r:id="rId10"/>
    <pivotCache cacheId="12" r:id="rId11"/>
    <pivotCache cacheId="13" r:id="rId12"/>
    <pivotCache cacheId="14" r:id="rId13"/>
    <pivotCache cacheId="15" r:id="rId1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V3" i="2" l="1"/>
  <c r="CV4" i="2"/>
  <c r="CV5" i="2"/>
  <c r="CV2" i="2"/>
  <c r="CK110" i="2"/>
  <c r="CK109" i="2"/>
  <c r="CK108" i="2"/>
  <c r="CK107" i="2"/>
  <c r="CK106" i="2"/>
  <c r="CK105" i="2"/>
  <c r="CK104" i="2"/>
  <c r="CK103" i="2"/>
  <c r="CK102" i="2"/>
  <c r="CK101" i="2"/>
  <c r="CK100" i="2"/>
  <c r="CK99" i="2"/>
  <c r="CK98" i="2"/>
  <c r="CK97" i="2"/>
  <c r="CK96" i="2"/>
  <c r="CK95" i="2"/>
  <c r="CK94" i="2"/>
  <c r="CK93" i="2"/>
  <c r="CK92" i="2"/>
  <c r="CK91" i="2"/>
  <c r="CK90" i="2"/>
  <c r="CK89" i="2"/>
  <c r="CK88" i="2"/>
  <c r="CK87" i="2"/>
  <c r="CK86" i="2"/>
  <c r="CK85" i="2"/>
  <c r="CK84" i="2"/>
  <c r="CK83" i="2"/>
  <c r="CK82" i="2"/>
  <c r="CK81" i="2"/>
  <c r="CK80" i="2"/>
  <c r="CK79" i="2"/>
  <c r="CK78" i="2"/>
  <c r="CK77" i="2"/>
  <c r="CK76" i="2"/>
  <c r="CK75" i="2"/>
  <c r="CK74" i="2"/>
  <c r="CK73" i="2"/>
  <c r="CK72" i="2"/>
  <c r="CK71" i="2"/>
  <c r="CK70" i="2"/>
  <c r="CK69" i="2"/>
  <c r="CK68" i="2"/>
  <c r="CK67" i="2"/>
  <c r="CK66" i="2"/>
  <c r="CK65" i="2"/>
  <c r="CK64" i="2"/>
  <c r="CK63" i="2"/>
  <c r="CK62" i="2"/>
  <c r="CK61" i="2"/>
  <c r="CK60" i="2"/>
  <c r="CK59" i="2"/>
  <c r="CK58" i="2"/>
  <c r="CK57" i="2"/>
  <c r="CK56" i="2"/>
  <c r="CK55" i="2"/>
  <c r="CK54" i="2"/>
  <c r="CK53" i="2"/>
  <c r="CK52" i="2"/>
  <c r="CK51" i="2"/>
  <c r="CK50" i="2"/>
  <c r="CK49" i="2"/>
  <c r="CK48" i="2"/>
  <c r="CK47" i="2"/>
  <c r="CK46" i="2"/>
  <c r="CK45" i="2"/>
  <c r="CK44" i="2"/>
  <c r="CK43" i="2"/>
  <c r="CK42" i="2"/>
  <c r="CK41" i="2"/>
  <c r="CK40" i="2"/>
  <c r="CK39" i="2"/>
  <c r="CK38" i="2"/>
  <c r="CK37" i="2"/>
  <c r="CK36" i="2"/>
  <c r="CK35" i="2"/>
  <c r="CK34" i="2"/>
  <c r="CK33" i="2"/>
  <c r="CK32" i="2"/>
  <c r="CK31" i="2"/>
  <c r="CK30" i="2"/>
  <c r="CK29" i="2"/>
  <c r="CK28" i="2"/>
  <c r="CK27" i="2"/>
  <c r="CK26" i="2"/>
  <c r="CK25" i="2"/>
  <c r="CK24" i="2"/>
  <c r="CK23" i="2"/>
  <c r="CK22" i="2"/>
  <c r="CK21" i="2"/>
  <c r="CK20" i="2"/>
  <c r="CK19" i="2"/>
  <c r="CK18" i="2"/>
  <c r="CK17" i="2"/>
  <c r="CK16" i="2"/>
  <c r="CK15" i="2"/>
  <c r="CK14" i="2"/>
  <c r="CK13" i="2"/>
  <c r="CK12" i="2"/>
  <c r="CK11" i="2"/>
  <c r="CQ10" i="2"/>
  <c r="CM4" i="2"/>
  <c r="CN4" i="2" s="1"/>
  <c r="CM5" i="2"/>
  <c r="CN5" i="2" s="1"/>
  <c r="CM6" i="2"/>
  <c r="CN6" i="2" s="1"/>
  <c r="CM3" i="2"/>
  <c r="CK3" i="2"/>
  <c r="CK6" i="2"/>
  <c r="CK5" i="2"/>
  <c r="CK4" i="2"/>
  <c r="CI4" i="2"/>
  <c r="CI5" i="2"/>
  <c r="CI6" i="2"/>
  <c r="CI3" i="2"/>
  <c r="CM7" i="2" l="1"/>
  <c r="CV6" i="2"/>
  <c r="CN3" i="2"/>
  <c r="CN7" i="2" s="1"/>
  <c r="CO5" i="2" s="1"/>
  <c r="CQ7" i="2"/>
  <c r="CL12" i="2"/>
  <c r="CM12" i="2"/>
  <c r="CN12" i="2"/>
  <c r="CL13" i="2"/>
  <c r="CM13" i="2"/>
  <c r="CN13" i="2"/>
  <c r="CL14" i="2"/>
  <c r="CM14" i="2"/>
  <c r="CN14" i="2"/>
  <c r="CL15" i="2"/>
  <c r="CM15" i="2"/>
  <c r="CN15" i="2"/>
  <c r="CL16" i="2"/>
  <c r="CM16" i="2"/>
  <c r="CN16" i="2"/>
  <c r="CL17" i="2"/>
  <c r="CM17" i="2"/>
  <c r="CN17" i="2"/>
  <c r="CL18" i="2"/>
  <c r="CM18" i="2"/>
  <c r="CN18" i="2"/>
  <c r="CL19" i="2"/>
  <c r="CM19" i="2"/>
  <c r="CN19" i="2"/>
  <c r="CL20" i="2"/>
  <c r="CM20" i="2"/>
  <c r="CN20" i="2"/>
  <c r="CL21" i="2"/>
  <c r="CM21" i="2"/>
  <c r="CN21" i="2"/>
  <c r="CL22" i="2"/>
  <c r="CM22" i="2"/>
  <c r="CN22" i="2"/>
  <c r="CL23" i="2"/>
  <c r="CM23" i="2"/>
  <c r="CN23" i="2"/>
  <c r="CL24" i="2"/>
  <c r="CM24" i="2"/>
  <c r="CN24" i="2"/>
  <c r="CL25" i="2"/>
  <c r="CM25" i="2"/>
  <c r="CN25" i="2"/>
  <c r="CL26" i="2"/>
  <c r="CM26" i="2"/>
  <c r="CN26" i="2"/>
  <c r="CL27" i="2"/>
  <c r="CM27" i="2"/>
  <c r="CN27" i="2"/>
  <c r="CL28" i="2"/>
  <c r="CM28" i="2"/>
  <c r="CN28" i="2"/>
  <c r="CL29" i="2"/>
  <c r="CM29" i="2"/>
  <c r="CN29" i="2"/>
  <c r="CL30" i="2"/>
  <c r="CM30" i="2"/>
  <c r="CN30" i="2"/>
  <c r="CL31" i="2"/>
  <c r="CM31" i="2"/>
  <c r="CN31" i="2"/>
  <c r="CL32" i="2"/>
  <c r="CM32" i="2"/>
  <c r="CN32" i="2"/>
  <c r="CL33" i="2"/>
  <c r="CM33" i="2"/>
  <c r="CN33" i="2"/>
  <c r="CL34" i="2"/>
  <c r="CM34" i="2"/>
  <c r="CN34" i="2"/>
  <c r="CL35" i="2"/>
  <c r="CM35" i="2"/>
  <c r="CN35" i="2"/>
  <c r="CL36" i="2"/>
  <c r="CM36" i="2"/>
  <c r="CN36" i="2"/>
  <c r="CL37" i="2"/>
  <c r="CM37" i="2"/>
  <c r="CN37" i="2"/>
  <c r="CL38" i="2"/>
  <c r="CM38" i="2"/>
  <c r="CN38" i="2"/>
  <c r="CL39" i="2"/>
  <c r="CM39" i="2"/>
  <c r="CN39" i="2"/>
  <c r="CL40" i="2"/>
  <c r="CM40" i="2"/>
  <c r="CN40" i="2"/>
  <c r="CL41" i="2"/>
  <c r="CM41" i="2"/>
  <c r="CN41" i="2"/>
  <c r="CL42" i="2"/>
  <c r="CM42" i="2"/>
  <c r="CN42" i="2"/>
  <c r="CL43" i="2"/>
  <c r="CM43" i="2"/>
  <c r="CN43" i="2"/>
  <c r="CL44" i="2"/>
  <c r="CM44" i="2"/>
  <c r="CN44" i="2"/>
  <c r="CL45" i="2"/>
  <c r="CM45" i="2"/>
  <c r="CN45" i="2"/>
  <c r="CL46" i="2"/>
  <c r="CM46" i="2"/>
  <c r="CN46" i="2"/>
  <c r="CL47" i="2"/>
  <c r="CM47" i="2"/>
  <c r="CN47" i="2"/>
  <c r="CL48" i="2"/>
  <c r="CM48" i="2"/>
  <c r="CN48" i="2"/>
  <c r="CL49" i="2"/>
  <c r="CM49" i="2"/>
  <c r="CN49" i="2"/>
  <c r="CL50" i="2"/>
  <c r="CM50" i="2"/>
  <c r="CN50" i="2"/>
  <c r="CL51" i="2"/>
  <c r="CM51" i="2"/>
  <c r="CN51" i="2"/>
  <c r="CL52" i="2"/>
  <c r="CM52" i="2"/>
  <c r="CN52" i="2"/>
  <c r="CL53" i="2"/>
  <c r="CM53" i="2"/>
  <c r="CN53" i="2"/>
  <c r="CL54" i="2"/>
  <c r="CM54" i="2"/>
  <c r="CN54" i="2"/>
  <c r="CL55" i="2"/>
  <c r="CM55" i="2"/>
  <c r="CN55" i="2"/>
  <c r="CL56" i="2"/>
  <c r="CM56" i="2"/>
  <c r="CN56" i="2"/>
  <c r="CL57" i="2"/>
  <c r="CM57" i="2"/>
  <c r="CN57" i="2"/>
  <c r="CL58" i="2"/>
  <c r="CM58" i="2"/>
  <c r="CN58" i="2"/>
  <c r="CL59" i="2"/>
  <c r="CM59" i="2"/>
  <c r="CN59" i="2"/>
  <c r="CL60" i="2"/>
  <c r="CM60" i="2"/>
  <c r="CN60" i="2"/>
  <c r="CL61" i="2"/>
  <c r="CM61" i="2"/>
  <c r="CN61" i="2"/>
  <c r="CL62" i="2"/>
  <c r="CM62" i="2"/>
  <c r="CN62" i="2"/>
  <c r="CL63" i="2"/>
  <c r="CM63" i="2"/>
  <c r="CN63" i="2"/>
  <c r="CL64" i="2"/>
  <c r="CM64" i="2"/>
  <c r="CN64" i="2"/>
  <c r="CL65" i="2"/>
  <c r="CM65" i="2"/>
  <c r="CN65" i="2"/>
  <c r="CL66" i="2"/>
  <c r="CM66" i="2"/>
  <c r="CN66" i="2"/>
  <c r="CL67" i="2"/>
  <c r="CM67" i="2"/>
  <c r="CN67" i="2"/>
  <c r="CL68" i="2"/>
  <c r="CM68" i="2"/>
  <c r="CN68" i="2"/>
  <c r="CL69" i="2"/>
  <c r="CM69" i="2"/>
  <c r="CN69" i="2"/>
  <c r="CL70" i="2"/>
  <c r="CM70" i="2"/>
  <c r="CN70" i="2"/>
  <c r="CL71" i="2"/>
  <c r="CM71" i="2"/>
  <c r="CN71" i="2"/>
  <c r="CL72" i="2"/>
  <c r="CM72" i="2"/>
  <c r="CN72" i="2"/>
  <c r="CL73" i="2"/>
  <c r="CM73" i="2"/>
  <c r="CN73" i="2"/>
  <c r="CL74" i="2"/>
  <c r="CM74" i="2"/>
  <c r="CN74" i="2"/>
  <c r="CL75" i="2"/>
  <c r="CM75" i="2"/>
  <c r="CN75" i="2"/>
  <c r="CL76" i="2"/>
  <c r="CM76" i="2"/>
  <c r="CN76" i="2"/>
  <c r="CL77" i="2"/>
  <c r="CM77" i="2"/>
  <c r="CN77" i="2"/>
  <c r="CL78" i="2"/>
  <c r="CM78" i="2"/>
  <c r="CN78" i="2"/>
  <c r="CL79" i="2"/>
  <c r="CM79" i="2"/>
  <c r="CN79" i="2"/>
  <c r="CL80" i="2"/>
  <c r="CM80" i="2"/>
  <c r="CN80" i="2"/>
  <c r="CL81" i="2"/>
  <c r="CM81" i="2"/>
  <c r="CN81" i="2"/>
  <c r="CL82" i="2"/>
  <c r="CM82" i="2"/>
  <c r="CN82" i="2"/>
  <c r="CL83" i="2"/>
  <c r="CM83" i="2"/>
  <c r="CN83" i="2"/>
  <c r="CL84" i="2"/>
  <c r="CM84" i="2"/>
  <c r="CN84" i="2"/>
  <c r="CL85" i="2"/>
  <c r="CM85" i="2"/>
  <c r="CN85" i="2"/>
  <c r="CL86" i="2"/>
  <c r="CM86" i="2"/>
  <c r="CN86" i="2"/>
  <c r="CL87" i="2"/>
  <c r="CM87" i="2"/>
  <c r="CN87" i="2"/>
  <c r="CL88" i="2"/>
  <c r="CM88" i="2"/>
  <c r="CN88" i="2"/>
  <c r="CL89" i="2"/>
  <c r="CM89" i="2"/>
  <c r="CN89" i="2"/>
  <c r="CL90" i="2"/>
  <c r="CM90" i="2"/>
  <c r="CN90" i="2"/>
  <c r="CL91" i="2"/>
  <c r="CM91" i="2"/>
  <c r="CN91" i="2"/>
  <c r="CL92" i="2"/>
  <c r="CM92" i="2"/>
  <c r="CN92" i="2"/>
  <c r="CL93" i="2"/>
  <c r="CM93" i="2"/>
  <c r="CN93" i="2"/>
  <c r="CL94" i="2"/>
  <c r="CM94" i="2"/>
  <c r="CN94" i="2"/>
  <c r="CL95" i="2"/>
  <c r="CM95" i="2"/>
  <c r="CN95" i="2"/>
  <c r="CL96" i="2"/>
  <c r="CM96" i="2"/>
  <c r="CN96" i="2"/>
  <c r="CL97" i="2"/>
  <c r="CM97" i="2"/>
  <c r="CN97" i="2"/>
  <c r="CL98" i="2"/>
  <c r="CM98" i="2"/>
  <c r="CN98" i="2"/>
  <c r="CL99" i="2"/>
  <c r="CM99" i="2"/>
  <c r="CN99" i="2"/>
  <c r="CL100" i="2"/>
  <c r="CM100" i="2"/>
  <c r="CN100" i="2"/>
  <c r="CL101" i="2"/>
  <c r="CM101" i="2"/>
  <c r="CN101" i="2"/>
  <c r="CL102" i="2"/>
  <c r="CM102" i="2"/>
  <c r="CN102" i="2"/>
  <c r="CL103" i="2"/>
  <c r="CM103" i="2"/>
  <c r="CN103" i="2"/>
  <c r="CL104" i="2"/>
  <c r="CM104" i="2"/>
  <c r="CN104" i="2"/>
  <c r="CL105" i="2"/>
  <c r="CM105" i="2"/>
  <c r="CN105" i="2"/>
  <c r="CL106" i="2"/>
  <c r="CM106" i="2"/>
  <c r="CN106" i="2"/>
  <c r="CL107" i="2"/>
  <c r="CM107" i="2"/>
  <c r="CN107" i="2"/>
  <c r="CL108" i="2"/>
  <c r="CM108" i="2"/>
  <c r="CN108" i="2"/>
  <c r="CL109" i="2"/>
  <c r="CM109" i="2"/>
  <c r="CN109" i="2"/>
  <c r="CL110" i="2"/>
  <c r="CM110" i="2"/>
  <c r="CN110" i="2"/>
  <c r="CN11" i="2"/>
  <c r="CM11" i="2"/>
  <c r="CL11" i="2"/>
  <c r="CG11" i="2"/>
  <c r="CG84" i="2"/>
  <c r="CG85" i="2"/>
  <c r="CG86" i="2"/>
  <c r="CG87" i="2"/>
  <c r="CG88" i="2"/>
  <c r="CG89" i="2"/>
  <c r="CG90" i="2"/>
  <c r="CG91" i="2"/>
  <c r="CG92" i="2"/>
  <c r="CG93" i="2"/>
  <c r="CG94" i="2"/>
  <c r="CG95" i="2"/>
  <c r="CG96" i="2"/>
  <c r="CG97" i="2"/>
  <c r="CG98" i="2"/>
  <c r="CG99" i="2"/>
  <c r="CG100" i="2"/>
  <c r="CG101" i="2"/>
  <c r="CG102" i="2"/>
  <c r="CG103" i="2"/>
  <c r="CG104" i="2"/>
  <c r="CG105" i="2"/>
  <c r="CG106" i="2"/>
  <c r="CG107" i="2"/>
  <c r="CG108" i="2"/>
  <c r="CG109" i="2"/>
  <c r="CG110" i="2"/>
  <c r="CG12" i="2"/>
  <c r="CG13" i="2"/>
  <c r="CG14" i="2"/>
  <c r="CG15" i="2"/>
  <c r="CG16" i="2"/>
  <c r="CG17" i="2"/>
  <c r="CG18" i="2"/>
  <c r="CG19" i="2"/>
  <c r="CG20" i="2"/>
  <c r="CG21" i="2"/>
  <c r="CG22" i="2"/>
  <c r="CG23" i="2"/>
  <c r="CG24" i="2"/>
  <c r="CG25" i="2"/>
  <c r="CG26" i="2"/>
  <c r="CG27" i="2"/>
  <c r="CG28" i="2"/>
  <c r="CG29" i="2"/>
  <c r="CG30" i="2"/>
  <c r="CG31" i="2"/>
  <c r="CG32" i="2"/>
  <c r="CG33" i="2"/>
  <c r="CG34" i="2"/>
  <c r="CG35" i="2"/>
  <c r="CG36" i="2"/>
  <c r="CG37" i="2"/>
  <c r="CG38" i="2"/>
  <c r="CG39" i="2"/>
  <c r="CG40" i="2"/>
  <c r="CG41" i="2"/>
  <c r="CG42" i="2"/>
  <c r="CG43" i="2"/>
  <c r="CG44" i="2"/>
  <c r="CG45" i="2"/>
  <c r="CG46" i="2"/>
  <c r="CG47" i="2"/>
  <c r="CG48" i="2"/>
  <c r="CG49" i="2"/>
  <c r="CG50" i="2"/>
  <c r="CG51" i="2"/>
  <c r="CG52" i="2"/>
  <c r="CG53" i="2"/>
  <c r="CG54" i="2"/>
  <c r="CG55" i="2"/>
  <c r="CG56" i="2"/>
  <c r="CG57" i="2"/>
  <c r="CG58" i="2"/>
  <c r="CG59" i="2"/>
  <c r="CG60" i="2"/>
  <c r="CG61" i="2"/>
  <c r="CG62" i="2"/>
  <c r="CG63" i="2"/>
  <c r="CG64" i="2"/>
  <c r="CG65" i="2"/>
  <c r="CG66" i="2"/>
  <c r="CG67" i="2"/>
  <c r="CG68" i="2"/>
  <c r="CG69" i="2"/>
  <c r="CG70" i="2"/>
  <c r="CG71" i="2"/>
  <c r="CG72" i="2"/>
  <c r="CG73" i="2"/>
  <c r="CG74" i="2"/>
  <c r="CG75" i="2"/>
  <c r="CG76" i="2"/>
  <c r="CG77" i="2"/>
  <c r="CG78" i="2"/>
  <c r="CG79" i="2"/>
  <c r="CG80" i="2"/>
  <c r="CG81" i="2"/>
  <c r="CG82" i="2"/>
  <c r="CF11" i="2"/>
  <c r="CG83" i="2"/>
  <c r="CF83" i="2"/>
  <c r="CF12" i="2"/>
  <c r="CF13" i="2"/>
  <c r="CF14" i="2"/>
  <c r="CF15" i="2"/>
  <c r="CF16" i="2"/>
  <c r="CF17" i="2"/>
  <c r="CF18" i="2"/>
  <c r="CF19" i="2"/>
  <c r="CF20" i="2"/>
  <c r="CF21" i="2"/>
  <c r="CF22" i="2"/>
  <c r="CF23" i="2"/>
  <c r="CF24" i="2"/>
  <c r="CF25" i="2"/>
  <c r="CF26" i="2"/>
  <c r="CF27" i="2"/>
  <c r="CF28" i="2"/>
  <c r="CF29" i="2"/>
  <c r="CF30" i="2"/>
  <c r="CF31" i="2"/>
  <c r="CF32" i="2"/>
  <c r="CF33" i="2"/>
  <c r="CF34" i="2"/>
  <c r="CF35" i="2"/>
  <c r="CF36" i="2"/>
  <c r="CF37" i="2"/>
  <c r="CF38" i="2"/>
  <c r="CF39" i="2"/>
  <c r="CF40" i="2"/>
  <c r="CF41" i="2"/>
  <c r="CF42" i="2"/>
  <c r="CF43" i="2"/>
  <c r="CF44" i="2"/>
  <c r="CF45" i="2"/>
  <c r="CF46" i="2"/>
  <c r="CF47" i="2"/>
  <c r="CF48" i="2"/>
  <c r="CF49" i="2"/>
  <c r="CF50" i="2"/>
  <c r="CF51" i="2"/>
  <c r="CF52" i="2"/>
  <c r="CF53" i="2"/>
  <c r="CF54" i="2"/>
  <c r="CF55" i="2"/>
  <c r="CF56" i="2"/>
  <c r="CF57" i="2"/>
  <c r="CF58" i="2"/>
  <c r="CF59" i="2"/>
  <c r="CF60" i="2"/>
  <c r="CF61" i="2"/>
  <c r="CF62" i="2"/>
  <c r="CF63" i="2"/>
  <c r="CF64" i="2"/>
  <c r="CF65" i="2"/>
  <c r="CF66" i="2"/>
  <c r="CF67" i="2"/>
  <c r="CF68" i="2"/>
  <c r="CF69" i="2"/>
  <c r="CF70" i="2"/>
  <c r="CF71" i="2"/>
  <c r="CF72" i="2"/>
  <c r="CF73" i="2"/>
  <c r="CF74" i="2"/>
  <c r="CF75" i="2"/>
  <c r="CF76" i="2"/>
  <c r="CF77" i="2"/>
  <c r="CF78" i="2"/>
  <c r="CF79" i="2"/>
  <c r="CF80" i="2"/>
  <c r="CF81" i="2"/>
  <c r="CF82" i="2"/>
  <c r="CF84" i="2"/>
  <c r="CF85" i="2"/>
  <c r="CF86" i="2"/>
  <c r="CF87" i="2"/>
  <c r="CF88" i="2"/>
  <c r="CF89" i="2"/>
  <c r="CF90" i="2"/>
  <c r="CF91" i="2"/>
  <c r="CF92" i="2"/>
  <c r="CF93" i="2"/>
  <c r="CF94" i="2"/>
  <c r="CF95" i="2"/>
  <c r="CF96" i="2"/>
  <c r="CF97" i="2"/>
  <c r="CF98" i="2"/>
  <c r="CF99" i="2"/>
  <c r="CF100" i="2"/>
  <c r="CF101" i="2"/>
  <c r="CF102" i="2"/>
  <c r="CF103" i="2"/>
  <c r="CF104" i="2"/>
  <c r="CF105" i="2"/>
  <c r="CF106" i="2"/>
  <c r="CF107" i="2"/>
  <c r="CF108" i="2"/>
  <c r="CF109" i="2"/>
  <c r="CF110" i="2"/>
  <c r="CE21" i="2"/>
  <c r="CE22" i="2" s="1"/>
  <c r="CE23" i="2" s="1"/>
  <c r="CE24" i="2" s="1"/>
  <c r="CE25" i="2" s="1"/>
  <c r="CE26" i="2" s="1"/>
  <c r="CE27" i="2" s="1"/>
  <c r="CE28" i="2" s="1"/>
  <c r="CE29" i="2" s="1"/>
  <c r="CE30" i="2" s="1"/>
  <c r="CE31" i="2" s="1"/>
  <c r="CE32" i="2" s="1"/>
  <c r="CE33" i="2" s="1"/>
  <c r="CE34" i="2" s="1"/>
  <c r="CE35" i="2" s="1"/>
  <c r="CE36" i="2" s="1"/>
  <c r="CE37" i="2" s="1"/>
  <c r="CE38" i="2" s="1"/>
  <c r="CE39" i="2" s="1"/>
  <c r="CE40" i="2" s="1"/>
  <c r="CE41" i="2" s="1"/>
  <c r="CE42" i="2" s="1"/>
  <c r="CE43" i="2" s="1"/>
  <c r="CE44" i="2" s="1"/>
  <c r="CE45" i="2" s="1"/>
  <c r="CE46" i="2" s="1"/>
  <c r="CE47" i="2" s="1"/>
  <c r="CE48" i="2" s="1"/>
  <c r="CE49" i="2" s="1"/>
  <c r="CE50" i="2" s="1"/>
  <c r="CE51" i="2" s="1"/>
  <c r="CE52" i="2" s="1"/>
  <c r="CE53" i="2" s="1"/>
  <c r="CE54" i="2" s="1"/>
  <c r="CE55" i="2" s="1"/>
  <c r="CE56" i="2" s="1"/>
  <c r="CE57" i="2" s="1"/>
  <c r="CE58" i="2" s="1"/>
  <c r="CE59" i="2" s="1"/>
  <c r="CE60" i="2" s="1"/>
  <c r="CE61" i="2" s="1"/>
  <c r="CE62" i="2" s="1"/>
  <c r="CE63" i="2" s="1"/>
  <c r="CE64" i="2" s="1"/>
  <c r="CE65" i="2" s="1"/>
  <c r="CE66" i="2" s="1"/>
  <c r="CE67" i="2" s="1"/>
  <c r="CE68" i="2" s="1"/>
  <c r="CE69" i="2" s="1"/>
  <c r="CE70" i="2" s="1"/>
  <c r="CE71" i="2" s="1"/>
  <c r="CE72" i="2" s="1"/>
  <c r="CE73" i="2" s="1"/>
  <c r="CE74" i="2" s="1"/>
  <c r="CE75" i="2" s="1"/>
  <c r="CE76" i="2" s="1"/>
  <c r="CE77" i="2" s="1"/>
  <c r="CE78" i="2" s="1"/>
  <c r="CE79" i="2" s="1"/>
  <c r="CE80" i="2" s="1"/>
  <c r="CE81" i="2" s="1"/>
  <c r="CE82" i="2" s="1"/>
  <c r="CE83" i="2" s="1"/>
  <c r="CE84" i="2" s="1"/>
  <c r="CE85" i="2" s="1"/>
  <c r="CE86" i="2" s="1"/>
  <c r="CE87" i="2" s="1"/>
  <c r="CE88" i="2" s="1"/>
  <c r="CE89" i="2" s="1"/>
  <c r="CE90" i="2" s="1"/>
  <c r="CE91" i="2" s="1"/>
  <c r="CE92" i="2" s="1"/>
  <c r="CE93" i="2" s="1"/>
  <c r="CE94" i="2" s="1"/>
  <c r="CE95" i="2" s="1"/>
  <c r="CE96" i="2" s="1"/>
  <c r="CE97" i="2" s="1"/>
  <c r="CE98" i="2" s="1"/>
  <c r="CE99" i="2" s="1"/>
  <c r="CE100" i="2" s="1"/>
  <c r="CE101" i="2" s="1"/>
  <c r="CE102" i="2" s="1"/>
  <c r="CE103" i="2" s="1"/>
  <c r="CE104" i="2" s="1"/>
  <c r="CE105" i="2" s="1"/>
  <c r="CE106" i="2" s="1"/>
  <c r="CE107" i="2" s="1"/>
  <c r="CE108" i="2" s="1"/>
  <c r="CE109" i="2" s="1"/>
  <c r="CE110" i="2" s="1"/>
  <c r="A21" i="2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CW3" i="2" l="1"/>
  <c r="CW4" i="2"/>
  <c r="CW5" i="2"/>
  <c r="CW2" i="2"/>
  <c r="CN8" i="2"/>
  <c r="CS7" i="2" s="1"/>
  <c r="CS3" i="2" s="1"/>
  <c r="CS5" i="2" s="1"/>
  <c r="CO6" i="2"/>
  <c r="CO4" i="2"/>
  <c r="CO3" i="2"/>
  <c r="K39" i="2"/>
  <c r="K23" i="2"/>
  <c r="K103" i="2"/>
  <c r="K15" i="2"/>
  <c r="K110" i="2"/>
  <c r="K79" i="2"/>
  <c r="K71" i="2"/>
  <c r="K109" i="2"/>
  <c r="K108" i="2"/>
  <c r="K107" i="2"/>
  <c r="K106" i="2"/>
  <c r="K105" i="2"/>
  <c r="K104" i="2"/>
  <c r="K102" i="2"/>
  <c r="K101" i="2"/>
  <c r="K100" i="2"/>
  <c r="K98" i="2"/>
  <c r="K97" i="2"/>
  <c r="K96" i="2"/>
  <c r="K94" i="2"/>
  <c r="K93" i="2"/>
  <c r="K92" i="2"/>
  <c r="K91" i="2"/>
  <c r="K90" i="2"/>
  <c r="K89" i="2"/>
  <c r="K88" i="2"/>
  <c r="K87" i="2"/>
  <c r="K86" i="2"/>
  <c r="K85" i="2"/>
  <c r="K84" i="2"/>
  <c r="K83" i="2"/>
  <c r="K82" i="2"/>
  <c r="K81" i="2"/>
  <c r="K80" i="2"/>
  <c r="K78" i="2"/>
  <c r="K77" i="2"/>
  <c r="K76" i="2"/>
  <c r="K75" i="2"/>
  <c r="K74" i="2"/>
  <c r="K73" i="2"/>
  <c r="K72" i="2"/>
  <c r="K70" i="2"/>
  <c r="K69" i="2"/>
  <c r="K68" i="2"/>
  <c r="K67" i="2"/>
  <c r="K66" i="2"/>
  <c r="K65" i="2"/>
  <c r="K64" i="2"/>
  <c r="K62" i="2"/>
  <c r="K61" i="2"/>
  <c r="K60" i="2"/>
  <c r="K59" i="2"/>
  <c r="K58" i="2"/>
  <c r="K57" i="2"/>
  <c r="K56" i="2"/>
  <c r="K54" i="2"/>
  <c r="K53" i="2"/>
  <c r="K52" i="2"/>
  <c r="K51" i="2"/>
  <c r="K50" i="2"/>
  <c r="K49" i="2"/>
  <c r="K48" i="2"/>
  <c r="K46" i="2"/>
  <c r="K45" i="2"/>
  <c r="K44" i="2"/>
  <c r="K43" i="2"/>
  <c r="K42" i="2"/>
  <c r="K41" i="2"/>
  <c r="K40" i="2"/>
  <c r="K38" i="2"/>
  <c r="K37" i="2"/>
  <c r="K36" i="2"/>
  <c r="K35" i="2"/>
  <c r="K34" i="2"/>
  <c r="K33" i="2"/>
  <c r="K32" i="2"/>
  <c r="K31" i="2"/>
  <c r="K30" i="2"/>
  <c r="K29" i="2"/>
  <c r="K28" i="2"/>
  <c r="K26" i="2"/>
  <c r="K25" i="2"/>
  <c r="K24" i="2"/>
  <c r="K22" i="2"/>
  <c r="K21" i="2"/>
  <c r="K20" i="2"/>
  <c r="K18" i="2"/>
  <c r="K17" i="2"/>
  <c r="K16" i="2"/>
  <c r="K14" i="2"/>
  <c r="K13" i="2"/>
  <c r="K12" i="2"/>
  <c r="K47" i="2"/>
  <c r="K95" i="2"/>
  <c r="K63" i="2"/>
  <c r="K55" i="2"/>
  <c r="K99" i="2"/>
  <c r="K27" i="2"/>
  <c r="K19" i="2"/>
  <c r="K11" i="2"/>
  <c r="CW6" i="2" l="1"/>
  <c r="CO8" i="2"/>
  <c r="CO7" i="2"/>
</calcChain>
</file>

<file path=xl/sharedStrings.xml><?xml version="1.0" encoding="utf-8"?>
<sst xmlns="http://schemas.openxmlformats.org/spreadsheetml/2006/main" count="121" uniqueCount="55">
  <si>
    <t>INSTRUCCIONES: marque con una "X" la respuesta que elija</t>
  </si>
  <si>
    <t>Muy insatisfecho</t>
  </si>
  <si>
    <t>Insatisfecho</t>
  </si>
  <si>
    <t>Satisfecho</t>
  </si>
  <si>
    <t>Muy satisfecho</t>
  </si>
  <si>
    <t>¿Cómo califica…</t>
  </si>
  <si>
    <t>El trato, respeto, atención y disponibilidad del personal de la salud?</t>
  </si>
  <si>
    <t>El trato, respeto, atención y disponibilidad del personal administrativo?</t>
  </si>
  <si>
    <t>La información sobre los cuidados posteriores, y efectos secundarios fue suficiente y clara?</t>
  </si>
  <si>
    <t>El Médico respondió las preguntas con un lenguaje adecuado ?</t>
  </si>
  <si>
    <t>Las instalaciones eran cómodas durante su estancia en la unidad de urgencias?</t>
  </si>
  <si>
    <t>El tiempo de espera para su atención médica?</t>
  </si>
  <si>
    <t xml:space="preserve">Por favor indique el tiempo aproximado de su estadía en urgencias </t>
  </si>
  <si>
    <t>Si realizó estudios de laboratorio, los resultados se le proporcionaron de forma oportuna?</t>
  </si>
  <si>
    <t>El tiempo de facturación fue el adecuado?</t>
  </si>
  <si>
    <t>Por favor incluya cualquier comentario adicional que considere relevante</t>
  </si>
  <si>
    <t>Paciente</t>
  </si>
  <si>
    <t>Preguntas</t>
  </si>
  <si>
    <t>(Tiempo minutos)</t>
  </si>
  <si>
    <t>Escala</t>
  </si>
  <si>
    <t>Puntuación</t>
  </si>
  <si>
    <t>Total</t>
  </si>
  <si>
    <t>No tocar (formula)</t>
  </si>
  <si>
    <t>Respuesta</t>
  </si>
  <si>
    <t>Count of Paciente</t>
  </si>
  <si>
    <t>Area de digitación</t>
  </si>
  <si>
    <t>Respuesta2</t>
  </si>
  <si>
    <t>La claridad de la información relacionada con el tratamiento y medicamentos proporcionada?</t>
  </si>
  <si>
    <t>Ponderación</t>
  </si>
  <si>
    <t>Promedio</t>
  </si>
  <si>
    <t xml:space="preserve">Valor </t>
  </si>
  <si>
    <t>Puntero</t>
  </si>
  <si>
    <t>después</t>
  </si>
  <si>
    <t>Uno</t>
  </si>
  <si>
    <t>Dos</t>
  </si>
  <si>
    <t>tres</t>
  </si>
  <si>
    <t>cuatro</t>
  </si>
  <si>
    <t>Alcance</t>
  </si>
  <si>
    <t>Niveles</t>
  </si>
  <si>
    <t>Base 100</t>
  </si>
  <si>
    <t>Row Labels</t>
  </si>
  <si>
    <t>Grand Total</t>
  </si>
  <si>
    <t>Sum of Paciente</t>
  </si>
  <si>
    <t>Encuesta de satisfacción del paciente de Urgencias del E.S.E. Hospital De La Vega</t>
  </si>
  <si>
    <t>0 a 30min</t>
  </si>
  <si>
    <t>31 a 60min</t>
  </si>
  <si>
    <t>61 a 120 min</t>
  </si>
  <si>
    <t>más de 121 min</t>
  </si>
  <si>
    <t>Tiempo</t>
  </si>
  <si>
    <t>minutos</t>
  </si>
  <si>
    <t>Periodo</t>
  </si>
  <si>
    <r>
      <t>1.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Imprimir la encuesta en papel reciclado y proporcionar a los pacientes antes de que salgan de las instalaciones</t>
    </r>
  </si>
  <si>
    <r>
      <t>2.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Borrar los valores de la hoja digitación en el rango B11 a J110  y L11 a L110, ya que se cargaron valores aleatorios para poder validar los gráficos</t>
    </r>
  </si>
  <si>
    <r>
      <t>3.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Introducir los resultados de la encuesta en la hoja “Digitación” (secciones marcadas en color gris).</t>
    </r>
  </si>
  <si>
    <r>
      <t>4.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Al final de cada mes se debe revisar la hoja “Resultados” y tomar decisiones que permitan mejorar los indicadores.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</si>
</sst>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&quot;Nivel de satisfacción&quot;\ 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7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40">
    <xf numFmtId="0" fontId="0" fillId="0" borderId="0" xfId="0"/>
    <xf numFmtId="0" fontId="0" fillId="2" borderId="0" xfId="0" applyFill="1"/>
    <xf numFmtId="0" fontId="0" fillId="2" borderId="1" xfId="0" applyFill="1" applyBorder="1"/>
    <xf numFmtId="0" fontId="0" fillId="2" borderId="0" xfId="0" applyFill="1" applyBorder="1"/>
    <xf numFmtId="0" fontId="0" fillId="2" borderId="5" xfId="0" applyFill="1" applyBorder="1"/>
    <xf numFmtId="0" fontId="0" fillId="2" borderId="3" xfId="0" applyFill="1" applyBorder="1"/>
    <xf numFmtId="0" fontId="0" fillId="2" borderId="6" xfId="0" applyFill="1" applyBorder="1"/>
    <xf numFmtId="0" fontId="0" fillId="2" borderId="1" xfId="0" applyFill="1" applyBorder="1" applyAlignment="1">
      <alignment horizontal="left" indent="7"/>
    </xf>
    <xf numFmtId="0" fontId="0" fillId="2" borderId="0" xfId="0" applyFill="1" applyAlignment="1">
      <alignment horizontal="center"/>
    </xf>
    <xf numFmtId="0" fontId="0" fillId="2" borderId="1" xfId="0" applyFill="1" applyBorder="1" applyAlignment="1">
      <alignment horizontal="center"/>
    </xf>
    <xf numFmtId="0" fontId="1" fillId="2" borderId="7" xfId="0" applyFont="1" applyFill="1" applyBorder="1" applyAlignment="1">
      <alignment horizontal="center" wrapText="1"/>
    </xf>
    <xf numFmtId="0" fontId="0" fillId="2" borderId="2" xfId="0" applyFill="1" applyBorder="1" applyAlignment="1">
      <alignment horizontal="center"/>
    </xf>
    <xf numFmtId="0" fontId="2" fillId="2" borderId="4" xfId="0" applyFont="1" applyFill="1" applyBorder="1"/>
    <xf numFmtId="0" fontId="1" fillId="2" borderId="0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left" wrapText="1"/>
    </xf>
    <xf numFmtId="0" fontId="1" fillId="2" borderId="0" xfId="0" applyFont="1" applyFill="1" applyBorder="1" applyAlignment="1">
      <alignment horizontal="left" wrapText="1"/>
    </xf>
    <xf numFmtId="0" fontId="0" fillId="0" borderId="0" xfId="0" pivotButton="1"/>
    <xf numFmtId="0" fontId="0" fillId="0" borderId="0" xfId="0" applyNumberFormat="1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Border="1" applyAlignment="1">
      <alignment horizontal="center" wrapText="1"/>
    </xf>
    <xf numFmtId="164" fontId="0" fillId="2" borderId="0" xfId="0" applyNumberFormat="1" applyFill="1"/>
    <xf numFmtId="0" fontId="1" fillId="2" borderId="8" xfId="0" applyFont="1" applyFill="1" applyBorder="1" applyAlignment="1">
      <alignment wrapText="1"/>
    </xf>
    <xf numFmtId="43" fontId="0" fillId="2" borderId="0" xfId="1" applyFont="1" applyFill="1"/>
    <xf numFmtId="0" fontId="0" fillId="0" borderId="0" xfId="0" applyAlignment="1">
      <alignment horizontal="left"/>
    </xf>
    <xf numFmtId="9" fontId="0" fillId="2" borderId="1" xfId="2" applyFont="1" applyFill="1" applyBorder="1"/>
    <xf numFmtId="9" fontId="1" fillId="2" borderId="1" xfId="0" applyNumberFormat="1" applyFont="1" applyFill="1" applyBorder="1" applyAlignment="1">
      <alignment horizontal="center" wrapText="1"/>
    </xf>
    <xf numFmtId="0" fontId="0" fillId="2" borderId="0" xfId="0" applyFill="1" applyAlignment="1">
      <alignment horizontal="left"/>
    </xf>
    <xf numFmtId="0" fontId="0" fillId="2" borderId="0" xfId="0" applyNumberFormat="1" applyFill="1"/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0" xfId="0" applyFont="1" applyFill="1" applyBorder="1" applyAlignment="1">
      <alignment horizontal="center" wrapText="1"/>
    </xf>
    <xf numFmtId="0" fontId="0" fillId="2" borderId="0" xfId="0" applyFill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0" fillId="3" borderId="0" xfId="0" applyFill="1"/>
    <xf numFmtId="0" fontId="0" fillId="2" borderId="0" xfId="0" applyFill="1" applyAlignment="1">
      <alignment horizontal="left" vertical="center" indent="4"/>
    </xf>
  </cellXfs>
  <cellStyles count="3">
    <cellStyle name="Comma" xfId="1" builtinId="3"/>
    <cellStyle name="Normal" xfId="0" builtinId="0"/>
    <cellStyle name="Percent" xfId="2" builtinId="5"/>
  </cellStyles>
  <dxfs count="18"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pivotCacheDefinition" Target="pivotCache/pivotCacheDefinition5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pivotCacheDefinition" Target="pivotCache/pivotCacheDefinition4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3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pivotCacheDefinition" Target="pivotCache/pivotCacheDefinition2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pivotCacheDefinition" Target="pivotCache/pivotCacheDefinition6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[Encuesta de satisfaccion.xlsx]Sheet1!PivotTable7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Cómo califica el trato, respeto, atención y disponibilidad del personal de la salud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Sheet1!$B$3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Sheet1!$A$4:$A$7</c:f>
              <c:strCache>
                <c:ptCount val="4"/>
                <c:pt idx="0">
                  <c:v>Insatisfecho</c:v>
                </c:pt>
                <c:pt idx="1">
                  <c:v>Muy insatisfecho</c:v>
                </c:pt>
                <c:pt idx="2">
                  <c:v>Muy satisfecho</c:v>
                </c:pt>
                <c:pt idx="3">
                  <c:v>Satisfecho</c:v>
                </c:pt>
              </c:strCache>
            </c:strRef>
          </c:cat>
          <c:val>
            <c:numRef>
              <c:f>Sheet1!$B$4:$B$7</c:f>
              <c:numCache>
                <c:formatCode>General</c:formatCode>
                <c:ptCount val="4"/>
                <c:pt idx="0">
                  <c:v>24</c:v>
                </c:pt>
                <c:pt idx="1">
                  <c:v>19</c:v>
                </c:pt>
                <c:pt idx="2">
                  <c:v>35</c:v>
                </c:pt>
                <c:pt idx="3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06-42E3-AD26-A3E7BBFE64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084861567"/>
        <c:axId val="1084853247"/>
      </c:barChart>
      <c:catAx>
        <c:axId val="108486156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84853247"/>
        <c:crosses val="autoZero"/>
        <c:auto val="1"/>
        <c:lblAlgn val="ctr"/>
        <c:lblOffset val="100"/>
        <c:noMultiLvlLbl val="0"/>
      </c:catAx>
      <c:valAx>
        <c:axId val="108485324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8486156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[Encuesta de satisfaccion.xlsx]Resultados!PivotTable3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400" b="0" i="0" u="none" strike="noStrike" baseline="0">
                <a:effectLst/>
              </a:rPr>
              <a:t>¿Cómo califica el tiempo de espera para su atención médica?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2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Resultados!$B$174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Resultados!$A$175:$A$179</c:f>
              <c:strCache>
                <c:ptCount val="4"/>
                <c:pt idx="0">
                  <c:v>Insatisfecho</c:v>
                </c:pt>
                <c:pt idx="1">
                  <c:v>Muy insatisfecho</c:v>
                </c:pt>
                <c:pt idx="2">
                  <c:v>Muy satisfecho</c:v>
                </c:pt>
                <c:pt idx="3">
                  <c:v>Satisfecho</c:v>
                </c:pt>
              </c:strCache>
            </c:strRef>
          </c:cat>
          <c:val>
            <c:numRef>
              <c:f>Resultados!$B$175:$B$179</c:f>
              <c:numCache>
                <c:formatCode>General</c:formatCode>
                <c:ptCount val="4"/>
                <c:pt idx="0">
                  <c:v>29</c:v>
                </c:pt>
                <c:pt idx="1">
                  <c:v>19</c:v>
                </c:pt>
                <c:pt idx="2">
                  <c:v>23</c:v>
                </c:pt>
                <c:pt idx="3">
                  <c:v>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20-4F70-8ACC-870216E3AC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874948544"/>
        <c:axId val="874959360"/>
      </c:barChart>
      <c:catAx>
        <c:axId val="8749485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74959360"/>
        <c:crosses val="autoZero"/>
        <c:auto val="1"/>
        <c:lblAlgn val="ctr"/>
        <c:lblOffset val="100"/>
        <c:noMultiLvlLbl val="0"/>
      </c:catAx>
      <c:valAx>
        <c:axId val="8749593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74948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[Encuesta de satisfaccion.xlsx]Resultados!PivotTable4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100"/>
              <a:t>Si realizó estudios de laboratorio, los resultados se le proporcionaron de forma oportuna?</a:t>
            </a:r>
            <a:endParaRPr lang="en-US" sz="1100"/>
          </a:p>
        </c:rich>
      </c:tx>
      <c:layout>
        <c:manualLayout>
          <c:xMode val="edge"/>
          <c:yMode val="edge"/>
          <c:x val="0.10137013224269906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2"/>
          </a:solidFill>
          <a:ln>
            <a:noFill/>
          </a:ln>
          <a:effectLst>
            <a:outerShdw blurRad="63500" sx="102000" sy="102000" algn="ctr" rotWithShape="0">
              <a:prstClr val="black">
                <a:alpha val="20000"/>
              </a:prst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00" b="1" i="0" u="none" strike="noStrike" kern="1200" spc="0" baseline="0">
                  <a:solidFill>
                    <a:schemeClr val="accent2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outEnd"/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2"/>
          </a:solidFill>
          <a:ln>
            <a:noFill/>
          </a:ln>
          <a:effectLst>
            <a:outerShdw blurRad="63500" sx="102000" sy="102000" algn="ctr" rotWithShape="0">
              <a:prstClr val="black">
                <a:alpha val="20000"/>
              </a:prstClr>
            </a:outerShdw>
          </a:effectLst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00" b="1" i="0" u="none" strike="noStrike" kern="1200" spc="0" baseline="0">
                  <a:solidFill>
                    <a:schemeClr val="accent2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outEnd"/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>
              <c15:xForSave val="1"/>
            </c:ext>
          </c:extLst>
        </c:dLbl>
      </c:pivotFmt>
      <c:pivotFmt>
        <c:idx val="2"/>
        <c:spPr>
          <a:solidFill>
            <a:schemeClr val="accent4"/>
          </a:solidFill>
          <a:ln>
            <a:noFill/>
          </a:ln>
          <a:effectLst>
            <a:outerShdw blurRad="63500" sx="102000" sy="102000" algn="ctr" rotWithShape="0">
              <a:prstClr val="black">
                <a:alpha val="20000"/>
              </a:prstClr>
            </a:outerShdw>
          </a:effectLst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00" b="1" i="0" u="none" strike="noStrike" kern="1200" spc="0" baseline="0">
                  <a:solidFill>
                    <a:schemeClr val="accent2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outEnd"/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>
              <c15:xForSave val="1"/>
            </c:ext>
          </c:extLst>
        </c:dLbl>
      </c:pivotFmt>
      <c:pivotFmt>
        <c:idx val="3"/>
        <c:spPr>
          <a:solidFill>
            <a:schemeClr val="accent6"/>
          </a:solidFill>
          <a:ln>
            <a:noFill/>
          </a:ln>
          <a:effectLst>
            <a:outerShdw blurRad="63500" sx="102000" sy="102000" algn="ctr" rotWithShape="0">
              <a:prstClr val="black">
                <a:alpha val="20000"/>
              </a:prstClr>
            </a:outerShdw>
          </a:effectLst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00" b="1" i="0" u="none" strike="noStrike" kern="1200" spc="0" baseline="0">
                  <a:solidFill>
                    <a:schemeClr val="accent2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outEnd"/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>
              <c15:xForSave val="1"/>
            </c:ext>
          </c:extLst>
        </c:dLbl>
      </c:pivotFmt>
      <c:pivotFmt>
        <c:idx val="4"/>
        <c:spPr>
          <a:solidFill>
            <a:schemeClr val="accent2">
              <a:lumMod val="60000"/>
            </a:schemeClr>
          </a:solidFill>
          <a:ln>
            <a:noFill/>
          </a:ln>
          <a:effectLst>
            <a:outerShdw blurRad="63500" sx="102000" sy="102000" algn="ctr" rotWithShape="0">
              <a:prstClr val="black">
                <a:alpha val="20000"/>
              </a:prstClr>
            </a:outerShdw>
          </a:effectLst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00" b="1" i="0" u="none" strike="noStrike" kern="1200" spc="0" baseline="0">
                  <a:solidFill>
                    <a:schemeClr val="accent2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outEnd"/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>
              <c15:xForSave val="1"/>
            </c:ext>
          </c:extLst>
        </c:dLbl>
      </c:pivotFmt>
      <c:pivotFmt>
        <c:idx val="5"/>
        <c:spPr>
          <a:solidFill>
            <a:schemeClr val="accent2"/>
          </a:solidFill>
          <a:ln>
            <a:noFill/>
          </a:ln>
          <a:effectLst>
            <a:outerShdw blurRad="63500" sx="102000" sy="102000" algn="ctr" rotWithShape="0">
              <a:prstClr val="black">
                <a:alpha val="20000"/>
              </a:prstClr>
            </a:outerShdw>
          </a:effectLst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00" b="1" i="0" u="none" strike="noStrike" kern="1200" spc="0" baseline="0">
                  <a:solidFill>
                    <a:schemeClr val="accent2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outEnd"/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2"/>
          </a:solidFill>
          <a:ln>
            <a:noFill/>
          </a:ln>
          <a:effectLst>
            <a:outerShdw blurRad="63500" sx="102000" sy="102000" algn="ctr" rotWithShape="0">
              <a:prstClr val="black">
                <a:alpha val="20000"/>
              </a:prstClr>
            </a:outerShdw>
          </a:effectLst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00" b="1" i="0" u="none" strike="noStrike" kern="1200" spc="0" baseline="0">
                  <a:solidFill>
                    <a:schemeClr val="accent2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outEnd"/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2"/>
          </a:solidFill>
          <a:ln>
            <a:noFill/>
          </a:ln>
          <a:effectLst>
            <a:outerShdw blurRad="63500" sx="102000" sy="102000" algn="ctr" rotWithShape="0">
              <a:prstClr val="black">
                <a:alpha val="20000"/>
              </a:prstClr>
            </a:outerShdw>
          </a:effectLst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00" b="1" i="0" u="none" strike="noStrike" kern="1200" spc="0" baseline="0">
                  <a:solidFill>
                    <a:schemeClr val="accent2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outEnd"/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2"/>
          </a:solidFill>
          <a:ln>
            <a:noFill/>
          </a:ln>
          <a:effectLst>
            <a:outerShdw blurRad="63500" sx="102000" sy="102000" algn="ctr" rotWithShape="0">
              <a:prstClr val="black">
                <a:alpha val="20000"/>
              </a:prstClr>
            </a:outerShdw>
          </a:effectLst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00" b="1" i="0" u="none" strike="noStrike" kern="1200" spc="0" baseline="0">
                  <a:solidFill>
                    <a:schemeClr val="accent2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outEnd"/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pieChart>
        <c:varyColors val="1"/>
        <c:ser>
          <c:idx val="0"/>
          <c:order val="0"/>
          <c:tx>
            <c:strRef>
              <c:f>Resultados!$B$73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2-8FAE-46CF-B4E1-59CD2E76E143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8FAE-46CF-B4E1-59CD2E76E143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4-8FAE-46CF-B4E1-59CD2E76E143}"/>
              </c:ext>
            </c:extLst>
          </c:dPt>
          <c:dPt>
            <c:idx val="3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8FAE-46CF-B4E1-59CD2E76E143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2-8FAE-46CF-B4E1-59CD2E76E143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8FAE-46CF-B4E1-59CD2E76E143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4-8FAE-46CF-B4E1-59CD2E76E143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5-8FAE-46CF-B4E1-59CD2E76E14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spc="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Resultados!$A$74:$A$78</c:f>
              <c:strCache>
                <c:ptCount val="4"/>
                <c:pt idx="0">
                  <c:v>Insatisfecho</c:v>
                </c:pt>
                <c:pt idx="1">
                  <c:v>Muy insatisfecho</c:v>
                </c:pt>
                <c:pt idx="2">
                  <c:v>Muy satisfecho</c:v>
                </c:pt>
                <c:pt idx="3">
                  <c:v>Satisfecho</c:v>
                </c:pt>
              </c:strCache>
            </c:strRef>
          </c:cat>
          <c:val>
            <c:numRef>
              <c:f>Resultados!$B$74:$B$78</c:f>
              <c:numCache>
                <c:formatCode>General</c:formatCode>
                <c:ptCount val="4"/>
                <c:pt idx="0">
                  <c:v>23</c:v>
                </c:pt>
                <c:pt idx="1">
                  <c:v>29</c:v>
                </c:pt>
                <c:pt idx="2">
                  <c:v>26</c:v>
                </c:pt>
                <c:pt idx="3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FAE-46CF-B4E1-59CD2E76E143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[Encuesta de satisfaccion.xlsx]Resultados!PivotTable6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¿Cómo califica el tiempo de facturación?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/>
        </c:spPr>
      </c:pivotFmt>
      <c:pivotFmt>
        <c:idx val="2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/>
        </c:spPr>
      </c:pivotFmt>
      <c:pivotFmt>
        <c:idx val="3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/>
        </c:spPr>
      </c:pivotFmt>
      <c:pivotFmt>
        <c:idx val="4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/>
        </c:spPr>
      </c:pivotFmt>
    </c:pivotFmts>
    <c:plotArea>
      <c:layout/>
      <c:doughnutChart>
        <c:varyColors val="1"/>
        <c:ser>
          <c:idx val="0"/>
          <c:order val="0"/>
          <c:tx>
            <c:strRef>
              <c:f>Resultados!$B$92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5A23-4A0F-8EA7-CE9B6FB99333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5A23-4A0F-8EA7-CE9B6FB99333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5A23-4A0F-8EA7-CE9B6FB99333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5A23-4A0F-8EA7-CE9B6FB9933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tx2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Resultados!$A$93:$A$97</c:f>
              <c:strCache>
                <c:ptCount val="4"/>
                <c:pt idx="0">
                  <c:v>Insatisfecho</c:v>
                </c:pt>
                <c:pt idx="1">
                  <c:v>Muy insatisfecho</c:v>
                </c:pt>
                <c:pt idx="2">
                  <c:v>Muy satisfecho</c:v>
                </c:pt>
                <c:pt idx="3">
                  <c:v>Satisfecho</c:v>
                </c:pt>
              </c:strCache>
            </c:strRef>
          </c:cat>
          <c:val>
            <c:numRef>
              <c:f>Resultados!$B$93:$B$97</c:f>
              <c:numCache>
                <c:formatCode>General</c:formatCode>
                <c:ptCount val="4"/>
                <c:pt idx="0">
                  <c:v>973</c:v>
                </c:pt>
                <c:pt idx="1">
                  <c:v>1143</c:v>
                </c:pt>
                <c:pt idx="2">
                  <c:v>1506</c:v>
                </c:pt>
                <c:pt idx="3">
                  <c:v>1428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2DB-4599-87CA-8D23ACBA15BA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  <c:holeSize val="75"/>
      </c:doughnut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200" b="0" i="0" u="none" strike="noStrike" baseline="0">
                <a:effectLst/>
              </a:rPr>
              <a:t>Por favor indique el tiempo aproximado de su estadía en urgencias </a:t>
            </a:r>
            <a:endParaRPr lang="en-US" sz="1200"/>
          </a:p>
        </c:rich>
      </c:tx>
      <c:layout>
        <c:manualLayout>
          <c:xMode val="edge"/>
          <c:yMode val="edge"/>
          <c:x val="0.1162966537612849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83321223873925E-2"/>
          <c:y val="0.13052020994379002"/>
          <c:w val="0.90512709158810856"/>
          <c:h val="0.78784477326746771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Digitacion!$CW$1</c:f>
              <c:strCache>
                <c:ptCount val="1"/>
                <c:pt idx="0">
                  <c:v>Tiempo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Digitacion!$CU$2:$CU$5</c:f>
              <c:strCache>
                <c:ptCount val="4"/>
                <c:pt idx="0">
                  <c:v>0 a 30min</c:v>
                </c:pt>
                <c:pt idx="1">
                  <c:v>31 a 60min</c:v>
                </c:pt>
                <c:pt idx="2">
                  <c:v>61 a 120 min</c:v>
                </c:pt>
                <c:pt idx="3">
                  <c:v>más de 121 min</c:v>
                </c:pt>
              </c:strCache>
            </c:strRef>
          </c:cat>
          <c:val>
            <c:numRef>
              <c:f>Digitacion!$CW$2:$CW$5</c:f>
              <c:numCache>
                <c:formatCode>0%</c:formatCode>
                <c:ptCount val="4"/>
                <c:pt idx="0">
                  <c:v>0.11</c:v>
                </c:pt>
                <c:pt idx="1">
                  <c:v>7.0000000000000007E-2</c:v>
                </c:pt>
                <c:pt idx="2">
                  <c:v>0.24</c:v>
                </c:pt>
                <c:pt idx="3">
                  <c:v>0.57999999999999996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C74-4C53-ADBA-6E47262247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838497008"/>
        <c:axId val="83849992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Digitacion!$CV$1</c15:sqref>
                        </c15:formulaRef>
                      </c:ext>
                    </c:extLst>
                    <c:strCache>
                      <c:ptCount val="1"/>
                      <c:pt idx="0">
                        <c:v>minutos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Digitacion!$CU$2:$CU$5</c15:sqref>
                        </c15:formulaRef>
                      </c:ext>
                    </c:extLst>
                    <c:strCache>
                      <c:ptCount val="4"/>
                      <c:pt idx="0">
                        <c:v>0 a 30min</c:v>
                      </c:pt>
                      <c:pt idx="1">
                        <c:v>31 a 60min</c:v>
                      </c:pt>
                      <c:pt idx="2">
                        <c:v>61 a 120 min</c:v>
                      </c:pt>
                      <c:pt idx="3">
                        <c:v>más de 121 min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Digitacion!$CV$2:$CV$5</c15:sqref>
                        </c15:formulaRef>
                      </c:ext>
                    </c:extLst>
                    <c:numCache>
                      <c:formatCode>General</c:formatCode>
                      <c:ptCount val="4"/>
                      <c:pt idx="0">
                        <c:v>11</c:v>
                      </c:pt>
                      <c:pt idx="1">
                        <c:v>7</c:v>
                      </c:pt>
                      <c:pt idx="2">
                        <c:v>24</c:v>
                      </c:pt>
                      <c:pt idx="3">
                        <c:v>58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7C74-4C53-ADBA-6E4726224725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v>T</c:v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Digitacion!$CW$6</c15:sqref>
                        </c15:formulaRef>
                      </c:ext>
                    </c:extLst>
                    <c:numCache>
                      <c:formatCode>0%</c:formatCode>
                      <c:ptCount val="1"/>
                      <c:pt idx="0">
                        <c:v>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7C74-4C53-ADBA-6E4726224725}"/>
                  </c:ext>
                </c:extLst>
              </c15:ser>
            </c15:filteredBarSeries>
          </c:ext>
        </c:extLst>
      </c:barChart>
      <c:catAx>
        <c:axId val="8384970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8499920"/>
        <c:crosses val="autoZero"/>
        <c:auto val="1"/>
        <c:lblAlgn val="ctr"/>
        <c:lblOffset val="100"/>
        <c:noMultiLvlLbl val="0"/>
      </c:catAx>
      <c:valAx>
        <c:axId val="838499920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8497008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[Encuesta de satisfaccion.xlsx]Sheet2!PivotTable14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Count of Paciente by Respuesta2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Sheet2!$B$3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Sheet2!$A$4:$A$7</c:f>
              <c:strCache>
                <c:ptCount val="4"/>
                <c:pt idx="0">
                  <c:v>Insatisfecho</c:v>
                </c:pt>
                <c:pt idx="1">
                  <c:v>Muy insatisfecho</c:v>
                </c:pt>
                <c:pt idx="2">
                  <c:v>Muy satisfecho</c:v>
                </c:pt>
                <c:pt idx="3">
                  <c:v>Satisfecho</c:v>
                </c:pt>
              </c:strCache>
            </c:strRef>
          </c:cat>
          <c:val>
            <c:numRef>
              <c:f>Sheet2!$B$4:$B$7</c:f>
              <c:numCache>
                <c:formatCode>General</c:formatCode>
                <c:ptCount val="4"/>
                <c:pt idx="0">
                  <c:v>22</c:v>
                </c:pt>
                <c:pt idx="1">
                  <c:v>28</c:v>
                </c:pt>
                <c:pt idx="2">
                  <c:v>29</c:v>
                </c:pt>
                <c:pt idx="3">
                  <c:v>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E9D-4A1D-9EB7-314F64ACE2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023237055"/>
        <c:axId val="1023254527"/>
      </c:barChart>
      <c:catAx>
        <c:axId val="1023237055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23254527"/>
        <c:crosses val="autoZero"/>
        <c:auto val="1"/>
        <c:lblAlgn val="ctr"/>
        <c:lblOffset val="100"/>
        <c:noMultiLvlLbl val="0"/>
      </c:catAx>
      <c:valAx>
        <c:axId val="102325452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2323705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[Encuesta de satisfaccion.xlsx]Sheet4!PivotTable2</c:name>
    <c:fmtId val="0"/>
  </c:pivotSource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2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Sheet4!$B$1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Sheet4!$A$2:$A$6</c:f>
              <c:strCache>
                <c:ptCount val="4"/>
                <c:pt idx="0">
                  <c:v>Insatisfecho</c:v>
                </c:pt>
                <c:pt idx="1">
                  <c:v>Muy insatisfecho</c:v>
                </c:pt>
                <c:pt idx="2">
                  <c:v>Muy satisfecho</c:v>
                </c:pt>
                <c:pt idx="3">
                  <c:v>Satisfecho</c:v>
                </c:pt>
              </c:strCache>
            </c:strRef>
          </c:cat>
          <c:val>
            <c:numRef>
              <c:f>Sheet4!$B$2:$B$6</c:f>
              <c:numCache>
                <c:formatCode>General</c:formatCode>
                <c:ptCount val="4"/>
                <c:pt idx="0">
                  <c:v>937</c:v>
                </c:pt>
                <c:pt idx="1">
                  <c:v>1593</c:v>
                </c:pt>
                <c:pt idx="2">
                  <c:v>1082</c:v>
                </c:pt>
                <c:pt idx="3">
                  <c:v>1438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581-4D78-9206-72F9A1185C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802044320"/>
        <c:axId val="1994740016"/>
      </c:barChart>
      <c:catAx>
        <c:axId val="8020443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94740016"/>
        <c:crosses val="autoZero"/>
        <c:auto val="1"/>
        <c:lblAlgn val="ctr"/>
        <c:lblOffset val="100"/>
        <c:noMultiLvlLbl val="0"/>
      </c:catAx>
      <c:valAx>
        <c:axId val="19947400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020443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[Encuesta de satisfaccion.xlsx]Sheet1!PivotTable7</c:name>
    <c:fmtId val="3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¿Cómo califica el trato, respeto, atención y disponibilidad del personal de la salud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Sheet1!$B$3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Sheet1!$A$4:$A$7</c:f>
              <c:strCache>
                <c:ptCount val="4"/>
                <c:pt idx="0">
                  <c:v>Insatisfecho</c:v>
                </c:pt>
                <c:pt idx="1">
                  <c:v>Muy insatisfecho</c:v>
                </c:pt>
                <c:pt idx="2">
                  <c:v>Muy satisfecho</c:v>
                </c:pt>
                <c:pt idx="3">
                  <c:v>Satisfecho</c:v>
                </c:pt>
              </c:strCache>
            </c:strRef>
          </c:cat>
          <c:val>
            <c:numRef>
              <c:f>Sheet1!$B$4:$B$7</c:f>
              <c:numCache>
                <c:formatCode>General</c:formatCode>
                <c:ptCount val="4"/>
                <c:pt idx="0">
                  <c:v>24</c:v>
                </c:pt>
                <c:pt idx="1">
                  <c:v>19</c:v>
                </c:pt>
                <c:pt idx="2">
                  <c:v>35</c:v>
                </c:pt>
                <c:pt idx="3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2B-410B-8C19-2032EBD63F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084861567"/>
        <c:axId val="1084853247"/>
      </c:barChart>
      <c:catAx>
        <c:axId val="108486156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84853247"/>
        <c:crosses val="autoZero"/>
        <c:auto val="1"/>
        <c:lblAlgn val="ctr"/>
        <c:lblOffset val="100"/>
        <c:noMultiLvlLbl val="0"/>
      </c:catAx>
      <c:valAx>
        <c:axId val="108485324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8486156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[Encuesta de satisfaccion.xlsx]Sheet2!PivotTable14</c:name>
    <c:fmtId val="3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¿Cómo califica el trato, respeto, atención y disponibilidad del personal administrativo?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6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6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6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Sheet2!$B$3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Sheet2!$A$4:$A$7</c:f>
              <c:strCache>
                <c:ptCount val="4"/>
                <c:pt idx="0">
                  <c:v>Insatisfecho</c:v>
                </c:pt>
                <c:pt idx="1">
                  <c:v>Muy insatisfecho</c:v>
                </c:pt>
                <c:pt idx="2">
                  <c:v>Muy satisfecho</c:v>
                </c:pt>
                <c:pt idx="3">
                  <c:v>Satisfecho</c:v>
                </c:pt>
              </c:strCache>
            </c:strRef>
          </c:cat>
          <c:val>
            <c:numRef>
              <c:f>Sheet2!$B$4:$B$7</c:f>
              <c:numCache>
                <c:formatCode>General</c:formatCode>
                <c:ptCount val="4"/>
                <c:pt idx="0">
                  <c:v>22</c:v>
                </c:pt>
                <c:pt idx="1">
                  <c:v>28</c:v>
                </c:pt>
                <c:pt idx="2">
                  <c:v>29</c:v>
                </c:pt>
                <c:pt idx="3">
                  <c:v>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024-4F19-A88A-EE6AA9FFCD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023237055"/>
        <c:axId val="1023254527"/>
      </c:barChart>
      <c:catAx>
        <c:axId val="1023237055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23254527"/>
        <c:crosses val="autoZero"/>
        <c:auto val="1"/>
        <c:lblAlgn val="ctr"/>
        <c:lblOffset val="100"/>
        <c:noMultiLvlLbl val="0"/>
      </c:catAx>
      <c:valAx>
        <c:axId val="102325452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2323705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n-US" b="0"/>
              <a:t>¿Cómo califica la claridad de la información relacionada con el tratamiento y medicamentos proporcionada?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34317566523798892"/>
          <c:y val="0.31567336691609199"/>
          <c:w val="0.40569339601347976"/>
          <c:h val="0.63877797883960152"/>
        </c:manualLayout>
      </c:layout>
      <c:pieChart>
        <c:varyColors val="1"/>
        <c:ser>
          <c:idx val="1"/>
          <c:order val="0"/>
          <c:dLbls>
            <c:spPr>
              <a:noFill/>
              <a:ln>
                <a:noFill/>
              </a:ln>
              <a:effectLst/>
            </c:sp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Digitacion!$CH$3:$CH$6</c:f>
              <c:strCache>
                <c:ptCount val="4"/>
                <c:pt idx="0">
                  <c:v>Muy insatisfecho</c:v>
                </c:pt>
                <c:pt idx="1">
                  <c:v>Insatisfecho</c:v>
                </c:pt>
                <c:pt idx="2">
                  <c:v>Satisfecho</c:v>
                </c:pt>
                <c:pt idx="3">
                  <c:v>Muy satisfecho</c:v>
                </c:pt>
              </c:strCache>
            </c:strRef>
          </c:cat>
          <c:val>
            <c:numRef>
              <c:f>Digitacion!$CI$3:$CI$6</c:f>
              <c:numCache>
                <c:formatCode>General</c:formatCode>
                <c:ptCount val="4"/>
                <c:pt idx="0">
                  <c:v>33</c:v>
                </c:pt>
                <c:pt idx="1">
                  <c:v>18</c:v>
                </c:pt>
                <c:pt idx="2">
                  <c:v>21</c:v>
                </c:pt>
                <c:pt idx="3">
                  <c:v>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AB4B-430B-872D-BC366F120E9C}"/>
            </c:ext>
          </c:extLst>
        </c:ser>
        <c:ser>
          <c:idx val="0"/>
          <c:order val="1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AB4B-430B-872D-BC366F120E9C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AB4B-430B-872D-BC366F120E9C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AB4B-430B-872D-BC366F120E9C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AB4B-430B-872D-BC366F120E9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tx2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Digitacion!$CH$3:$CH$6</c:f>
              <c:strCache>
                <c:ptCount val="4"/>
                <c:pt idx="0">
                  <c:v>Muy insatisfecho</c:v>
                </c:pt>
                <c:pt idx="1">
                  <c:v>Insatisfecho</c:v>
                </c:pt>
                <c:pt idx="2">
                  <c:v>Satisfecho</c:v>
                </c:pt>
                <c:pt idx="3">
                  <c:v>Muy satisfecho</c:v>
                </c:pt>
              </c:strCache>
            </c:strRef>
          </c:cat>
          <c:val>
            <c:numRef>
              <c:f>Digitacion!$CI$3:$CI$6</c:f>
              <c:numCache>
                <c:formatCode>General</c:formatCode>
                <c:ptCount val="4"/>
                <c:pt idx="0">
                  <c:v>33</c:v>
                </c:pt>
                <c:pt idx="1">
                  <c:v>18</c:v>
                </c:pt>
                <c:pt idx="2">
                  <c:v>21</c:v>
                </c:pt>
                <c:pt idx="3">
                  <c:v>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E-AB4B-430B-872D-BC366F120E9C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6461929100090412E-2"/>
          <c:y val="0.5450305668313199"/>
          <c:w val="0.2748735083888052"/>
          <c:h val="0.4301247126717855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n-US" b="0"/>
              <a:t>¿Cómo califica la información sobre los cuidados posteriores, y efectos secundarios fue suficiente y clara?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3264364212194475"/>
          <c:y val="0.32441681921720772"/>
          <c:w val="0.40692438062832098"/>
          <c:h val="0.65133089512497022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75E9-416B-9AB4-BC1FB6E28220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75E9-416B-9AB4-BC1FB6E28220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6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75E9-416B-9AB4-BC1FB6E28220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2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75E9-416B-9AB4-BC1FB6E2822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tx2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Digitacion!$CJ$3:$CJ$6</c:f>
              <c:strCache>
                <c:ptCount val="4"/>
                <c:pt idx="0">
                  <c:v>Muy insatisfecho</c:v>
                </c:pt>
                <c:pt idx="1">
                  <c:v>Insatisfecho</c:v>
                </c:pt>
                <c:pt idx="2">
                  <c:v>Satisfecho</c:v>
                </c:pt>
                <c:pt idx="3">
                  <c:v>Muy satisfecho</c:v>
                </c:pt>
              </c:strCache>
            </c:strRef>
          </c:cat>
          <c:val>
            <c:numRef>
              <c:f>Digitacion!$CK$3:$CK$6</c:f>
              <c:numCache>
                <c:formatCode>General</c:formatCode>
                <c:ptCount val="4"/>
                <c:pt idx="0">
                  <c:v>27</c:v>
                </c:pt>
                <c:pt idx="1">
                  <c:v>28</c:v>
                </c:pt>
                <c:pt idx="2">
                  <c:v>23</c:v>
                </c:pt>
                <c:pt idx="3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5E9-416B-9AB4-BC1FB6E28220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2533131780231851E-2"/>
          <c:y val="0.57946301342791462"/>
          <c:w val="0.25666179164840736"/>
          <c:h val="0.3957691927649438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El Médico respondió las preguntas con un lenguaje adecuado 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4886825988856651"/>
          <c:y val="0.27769065325167686"/>
          <c:w val="0.35138628724041071"/>
          <c:h val="0.69545202682997953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rgbClr val="FF00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022-4A52-81BA-20D95E222842}"/>
              </c:ext>
            </c:extLst>
          </c:dPt>
          <c:dPt>
            <c:idx val="1"/>
            <c:bubble3D val="0"/>
            <c:spPr>
              <a:solidFill>
                <a:srgbClr val="FFC0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7022-4A52-81BA-20D95E222842}"/>
              </c:ext>
            </c:extLst>
          </c:dPt>
          <c:dPt>
            <c:idx val="2"/>
            <c:bubble3D val="0"/>
            <c:spPr>
              <a:solidFill>
                <a:srgbClr val="FFFF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7022-4A52-81BA-20D95E222842}"/>
              </c:ext>
            </c:extLst>
          </c:dPt>
          <c:dPt>
            <c:idx val="3"/>
            <c:bubble3D val="0"/>
            <c:spPr>
              <a:solidFill>
                <a:srgbClr val="92D05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7022-4A52-81BA-20D95E222842}"/>
              </c:ext>
            </c:extLst>
          </c:dPt>
          <c:dPt>
            <c:idx val="4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7022-4A52-81BA-20D95E222842}"/>
              </c:ext>
            </c:extLst>
          </c:dPt>
          <c:cat>
            <c:strRef>
              <c:f>Digitacion!$CP$3:$CP$7</c:f>
              <c:strCache>
                <c:ptCount val="5"/>
                <c:pt idx="0">
                  <c:v>Uno</c:v>
                </c:pt>
                <c:pt idx="1">
                  <c:v>Dos</c:v>
                </c:pt>
                <c:pt idx="2">
                  <c:v>tres</c:v>
                </c:pt>
                <c:pt idx="3">
                  <c:v>cuatro</c:v>
                </c:pt>
                <c:pt idx="4">
                  <c:v>Total</c:v>
                </c:pt>
              </c:strCache>
            </c:strRef>
          </c:cat>
          <c:val>
            <c:numRef>
              <c:f>Digitacion!$CQ$3:$CQ$7</c:f>
              <c:numCache>
                <c:formatCode>General</c:formatCode>
                <c:ptCount val="5"/>
                <c:pt idx="0">
                  <c:v>25</c:v>
                </c:pt>
                <c:pt idx="1">
                  <c:v>25</c:v>
                </c:pt>
                <c:pt idx="2">
                  <c:v>25</c:v>
                </c:pt>
                <c:pt idx="3">
                  <c:v>25</c:v>
                </c:pt>
                <c:pt idx="4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022-4A52-81BA-20D95E2228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70"/>
        <c:holeSize val="75"/>
      </c:doughnutChart>
      <c:pieChart>
        <c:varyColors val="1"/>
        <c:ser>
          <c:idx val="1"/>
          <c:order val="1"/>
          <c:tx>
            <c:v>flecha</c:v>
          </c:tx>
          <c:dPt>
            <c:idx val="0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C-7022-4A52-81BA-20D95E222842}"/>
              </c:ext>
            </c:extLst>
          </c:dPt>
          <c:dPt>
            <c:idx val="1"/>
            <c:bubble3D val="0"/>
            <c:spPr>
              <a:solidFill>
                <a:srgbClr val="00206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E-7022-4A52-81BA-20D95E222842}"/>
              </c:ext>
            </c:extLst>
          </c:dPt>
          <c:dPt>
            <c:idx val="2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7022-4A52-81BA-20D95E222842}"/>
              </c:ext>
            </c:extLst>
          </c:dPt>
          <c:val>
            <c:numRef>
              <c:f>Digitacion!$CS$3:$CS$5</c:f>
              <c:numCache>
                <c:formatCode>General</c:formatCode>
                <c:ptCount val="3"/>
                <c:pt idx="0">
                  <c:v>60.5</c:v>
                </c:pt>
                <c:pt idx="1">
                  <c:v>5</c:v>
                </c:pt>
                <c:pt idx="2">
                  <c:v>134.5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7022-4A52-81BA-20D95E2228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7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[Encuesta de satisfaccion.xlsx]Sheet4!PivotTable2</c:name>
    <c:fmtId val="3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all" spc="5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¿Las instalaciones eran cómodas durante su estancia en la unidad de urgencias?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all" spc="5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2"/>
          </a:solidFill>
          <a:ln>
            <a:noFill/>
          </a:ln>
          <a:effectLst/>
          <a:scene3d>
            <a:camera prst="orthographicFront"/>
            <a:lightRig rig="brightRoom" dir="t"/>
          </a:scene3d>
          <a:sp3d prstMaterial="flat">
            <a:bevelT w="50800" h="101600" prst="angle"/>
            <a:contourClr>
              <a:srgbClr val="000000"/>
            </a:contourClr>
          </a:sp3d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1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2"/>
          </a:solidFill>
          <a:ln>
            <a:noFill/>
          </a:ln>
          <a:effectLst/>
          <a:scene3d>
            <a:camera prst="orthographicFront"/>
            <a:lightRig rig="brightRoom" dir="t"/>
          </a:scene3d>
          <a:sp3d prstMaterial="flat">
            <a:bevelT w="50800" h="101600" prst="angle"/>
            <a:contourClr>
              <a:srgbClr val="000000"/>
            </a:contourClr>
          </a:sp3d>
        </c:spPr>
        <c:dLbl>
          <c:idx val="0"/>
          <c:tx>
            <c:rich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fld id="{CCE6FBE6-768F-4B53-8929-76CC1E3EFFEB}" type="PERCENTAGE">
                  <a:rPr lang="en-US"/>
                  <a:pPr>
                    <a:defRPr/>
                  </a:pPr>
                  <a:t>[PERCENTAGE]</a:t>
                </a:fld>
                <a:endParaRPr lang="en-US"/>
              </a:p>
            </c:rich>
          </c:tx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1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>
              <c15:dlblFieldTable/>
              <c15:showDataLabelsRange val="0"/>
            </c:ext>
          </c:extLst>
        </c:dLbl>
      </c:pivotFmt>
      <c:pivotFmt>
        <c:idx val="4"/>
        <c:spPr>
          <a:solidFill>
            <a:schemeClr val="accent2"/>
          </a:solidFill>
          <a:ln>
            <a:noFill/>
          </a:ln>
          <a:effectLst/>
          <a:scene3d>
            <a:camera prst="orthographicFront"/>
            <a:lightRig rig="brightRoom" dir="t"/>
          </a:scene3d>
          <a:sp3d prstMaterial="flat">
            <a:bevelT w="50800" h="101600" prst="angle"/>
            <a:contourClr>
              <a:srgbClr val="000000"/>
            </a:contourClr>
          </a:sp3d>
        </c:spPr>
        <c:dLbl>
          <c:idx val="0"/>
          <c:tx>
            <c:rich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fld id="{3E1EBC73-DAF4-4C90-8CD5-FDAC35E7094D}" type="PERCENTAGE">
                  <a:rPr lang="en-US"/>
                  <a:pPr>
                    <a:defRPr/>
                  </a:pPr>
                  <a:t>[PERCENTAGE]</a:t>
                </a:fld>
                <a:endParaRPr lang="en-US"/>
              </a:p>
            </c:rich>
          </c:tx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1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>
              <c15:dlblFieldTable/>
              <c15:showDataLabelsRange val="0"/>
            </c:ext>
          </c:extLst>
        </c:dLbl>
      </c:pivotFmt>
      <c:pivotFmt>
        <c:idx val="5"/>
        <c:spPr>
          <a:solidFill>
            <a:schemeClr val="accent2"/>
          </a:solidFill>
          <a:ln>
            <a:noFill/>
          </a:ln>
          <a:effectLst/>
          <a:scene3d>
            <a:camera prst="orthographicFront"/>
            <a:lightRig rig="brightRoom" dir="t"/>
          </a:scene3d>
          <a:sp3d prstMaterial="flat">
            <a:bevelT w="50800" h="101600" prst="angle"/>
            <a:contourClr>
              <a:srgbClr val="000000"/>
            </a:contourClr>
          </a:sp3d>
        </c:spPr>
        <c:dLbl>
          <c:idx val="0"/>
          <c:tx>
            <c:rich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fld id="{CEE7D20F-82F0-4399-97C3-465F7849A4DD}" type="PERCENTAGE">
                  <a:rPr lang="en-US"/>
                  <a:pPr>
                    <a:defRPr/>
                  </a:pPr>
                  <a:t>[PERCENTAGE]</a:t>
                </a:fld>
                <a:endParaRPr lang="en-US"/>
              </a:p>
            </c:rich>
          </c:tx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1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>
              <c15:dlblFieldTable/>
              <c15:showDataLabelsRange val="0"/>
            </c:ext>
          </c:extLst>
        </c:dLbl>
      </c:pivotFmt>
      <c:pivotFmt>
        <c:idx val="6"/>
        <c:spPr>
          <a:solidFill>
            <a:schemeClr val="accent2"/>
          </a:solidFill>
          <a:ln>
            <a:noFill/>
          </a:ln>
          <a:effectLst/>
          <a:scene3d>
            <a:camera prst="orthographicFront"/>
            <a:lightRig rig="brightRoom" dir="t"/>
          </a:scene3d>
          <a:sp3d prstMaterial="flat">
            <a:bevelT w="50800" h="101600" prst="angle"/>
            <a:contourClr>
              <a:srgbClr val="000000"/>
            </a:contourClr>
          </a:sp3d>
        </c:spPr>
        <c:dLbl>
          <c:idx val="0"/>
          <c:tx>
            <c:rich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fld id="{2C5D69E8-F1D3-40F0-9E09-BD82059C7CD9}" type="PERCENTAGE">
                  <a:rPr lang="en-US"/>
                  <a:pPr>
                    <a:defRPr/>
                  </a:pPr>
                  <a:t>[PERCENTAGE]</a:t>
                </a:fld>
                <a:endParaRPr lang="en-US"/>
              </a:p>
            </c:rich>
          </c:tx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1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>
              <c15:dlblFieldTable/>
              <c15:showDataLabelsRange val="0"/>
            </c:ext>
          </c:extLst>
        </c:dLbl>
      </c:pivotFmt>
    </c:pivotFmts>
    <c:plotArea>
      <c:layout/>
      <c:doughnutChart>
        <c:varyColors val="1"/>
        <c:ser>
          <c:idx val="0"/>
          <c:order val="0"/>
          <c:tx>
            <c:strRef>
              <c:f>Sheet4!$B$1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F651-41A9-90AD-2EADFB284EB0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4-F651-41A9-90AD-2EADFB284EB0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F651-41A9-90AD-2EADFB284EB0}"/>
              </c:ext>
            </c:extLst>
          </c:dPt>
          <c:dPt>
            <c:idx val="3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F651-41A9-90AD-2EADFB284EB0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fld id="{CCE6FBE6-768F-4B53-8929-76CC1E3EFFEB}" type="PERCENTAGE">
                      <a:rPr lang="en-US"/>
                      <a:pPr/>
                      <a:t>[PERCENTAGE]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2-F651-41A9-90AD-2EADFB284EB0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CEE7D20F-82F0-4399-97C3-465F7849A4DD}" type="PERCENTAGE">
                      <a:rPr lang="en-US"/>
                      <a:pPr/>
                      <a:t>[PERCENTAGE]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4-F651-41A9-90AD-2EADFB284EB0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2C5D69E8-F1D3-40F0-9E09-BD82059C7CD9}" type="PERCENTAGE">
                      <a:rPr lang="en-US"/>
                      <a:pPr/>
                      <a:t>[PERCENTAGE]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F651-41A9-90AD-2EADFB284EB0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3E1EBC73-DAF4-4C90-8CD5-FDAC35E7094D}" type="PERCENTAGE">
                      <a:rPr lang="en-US"/>
                      <a:pPr/>
                      <a:t>[PERCENTAGE]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F651-41A9-90AD-2EADFB284EB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Sheet4!$A$2:$A$6</c:f>
              <c:strCache>
                <c:ptCount val="4"/>
                <c:pt idx="0">
                  <c:v>Insatisfecho</c:v>
                </c:pt>
                <c:pt idx="1">
                  <c:v>Muy insatisfecho</c:v>
                </c:pt>
                <c:pt idx="2">
                  <c:v>Muy satisfecho</c:v>
                </c:pt>
                <c:pt idx="3">
                  <c:v>Satisfecho</c:v>
                </c:pt>
              </c:strCache>
            </c:strRef>
          </c:cat>
          <c:val>
            <c:numRef>
              <c:f>Sheet4!$B$2:$B$6</c:f>
              <c:numCache>
                <c:formatCode>General</c:formatCode>
                <c:ptCount val="4"/>
                <c:pt idx="0">
                  <c:v>937</c:v>
                </c:pt>
                <c:pt idx="1">
                  <c:v>1593</c:v>
                </c:pt>
                <c:pt idx="2">
                  <c:v>1082</c:v>
                </c:pt>
                <c:pt idx="3">
                  <c:v>1438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51-41A9-90AD-2EADFB284EB0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55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55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5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scene3d>
        <a:camera prst="orthographicFront"/>
        <a:lightRig rig="brightRoom" dir="t"/>
      </a:scene3d>
      <a:sp3d prstMaterial="flat">
        <a:bevelT w="50800" h="101600" prst="angle"/>
        <a:contourClr>
          <a:srgbClr val="000000"/>
        </a:contourClr>
      </a:sp3d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1" i="0" kern="1200" cap="all" spc="5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.xml"/><Relationship Id="rId3" Type="http://schemas.openxmlformats.org/officeDocument/2006/relationships/chart" Target="../charts/chart6.xml"/><Relationship Id="rId7" Type="http://schemas.openxmlformats.org/officeDocument/2006/relationships/image" Target="../media/image1.png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6" Type="http://schemas.openxmlformats.org/officeDocument/2006/relationships/chart" Target="../charts/chart9.xml"/><Relationship Id="rId11" Type="http://schemas.openxmlformats.org/officeDocument/2006/relationships/chart" Target="../charts/chart13.xml"/><Relationship Id="rId5" Type="http://schemas.openxmlformats.org/officeDocument/2006/relationships/chart" Target="../charts/chart8.xml"/><Relationship Id="rId10" Type="http://schemas.openxmlformats.org/officeDocument/2006/relationships/chart" Target="../charts/chart12.xml"/><Relationship Id="rId4" Type="http://schemas.openxmlformats.org/officeDocument/2006/relationships/chart" Target="../charts/chart7.xml"/><Relationship Id="rId9" Type="http://schemas.openxmlformats.org/officeDocument/2006/relationships/chart" Target="../charts/chart1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5</xdr:row>
      <xdr:rowOff>80962</xdr:rowOff>
    </xdr:from>
    <xdr:to>
      <xdr:col>11</xdr:col>
      <xdr:colOff>19050</xdr:colOff>
      <xdr:row>21</xdr:row>
      <xdr:rowOff>114300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58CABBC-6152-417B-968A-D73483E3868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595312</xdr:colOff>
      <xdr:row>10</xdr:row>
      <xdr:rowOff>185737</xdr:rowOff>
    </xdr:from>
    <xdr:to>
      <xdr:col>13</xdr:col>
      <xdr:colOff>290512</xdr:colOff>
      <xdr:row>25</xdr:row>
      <xdr:rowOff>71437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AD7FDCD-019D-49F5-8686-61521D6F07A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152400</xdr:colOff>
      <xdr:row>1</xdr:row>
      <xdr:rowOff>57150</xdr:rowOff>
    </xdr:from>
    <xdr:to>
      <xdr:col>9</xdr:col>
      <xdr:colOff>457200</xdr:colOff>
      <xdr:row>16</xdr:row>
      <xdr:rowOff>38100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73C0514-6C03-449E-ACC3-16CEB2191BD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4</xdr:row>
      <xdr:rowOff>0</xdr:rowOff>
    </xdr:from>
    <xdr:to>
      <xdr:col>7</xdr:col>
      <xdr:colOff>571500</xdr:colOff>
      <xdr:row>20</xdr:row>
      <xdr:rowOff>33338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9334565-1328-4701-B561-04A1B1ECD2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66674</xdr:colOff>
      <xdr:row>3</xdr:row>
      <xdr:rowOff>180975</xdr:rowOff>
    </xdr:from>
    <xdr:to>
      <xdr:col>16</xdr:col>
      <xdr:colOff>611908</xdr:colOff>
      <xdr:row>19</xdr:row>
      <xdr:rowOff>180974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065C2EB-35EC-4335-A5C7-1F691054F4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21</xdr:row>
      <xdr:rowOff>0</xdr:rowOff>
    </xdr:from>
    <xdr:to>
      <xdr:col>7</xdr:col>
      <xdr:colOff>561974</xdr:colOff>
      <xdr:row>37</xdr:row>
      <xdr:rowOff>19050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9293139F-7443-4AE3-9689-4A8BE19F6A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66963</xdr:colOff>
      <xdr:row>20</xdr:row>
      <xdr:rowOff>184149</xdr:rowOff>
    </xdr:from>
    <xdr:to>
      <xdr:col>17</xdr:col>
      <xdr:colOff>23091</xdr:colOff>
      <xdr:row>37</xdr:row>
      <xdr:rowOff>28575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DB8E391B-2F0D-4BAB-A04F-F08307A25E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38</xdr:row>
      <xdr:rowOff>0</xdr:rowOff>
    </xdr:from>
    <xdr:to>
      <xdr:col>7</xdr:col>
      <xdr:colOff>588818</xdr:colOff>
      <xdr:row>51</xdr:row>
      <xdr:rowOff>104775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8FA236A5-8894-48ED-98A6-22484464E7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57728</xdr:colOff>
      <xdr:row>38</xdr:row>
      <xdr:rowOff>0</xdr:rowOff>
    </xdr:from>
    <xdr:to>
      <xdr:col>17</xdr:col>
      <xdr:colOff>34637</xdr:colOff>
      <xdr:row>51</xdr:row>
      <xdr:rowOff>119529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1BAECA60-9524-4C6D-8D1F-11BCA0B626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15</xdr:col>
      <xdr:colOff>583044</xdr:colOff>
      <xdr:row>0</xdr:row>
      <xdr:rowOff>0</xdr:rowOff>
    </xdr:from>
    <xdr:to>
      <xdr:col>17</xdr:col>
      <xdr:colOff>57810</xdr:colOff>
      <xdr:row>3</xdr:row>
      <xdr:rowOff>175559</xdr:rowOff>
    </xdr:to>
    <xdr:pic>
      <xdr:nvPicPr>
        <xdr:cNvPr id="10" name="Picture 9" descr="Logo, company name&#10;&#10;Description automatically generated">
          <a:extLst>
            <a:ext uri="{FF2B5EF4-FFF2-40B4-BE49-F238E27FC236}">
              <a16:creationId xmlns:a16="http://schemas.microsoft.com/office/drawing/2014/main" id="{8FA059FD-927A-4035-8D6C-CCF2F0710DBD}"/>
            </a:ext>
          </a:extLst>
        </xdr:cNvPr>
        <xdr:cNvPicPr/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37211" y="0"/>
          <a:ext cx="702432" cy="598892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52</xdr:row>
      <xdr:rowOff>112058</xdr:rowOff>
    </xdr:from>
    <xdr:to>
      <xdr:col>7</xdr:col>
      <xdr:colOff>577273</xdr:colOff>
      <xdr:row>68</xdr:row>
      <xdr:rowOff>184726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6047EE3D-5586-4648-BAC8-27B5401BB72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69</xdr:row>
      <xdr:rowOff>173182</xdr:rowOff>
    </xdr:from>
    <xdr:to>
      <xdr:col>7</xdr:col>
      <xdr:colOff>530412</xdr:colOff>
      <xdr:row>89</xdr:row>
      <xdr:rowOff>134470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F20CEEBE-8AC9-469B-8D21-9C86D98DB60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8</xdr:col>
      <xdr:colOff>18675</xdr:colOff>
      <xdr:row>69</xdr:row>
      <xdr:rowOff>150091</xdr:rowOff>
    </xdr:from>
    <xdr:to>
      <xdr:col>17</xdr:col>
      <xdr:colOff>34636</xdr:colOff>
      <xdr:row>90</xdr:row>
      <xdr:rowOff>0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27ACB418-137F-4A22-889F-AB930813B71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8</xdr:col>
      <xdr:colOff>63500</xdr:colOff>
      <xdr:row>52</xdr:row>
      <xdr:rowOff>104588</xdr:rowOff>
    </xdr:from>
    <xdr:to>
      <xdr:col>17</xdr:col>
      <xdr:colOff>51616</xdr:colOff>
      <xdr:row>69</xdr:row>
      <xdr:rowOff>45357</xdr:rowOff>
    </xdr:to>
    <xdr:graphicFrame macro="">
      <xdr:nvGraphicFramePr>
        <xdr:cNvPr id="21" name="Chart 20">
          <a:extLst>
            <a:ext uri="{FF2B5EF4-FFF2-40B4-BE49-F238E27FC236}">
              <a16:creationId xmlns:a16="http://schemas.microsoft.com/office/drawing/2014/main" id="{466F83AA-B4C0-4BEF-9E41-24A535C7FE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15</xdr:col>
      <xdr:colOff>240525</xdr:colOff>
      <xdr:row>54</xdr:row>
      <xdr:rowOff>81642</xdr:rowOff>
    </xdr:from>
    <xdr:to>
      <xdr:col>16</xdr:col>
      <xdr:colOff>271760</xdr:colOff>
      <xdr:row>67</xdr:row>
      <xdr:rowOff>172721</xdr:rowOff>
    </xdr:to>
    <xdr:grpSp>
      <xdr:nvGrpSpPr>
        <xdr:cNvPr id="22" name="Group 21">
          <a:extLst>
            <a:ext uri="{FF2B5EF4-FFF2-40B4-BE49-F238E27FC236}">
              <a16:creationId xmlns:a16="http://schemas.microsoft.com/office/drawing/2014/main" id="{B8B31366-F868-4FF7-A992-BCBCB9C9EC36}"/>
            </a:ext>
          </a:extLst>
        </xdr:cNvPr>
        <xdr:cNvGrpSpPr/>
      </xdr:nvGrpSpPr>
      <xdr:grpSpPr>
        <a:xfrm>
          <a:off x="10219096" y="9760856"/>
          <a:ext cx="639021" cy="2449651"/>
          <a:chOff x="24413939" y="5126182"/>
          <a:chExt cx="641350" cy="2841330"/>
        </a:xfrm>
      </xdr:grpSpPr>
      <xdr:grpSp>
        <xdr:nvGrpSpPr>
          <xdr:cNvPr id="23" name="Group 22">
            <a:extLst>
              <a:ext uri="{FF2B5EF4-FFF2-40B4-BE49-F238E27FC236}">
                <a16:creationId xmlns:a16="http://schemas.microsoft.com/office/drawing/2014/main" id="{2128326A-125F-4D0E-B5BD-D3377C3F01BB}"/>
              </a:ext>
            </a:extLst>
          </xdr:cNvPr>
          <xdr:cNvGrpSpPr/>
        </xdr:nvGrpSpPr>
        <xdr:grpSpPr>
          <a:xfrm>
            <a:off x="24421004" y="5126182"/>
            <a:ext cx="623732" cy="2841330"/>
            <a:chOff x="7709647" y="10107706"/>
            <a:chExt cx="951753" cy="2557929"/>
          </a:xfrm>
          <a:noFill/>
        </xdr:grpSpPr>
        <xdr:grpSp>
          <xdr:nvGrpSpPr>
            <xdr:cNvPr id="26" name="Group 25">
              <a:extLst>
                <a:ext uri="{FF2B5EF4-FFF2-40B4-BE49-F238E27FC236}">
                  <a16:creationId xmlns:a16="http://schemas.microsoft.com/office/drawing/2014/main" id="{A8F62239-E2F7-4D4C-9BEC-5271F8C78CCE}"/>
                </a:ext>
              </a:extLst>
            </xdr:cNvPr>
            <xdr:cNvGrpSpPr/>
          </xdr:nvGrpSpPr>
          <xdr:grpSpPr>
            <a:xfrm>
              <a:off x="7709647" y="10107706"/>
              <a:ext cx="951753" cy="2557929"/>
              <a:chOff x="7709647" y="10107706"/>
              <a:chExt cx="951753" cy="2557929"/>
            </a:xfrm>
            <a:grpFill/>
          </xdr:grpSpPr>
          <xdr:sp macro="" textlink="">
            <xdr:nvSpPr>
              <xdr:cNvPr id="29" name="Flowchart: Off-page Connector 28">
                <a:extLst>
                  <a:ext uri="{FF2B5EF4-FFF2-40B4-BE49-F238E27FC236}">
                    <a16:creationId xmlns:a16="http://schemas.microsoft.com/office/drawing/2014/main" id="{4B8241C8-65FB-4552-BEB2-5122E36EB1F2}"/>
                  </a:ext>
                </a:extLst>
              </xdr:cNvPr>
              <xdr:cNvSpPr/>
            </xdr:nvSpPr>
            <xdr:spPr>
              <a:xfrm>
                <a:off x="7709647" y="10107706"/>
                <a:ext cx="941294" cy="1277470"/>
              </a:xfrm>
              <a:prstGeom prst="flowChartOffpageConnector">
                <a:avLst/>
              </a:prstGeom>
              <a:grpFill/>
              <a:ln w="38100"/>
            </xdr:spPr>
            <xdr:style>
              <a:lnRef idx="2">
                <a:schemeClr val="dk1"/>
              </a:lnRef>
              <a:fillRef idx="1">
                <a:schemeClr val="lt1"/>
              </a:fillRef>
              <a:effectRef idx="0">
                <a:schemeClr val="dk1"/>
              </a:effectRef>
              <a:fontRef idx="minor">
                <a:schemeClr val="dk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en-US" sz="1100"/>
              </a:p>
            </xdr:txBody>
          </xdr:sp>
          <xdr:sp macro="" textlink="">
            <xdr:nvSpPr>
              <xdr:cNvPr id="30" name="Flowchart: Off-page Connector 29">
                <a:extLst>
                  <a:ext uri="{FF2B5EF4-FFF2-40B4-BE49-F238E27FC236}">
                    <a16:creationId xmlns:a16="http://schemas.microsoft.com/office/drawing/2014/main" id="{C0F6AFC4-96D7-4141-AC7F-6EFEE3913AF1}"/>
                  </a:ext>
                </a:extLst>
              </xdr:cNvPr>
              <xdr:cNvSpPr/>
            </xdr:nvSpPr>
            <xdr:spPr>
              <a:xfrm rot="10800000">
                <a:off x="7720106" y="11388165"/>
                <a:ext cx="941294" cy="1277470"/>
              </a:xfrm>
              <a:prstGeom prst="flowChartOffpageConnector">
                <a:avLst/>
              </a:prstGeom>
              <a:grpFill/>
              <a:ln w="38100"/>
            </xdr:spPr>
            <xdr:style>
              <a:lnRef idx="2">
                <a:schemeClr val="dk1"/>
              </a:lnRef>
              <a:fillRef idx="1">
                <a:schemeClr val="lt1"/>
              </a:fillRef>
              <a:effectRef idx="0">
                <a:schemeClr val="dk1"/>
              </a:effectRef>
              <a:fontRef idx="minor">
                <a:schemeClr val="dk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en-US" sz="1100"/>
              </a:p>
            </xdr:txBody>
          </xdr:sp>
        </xdr:grpSp>
        <xdr:sp macro="" textlink="">
          <xdr:nvSpPr>
            <xdr:cNvPr id="27" name="Isosceles Triangle 26">
              <a:extLst>
                <a:ext uri="{FF2B5EF4-FFF2-40B4-BE49-F238E27FC236}">
                  <a16:creationId xmlns:a16="http://schemas.microsoft.com/office/drawing/2014/main" id="{0DA6C135-5CC1-4FCB-AD2D-B9FFF9E058D0}"/>
                </a:ext>
              </a:extLst>
            </xdr:cNvPr>
            <xdr:cNvSpPr/>
          </xdr:nvSpPr>
          <xdr:spPr>
            <a:xfrm rot="16200000">
              <a:off x="8178429" y="11155456"/>
              <a:ext cx="500530" cy="444502"/>
            </a:xfrm>
            <a:prstGeom prst="triangle">
              <a:avLst/>
            </a:prstGeom>
            <a:grpFill/>
            <a:ln>
              <a:noFill/>
            </a:ln>
          </xdr:spPr>
          <xdr:style>
            <a:lnRef idx="2">
              <a:schemeClr val="dk1"/>
            </a:lnRef>
            <a:fillRef idx="1">
              <a:schemeClr val="lt1"/>
            </a:fillRef>
            <a:effectRef idx="0">
              <a:schemeClr val="dk1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US" sz="1100"/>
            </a:p>
          </xdr:txBody>
        </xdr:sp>
        <xdr:sp macro="" textlink="">
          <xdr:nvSpPr>
            <xdr:cNvPr id="28" name="Isosceles Triangle 27">
              <a:extLst>
                <a:ext uri="{FF2B5EF4-FFF2-40B4-BE49-F238E27FC236}">
                  <a16:creationId xmlns:a16="http://schemas.microsoft.com/office/drawing/2014/main" id="{3DCAA008-59C4-4FCC-9E3A-66799FFCC0EC}"/>
                </a:ext>
              </a:extLst>
            </xdr:cNvPr>
            <xdr:cNvSpPr/>
          </xdr:nvSpPr>
          <xdr:spPr>
            <a:xfrm rot="5400000">
              <a:off x="7688359" y="11173385"/>
              <a:ext cx="500530" cy="444502"/>
            </a:xfrm>
            <a:prstGeom prst="triangle">
              <a:avLst/>
            </a:prstGeom>
            <a:grpFill/>
            <a:ln>
              <a:noFill/>
            </a:ln>
          </xdr:spPr>
          <xdr:style>
            <a:lnRef idx="2">
              <a:schemeClr val="dk1"/>
            </a:lnRef>
            <a:fillRef idx="1">
              <a:schemeClr val="lt1"/>
            </a:fillRef>
            <a:effectRef idx="0">
              <a:schemeClr val="dk1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US" sz="1100"/>
            </a:p>
          </xdr:txBody>
        </xdr:sp>
      </xdr:grpSp>
      <xdr:sp macro="" textlink="">
        <xdr:nvSpPr>
          <xdr:cNvPr id="24" name="Isosceles Triangle 23">
            <a:extLst>
              <a:ext uri="{FF2B5EF4-FFF2-40B4-BE49-F238E27FC236}">
                <a16:creationId xmlns:a16="http://schemas.microsoft.com/office/drawing/2014/main" id="{8DCCC237-A6E7-4F46-973D-EEEB4E482D7F}"/>
              </a:ext>
            </a:extLst>
          </xdr:cNvPr>
          <xdr:cNvSpPr/>
        </xdr:nvSpPr>
        <xdr:spPr>
          <a:xfrm rot="16200000">
            <a:off x="24635735" y="6374945"/>
            <a:ext cx="526143" cy="312965"/>
          </a:xfrm>
          <a:prstGeom prst="triangle">
            <a:avLst/>
          </a:prstGeom>
          <a:solidFill>
            <a:schemeClr val="bg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sp macro="" textlink="">
        <xdr:nvSpPr>
          <xdr:cNvPr id="25" name="Isosceles Triangle 24">
            <a:extLst>
              <a:ext uri="{FF2B5EF4-FFF2-40B4-BE49-F238E27FC236}">
                <a16:creationId xmlns:a16="http://schemas.microsoft.com/office/drawing/2014/main" id="{DECCA79A-F7F2-43FE-8162-E1CBF6FD1B05}"/>
              </a:ext>
            </a:extLst>
          </xdr:cNvPr>
          <xdr:cNvSpPr/>
        </xdr:nvSpPr>
        <xdr:spPr>
          <a:xfrm rot="5400000">
            <a:off x="24307350" y="6391273"/>
            <a:ext cx="526143" cy="312965"/>
          </a:xfrm>
          <a:prstGeom prst="triangle">
            <a:avLst/>
          </a:prstGeom>
          <a:solidFill>
            <a:schemeClr val="bg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</xdr:grpSp>
    <xdr:clientData/>
  </xdr:twoCellAnchor>
  <xdr:twoCellAnchor>
    <xdr:from>
      <xdr:col>13</xdr:col>
      <xdr:colOff>225224</xdr:colOff>
      <xdr:row>54</xdr:row>
      <xdr:rowOff>90715</xdr:rowOff>
    </xdr:from>
    <xdr:to>
      <xdr:col>14</xdr:col>
      <xdr:colOff>256457</xdr:colOff>
      <xdr:row>67</xdr:row>
      <xdr:rowOff>177505</xdr:rowOff>
    </xdr:to>
    <xdr:grpSp>
      <xdr:nvGrpSpPr>
        <xdr:cNvPr id="31" name="Group 30">
          <a:extLst>
            <a:ext uri="{FF2B5EF4-FFF2-40B4-BE49-F238E27FC236}">
              <a16:creationId xmlns:a16="http://schemas.microsoft.com/office/drawing/2014/main" id="{012867ED-D0E0-4AE4-9C6B-9253E0D78CFE}"/>
            </a:ext>
          </a:extLst>
        </xdr:cNvPr>
        <xdr:cNvGrpSpPr/>
      </xdr:nvGrpSpPr>
      <xdr:grpSpPr>
        <a:xfrm>
          <a:off x="8988224" y="9769929"/>
          <a:ext cx="639019" cy="2445362"/>
          <a:chOff x="24413939" y="5126182"/>
          <a:chExt cx="641350" cy="2841330"/>
        </a:xfrm>
      </xdr:grpSpPr>
      <xdr:grpSp>
        <xdr:nvGrpSpPr>
          <xdr:cNvPr id="32" name="Group 31">
            <a:extLst>
              <a:ext uri="{FF2B5EF4-FFF2-40B4-BE49-F238E27FC236}">
                <a16:creationId xmlns:a16="http://schemas.microsoft.com/office/drawing/2014/main" id="{362DDAC5-2C66-4BF0-B03B-585B80332F7E}"/>
              </a:ext>
            </a:extLst>
          </xdr:cNvPr>
          <xdr:cNvGrpSpPr/>
        </xdr:nvGrpSpPr>
        <xdr:grpSpPr>
          <a:xfrm>
            <a:off x="24421004" y="5126182"/>
            <a:ext cx="623732" cy="2841330"/>
            <a:chOff x="7709647" y="10107706"/>
            <a:chExt cx="951753" cy="2557929"/>
          </a:xfrm>
          <a:noFill/>
        </xdr:grpSpPr>
        <xdr:grpSp>
          <xdr:nvGrpSpPr>
            <xdr:cNvPr id="35" name="Group 34">
              <a:extLst>
                <a:ext uri="{FF2B5EF4-FFF2-40B4-BE49-F238E27FC236}">
                  <a16:creationId xmlns:a16="http://schemas.microsoft.com/office/drawing/2014/main" id="{23B5D846-B040-49C5-8EB8-631D7BB0FC49}"/>
                </a:ext>
              </a:extLst>
            </xdr:cNvPr>
            <xdr:cNvGrpSpPr/>
          </xdr:nvGrpSpPr>
          <xdr:grpSpPr>
            <a:xfrm>
              <a:off x="7709647" y="10107706"/>
              <a:ext cx="951753" cy="2557929"/>
              <a:chOff x="7709647" y="10107706"/>
              <a:chExt cx="951753" cy="2557929"/>
            </a:xfrm>
            <a:grpFill/>
          </xdr:grpSpPr>
          <xdr:sp macro="" textlink="">
            <xdr:nvSpPr>
              <xdr:cNvPr id="38" name="Flowchart: Off-page Connector 37">
                <a:extLst>
                  <a:ext uri="{FF2B5EF4-FFF2-40B4-BE49-F238E27FC236}">
                    <a16:creationId xmlns:a16="http://schemas.microsoft.com/office/drawing/2014/main" id="{91B08554-547F-4676-A854-8FAE6300CFCC}"/>
                  </a:ext>
                </a:extLst>
              </xdr:cNvPr>
              <xdr:cNvSpPr/>
            </xdr:nvSpPr>
            <xdr:spPr>
              <a:xfrm>
                <a:off x="7709647" y="10107706"/>
                <a:ext cx="941294" cy="1277470"/>
              </a:xfrm>
              <a:prstGeom prst="flowChartOffpageConnector">
                <a:avLst/>
              </a:prstGeom>
              <a:grpFill/>
              <a:ln w="38100"/>
            </xdr:spPr>
            <xdr:style>
              <a:lnRef idx="2">
                <a:schemeClr val="dk1"/>
              </a:lnRef>
              <a:fillRef idx="1">
                <a:schemeClr val="lt1"/>
              </a:fillRef>
              <a:effectRef idx="0">
                <a:schemeClr val="dk1"/>
              </a:effectRef>
              <a:fontRef idx="minor">
                <a:schemeClr val="dk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en-US" sz="1100"/>
              </a:p>
            </xdr:txBody>
          </xdr:sp>
          <xdr:sp macro="" textlink="">
            <xdr:nvSpPr>
              <xdr:cNvPr id="39" name="Flowchart: Off-page Connector 38">
                <a:extLst>
                  <a:ext uri="{FF2B5EF4-FFF2-40B4-BE49-F238E27FC236}">
                    <a16:creationId xmlns:a16="http://schemas.microsoft.com/office/drawing/2014/main" id="{C1982E8B-7C63-4445-B94D-6A4407327461}"/>
                  </a:ext>
                </a:extLst>
              </xdr:cNvPr>
              <xdr:cNvSpPr/>
            </xdr:nvSpPr>
            <xdr:spPr>
              <a:xfrm rot="10800000">
                <a:off x="7720106" y="11388165"/>
                <a:ext cx="941294" cy="1277470"/>
              </a:xfrm>
              <a:prstGeom prst="flowChartOffpageConnector">
                <a:avLst/>
              </a:prstGeom>
              <a:grpFill/>
              <a:ln w="38100"/>
            </xdr:spPr>
            <xdr:style>
              <a:lnRef idx="2">
                <a:schemeClr val="dk1"/>
              </a:lnRef>
              <a:fillRef idx="1">
                <a:schemeClr val="lt1"/>
              </a:fillRef>
              <a:effectRef idx="0">
                <a:schemeClr val="dk1"/>
              </a:effectRef>
              <a:fontRef idx="minor">
                <a:schemeClr val="dk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en-US" sz="1100"/>
              </a:p>
            </xdr:txBody>
          </xdr:sp>
        </xdr:grpSp>
        <xdr:sp macro="" textlink="">
          <xdr:nvSpPr>
            <xdr:cNvPr id="36" name="Isosceles Triangle 35">
              <a:extLst>
                <a:ext uri="{FF2B5EF4-FFF2-40B4-BE49-F238E27FC236}">
                  <a16:creationId xmlns:a16="http://schemas.microsoft.com/office/drawing/2014/main" id="{E62BF0A8-D184-4BA5-93F3-856B77435A6A}"/>
                </a:ext>
              </a:extLst>
            </xdr:cNvPr>
            <xdr:cNvSpPr/>
          </xdr:nvSpPr>
          <xdr:spPr>
            <a:xfrm rot="16200000">
              <a:off x="8178429" y="11155456"/>
              <a:ext cx="500530" cy="444502"/>
            </a:xfrm>
            <a:prstGeom prst="triangle">
              <a:avLst/>
            </a:prstGeom>
            <a:grpFill/>
            <a:ln>
              <a:noFill/>
            </a:ln>
          </xdr:spPr>
          <xdr:style>
            <a:lnRef idx="2">
              <a:schemeClr val="dk1"/>
            </a:lnRef>
            <a:fillRef idx="1">
              <a:schemeClr val="lt1"/>
            </a:fillRef>
            <a:effectRef idx="0">
              <a:schemeClr val="dk1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US" sz="1100"/>
            </a:p>
          </xdr:txBody>
        </xdr:sp>
        <xdr:sp macro="" textlink="">
          <xdr:nvSpPr>
            <xdr:cNvPr id="37" name="Isosceles Triangle 36">
              <a:extLst>
                <a:ext uri="{FF2B5EF4-FFF2-40B4-BE49-F238E27FC236}">
                  <a16:creationId xmlns:a16="http://schemas.microsoft.com/office/drawing/2014/main" id="{2CBB2EF7-F12C-4D2D-A413-31E6E1F19DBE}"/>
                </a:ext>
              </a:extLst>
            </xdr:cNvPr>
            <xdr:cNvSpPr/>
          </xdr:nvSpPr>
          <xdr:spPr>
            <a:xfrm rot="5400000">
              <a:off x="7688359" y="11173385"/>
              <a:ext cx="500530" cy="444502"/>
            </a:xfrm>
            <a:prstGeom prst="triangle">
              <a:avLst/>
            </a:prstGeom>
            <a:grpFill/>
            <a:ln>
              <a:noFill/>
            </a:ln>
          </xdr:spPr>
          <xdr:style>
            <a:lnRef idx="2">
              <a:schemeClr val="dk1"/>
            </a:lnRef>
            <a:fillRef idx="1">
              <a:schemeClr val="lt1"/>
            </a:fillRef>
            <a:effectRef idx="0">
              <a:schemeClr val="dk1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US" sz="1100"/>
            </a:p>
          </xdr:txBody>
        </xdr:sp>
      </xdr:grpSp>
      <xdr:sp macro="" textlink="">
        <xdr:nvSpPr>
          <xdr:cNvPr id="33" name="Isosceles Triangle 32">
            <a:extLst>
              <a:ext uri="{FF2B5EF4-FFF2-40B4-BE49-F238E27FC236}">
                <a16:creationId xmlns:a16="http://schemas.microsoft.com/office/drawing/2014/main" id="{692D5BA2-2A72-43EA-9719-E96284B99CA6}"/>
              </a:ext>
            </a:extLst>
          </xdr:cNvPr>
          <xdr:cNvSpPr/>
        </xdr:nvSpPr>
        <xdr:spPr>
          <a:xfrm rot="16200000">
            <a:off x="24635735" y="6374945"/>
            <a:ext cx="526143" cy="312965"/>
          </a:xfrm>
          <a:prstGeom prst="triangle">
            <a:avLst/>
          </a:prstGeom>
          <a:solidFill>
            <a:schemeClr val="bg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sp macro="" textlink="">
        <xdr:nvSpPr>
          <xdr:cNvPr id="34" name="Isosceles Triangle 33">
            <a:extLst>
              <a:ext uri="{FF2B5EF4-FFF2-40B4-BE49-F238E27FC236}">
                <a16:creationId xmlns:a16="http://schemas.microsoft.com/office/drawing/2014/main" id="{4A87CF37-AD65-47B3-B981-AB4844812B5F}"/>
              </a:ext>
            </a:extLst>
          </xdr:cNvPr>
          <xdr:cNvSpPr/>
        </xdr:nvSpPr>
        <xdr:spPr>
          <a:xfrm rot="5400000">
            <a:off x="24307350" y="6391273"/>
            <a:ext cx="526143" cy="312965"/>
          </a:xfrm>
          <a:prstGeom prst="triangle">
            <a:avLst/>
          </a:prstGeom>
          <a:solidFill>
            <a:schemeClr val="bg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</xdr:grpSp>
    <xdr:clientData/>
  </xdr:twoCellAnchor>
  <xdr:twoCellAnchor>
    <xdr:from>
      <xdr:col>11</xdr:col>
      <xdr:colOff>196728</xdr:colOff>
      <xdr:row>54</xdr:row>
      <xdr:rowOff>99786</xdr:rowOff>
    </xdr:from>
    <xdr:to>
      <xdr:col>12</xdr:col>
      <xdr:colOff>227964</xdr:colOff>
      <xdr:row>68</xdr:row>
      <xdr:rowOff>15704</xdr:rowOff>
    </xdr:to>
    <xdr:grpSp>
      <xdr:nvGrpSpPr>
        <xdr:cNvPr id="40" name="Group 39">
          <a:extLst>
            <a:ext uri="{FF2B5EF4-FFF2-40B4-BE49-F238E27FC236}">
              <a16:creationId xmlns:a16="http://schemas.microsoft.com/office/drawing/2014/main" id="{235AFA11-AB47-4F51-9FB1-DE4E6E0CBEAF}"/>
            </a:ext>
          </a:extLst>
        </xdr:cNvPr>
        <xdr:cNvGrpSpPr/>
      </xdr:nvGrpSpPr>
      <xdr:grpSpPr>
        <a:xfrm>
          <a:off x="7744157" y="9779000"/>
          <a:ext cx="639021" cy="2455918"/>
          <a:chOff x="24413939" y="5126182"/>
          <a:chExt cx="641350" cy="2841330"/>
        </a:xfrm>
      </xdr:grpSpPr>
      <xdr:grpSp>
        <xdr:nvGrpSpPr>
          <xdr:cNvPr id="41" name="Group 40">
            <a:extLst>
              <a:ext uri="{FF2B5EF4-FFF2-40B4-BE49-F238E27FC236}">
                <a16:creationId xmlns:a16="http://schemas.microsoft.com/office/drawing/2014/main" id="{F2EA81A9-DFC1-40FA-94B6-2FB665D45681}"/>
              </a:ext>
            </a:extLst>
          </xdr:cNvPr>
          <xdr:cNvGrpSpPr/>
        </xdr:nvGrpSpPr>
        <xdr:grpSpPr>
          <a:xfrm>
            <a:off x="24421004" y="5126182"/>
            <a:ext cx="623732" cy="2841330"/>
            <a:chOff x="7709647" y="10107706"/>
            <a:chExt cx="951753" cy="2557929"/>
          </a:xfrm>
          <a:noFill/>
        </xdr:grpSpPr>
        <xdr:grpSp>
          <xdr:nvGrpSpPr>
            <xdr:cNvPr id="44" name="Group 43">
              <a:extLst>
                <a:ext uri="{FF2B5EF4-FFF2-40B4-BE49-F238E27FC236}">
                  <a16:creationId xmlns:a16="http://schemas.microsoft.com/office/drawing/2014/main" id="{BD0B4735-ABF7-4086-AB87-E6268323120A}"/>
                </a:ext>
              </a:extLst>
            </xdr:cNvPr>
            <xdr:cNvGrpSpPr/>
          </xdr:nvGrpSpPr>
          <xdr:grpSpPr>
            <a:xfrm>
              <a:off x="7709647" y="10107706"/>
              <a:ext cx="951753" cy="2557929"/>
              <a:chOff x="7709647" y="10107706"/>
              <a:chExt cx="951753" cy="2557929"/>
            </a:xfrm>
            <a:grpFill/>
          </xdr:grpSpPr>
          <xdr:sp macro="" textlink="">
            <xdr:nvSpPr>
              <xdr:cNvPr id="47" name="Flowchart: Off-page Connector 46">
                <a:extLst>
                  <a:ext uri="{FF2B5EF4-FFF2-40B4-BE49-F238E27FC236}">
                    <a16:creationId xmlns:a16="http://schemas.microsoft.com/office/drawing/2014/main" id="{A1511C26-C523-4138-BC03-F153743D6FEC}"/>
                  </a:ext>
                </a:extLst>
              </xdr:cNvPr>
              <xdr:cNvSpPr/>
            </xdr:nvSpPr>
            <xdr:spPr>
              <a:xfrm>
                <a:off x="7709647" y="10107706"/>
                <a:ext cx="941294" cy="1277470"/>
              </a:xfrm>
              <a:prstGeom prst="flowChartOffpageConnector">
                <a:avLst/>
              </a:prstGeom>
              <a:grpFill/>
              <a:ln w="38100"/>
            </xdr:spPr>
            <xdr:style>
              <a:lnRef idx="2">
                <a:schemeClr val="dk1"/>
              </a:lnRef>
              <a:fillRef idx="1">
                <a:schemeClr val="lt1"/>
              </a:fillRef>
              <a:effectRef idx="0">
                <a:schemeClr val="dk1"/>
              </a:effectRef>
              <a:fontRef idx="minor">
                <a:schemeClr val="dk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en-US" sz="1100"/>
              </a:p>
            </xdr:txBody>
          </xdr:sp>
          <xdr:sp macro="" textlink="">
            <xdr:nvSpPr>
              <xdr:cNvPr id="48" name="Flowchart: Off-page Connector 47">
                <a:extLst>
                  <a:ext uri="{FF2B5EF4-FFF2-40B4-BE49-F238E27FC236}">
                    <a16:creationId xmlns:a16="http://schemas.microsoft.com/office/drawing/2014/main" id="{B004CF10-CEAD-4FA9-9E7F-1197B55F38EC}"/>
                  </a:ext>
                </a:extLst>
              </xdr:cNvPr>
              <xdr:cNvSpPr/>
            </xdr:nvSpPr>
            <xdr:spPr>
              <a:xfrm rot="10800000">
                <a:off x="7720106" y="11388165"/>
                <a:ext cx="941294" cy="1277470"/>
              </a:xfrm>
              <a:prstGeom prst="flowChartOffpageConnector">
                <a:avLst/>
              </a:prstGeom>
              <a:grpFill/>
              <a:ln w="38100"/>
            </xdr:spPr>
            <xdr:style>
              <a:lnRef idx="2">
                <a:schemeClr val="dk1"/>
              </a:lnRef>
              <a:fillRef idx="1">
                <a:schemeClr val="lt1"/>
              </a:fillRef>
              <a:effectRef idx="0">
                <a:schemeClr val="dk1"/>
              </a:effectRef>
              <a:fontRef idx="minor">
                <a:schemeClr val="dk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en-US" sz="1100"/>
              </a:p>
            </xdr:txBody>
          </xdr:sp>
        </xdr:grpSp>
        <xdr:sp macro="" textlink="">
          <xdr:nvSpPr>
            <xdr:cNvPr id="45" name="Isosceles Triangle 44">
              <a:extLst>
                <a:ext uri="{FF2B5EF4-FFF2-40B4-BE49-F238E27FC236}">
                  <a16:creationId xmlns:a16="http://schemas.microsoft.com/office/drawing/2014/main" id="{AB6EF1B2-B103-48BB-A81E-390BB7ECABB4}"/>
                </a:ext>
              </a:extLst>
            </xdr:cNvPr>
            <xdr:cNvSpPr/>
          </xdr:nvSpPr>
          <xdr:spPr>
            <a:xfrm rot="16200000">
              <a:off x="8178429" y="11155456"/>
              <a:ext cx="500530" cy="444502"/>
            </a:xfrm>
            <a:prstGeom prst="triangle">
              <a:avLst/>
            </a:prstGeom>
            <a:grpFill/>
            <a:ln>
              <a:noFill/>
            </a:ln>
          </xdr:spPr>
          <xdr:style>
            <a:lnRef idx="2">
              <a:schemeClr val="dk1"/>
            </a:lnRef>
            <a:fillRef idx="1">
              <a:schemeClr val="lt1"/>
            </a:fillRef>
            <a:effectRef idx="0">
              <a:schemeClr val="dk1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US" sz="1100"/>
            </a:p>
          </xdr:txBody>
        </xdr:sp>
        <xdr:sp macro="" textlink="">
          <xdr:nvSpPr>
            <xdr:cNvPr id="46" name="Isosceles Triangle 45">
              <a:extLst>
                <a:ext uri="{FF2B5EF4-FFF2-40B4-BE49-F238E27FC236}">
                  <a16:creationId xmlns:a16="http://schemas.microsoft.com/office/drawing/2014/main" id="{1A2501B5-03F8-4028-95A4-97267AC09989}"/>
                </a:ext>
              </a:extLst>
            </xdr:cNvPr>
            <xdr:cNvSpPr/>
          </xdr:nvSpPr>
          <xdr:spPr>
            <a:xfrm rot="5400000">
              <a:off x="7688359" y="11173385"/>
              <a:ext cx="500530" cy="444502"/>
            </a:xfrm>
            <a:prstGeom prst="triangle">
              <a:avLst/>
            </a:prstGeom>
            <a:grpFill/>
            <a:ln>
              <a:noFill/>
            </a:ln>
          </xdr:spPr>
          <xdr:style>
            <a:lnRef idx="2">
              <a:schemeClr val="dk1"/>
            </a:lnRef>
            <a:fillRef idx="1">
              <a:schemeClr val="lt1"/>
            </a:fillRef>
            <a:effectRef idx="0">
              <a:schemeClr val="dk1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US" sz="1100"/>
            </a:p>
          </xdr:txBody>
        </xdr:sp>
      </xdr:grpSp>
      <xdr:sp macro="" textlink="">
        <xdr:nvSpPr>
          <xdr:cNvPr id="42" name="Isosceles Triangle 41">
            <a:extLst>
              <a:ext uri="{FF2B5EF4-FFF2-40B4-BE49-F238E27FC236}">
                <a16:creationId xmlns:a16="http://schemas.microsoft.com/office/drawing/2014/main" id="{C81940AC-82A0-4CBF-BCC5-42B5528D978D}"/>
              </a:ext>
            </a:extLst>
          </xdr:cNvPr>
          <xdr:cNvSpPr/>
        </xdr:nvSpPr>
        <xdr:spPr>
          <a:xfrm rot="16200000">
            <a:off x="24635735" y="6374945"/>
            <a:ext cx="526143" cy="312965"/>
          </a:xfrm>
          <a:prstGeom prst="triangle">
            <a:avLst/>
          </a:prstGeom>
          <a:solidFill>
            <a:schemeClr val="bg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sp macro="" textlink="">
        <xdr:nvSpPr>
          <xdr:cNvPr id="43" name="Isosceles Triangle 42">
            <a:extLst>
              <a:ext uri="{FF2B5EF4-FFF2-40B4-BE49-F238E27FC236}">
                <a16:creationId xmlns:a16="http://schemas.microsoft.com/office/drawing/2014/main" id="{4A3C15EF-ED42-4D05-8D65-361097E8FFAB}"/>
              </a:ext>
            </a:extLst>
          </xdr:cNvPr>
          <xdr:cNvSpPr/>
        </xdr:nvSpPr>
        <xdr:spPr>
          <a:xfrm rot="5400000">
            <a:off x="24307350" y="6391273"/>
            <a:ext cx="526143" cy="312965"/>
          </a:xfrm>
          <a:prstGeom prst="triangle">
            <a:avLst/>
          </a:prstGeom>
          <a:solidFill>
            <a:schemeClr val="bg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</xdr:grpSp>
    <xdr:clientData/>
  </xdr:twoCellAnchor>
  <xdr:twoCellAnchor>
    <xdr:from>
      <xdr:col>9</xdr:col>
      <xdr:colOff>174832</xdr:colOff>
      <xdr:row>54</xdr:row>
      <xdr:rowOff>81642</xdr:rowOff>
    </xdr:from>
    <xdr:to>
      <xdr:col>10</xdr:col>
      <xdr:colOff>206065</xdr:colOff>
      <xdr:row>68</xdr:row>
      <xdr:rowOff>11415</xdr:rowOff>
    </xdr:to>
    <xdr:grpSp>
      <xdr:nvGrpSpPr>
        <xdr:cNvPr id="49" name="Group 48">
          <a:extLst>
            <a:ext uri="{FF2B5EF4-FFF2-40B4-BE49-F238E27FC236}">
              <a16:creationId xmlns:a16="http://schemas.microsoft.com/office/drawing/2014/main" id="{7AC57CE8-0403-4FCB-9331-78AA7C27614B}"/>
            </a:ext>
          </a:extLst>
        </xdr:cNvPr>
        <xdr:cNvGrpSpPr/>
      </xdr:nvGrpSpPr>
      <xdr:grpSpPr>
        <a:xfrm>
          <a:off x="6506689" y="9760856"/>
          <a:ext cx="639019" cy="2469773"/>
          <a:chOff x="24413939" y="5126182"/>
          <a:chExt cx="641350" cy="2841330"/>
        </a:xfrm>
      </xdr:grpSpPr>
      <xdr:grpSp>
        <xdr:nvGrpSpPr>
          <xdr:cNvPr id="50" name="Group 49">
            <a:extLst>
              <a:ext uri="{FF2B5EF4-FFF2-40B4-BE49-F238E27FC236}">
                <a16:creationId xmlns:a16="http://schemas.microsoft.com/office/drawing/2014/main" id="{98A70480-C5D8-48E9-8D79-BB1DF479CF37}"/>
              </a:ext>
            </a:extLst>
          </xdr:cNvPr>
          <xdr:cNvGrpSpPr/>
        </xdr:nvGrpSpPr>
        <xdr:grpSpPr>
          <a:xfrm>
            <a:off x="24421004" y="5126182"/>
            <a:ext cx="623732" cy="2841330"/>
            <a:chOff x="7709647" y="10107706"/>
            <a:chExt cx="951753" cy="2557929"/>
          </a:xfrm>
          <a:noFill/>
        </xdr:grpSpPr>
        <xdr:grpSp>
          <xdr:nvGrpSpPr>
            <xdr:cNvPr id="53" name="Group 52">
              <a:extLst>
                <a:ext uri="{FF2B5EF4-FFF2-40B4-BE49-F238E27FC236}">
                  <a16:creationId xmlns:a16="http://schemas.microsoft.com/office/drawing/2014/main" id="{3D0F841A-F6BD-411F-A4F0-E88B4A464309}"/>
                </a:ext>
              </a:extLst>
            </xdr:cNvPr>
            <xdr:cNvGrpSpPr/>
          </xdr:nvGrpSpPr>
          <xdr:grpSpPr>
            <a:xfrm>
              <a:off x="7709647" y="10107706"/>
              <a:ext cx="951753" cy="2557929"/>
              <a:chOff x="7709647" y="10107706"/>
              <a:chExt cx="951753" cy="2557929"/>
            </a:xfrm>
            <a:grpFill/>
          </xdr:grpSpPr>
          <xdr:sp macro="" textlink="">
            <xdr:nvSpPr>
              <xdr:cNvPr id="56" name="Flowchart: Off-page Connector 55">
                <a:extLst>
                  <a:ext uri="{FF2B5EF4-FFF2-40B4-BE49-F238E27FC236}">
                    <a16:creationId xmlns:a16="http://schemas.microsoft.com/office/drawing/2014/main" id="{D85218F0-B34F-4778-9479-6B504E0C8D4A}"/>
                  </a:ext>
                </a:extLst>
              </xdr:cNvPr>
              <xdr:cNvSpPr/>
            </xdr:nvSpPr>
            <xdr:spPr>
              <a:xfrm>
                <a:off x="7709647" y="10107706"/>
                <a:ext cx="941294" cy="1277470"/>
              </a:xfrm>
              <a:prstGeom prst="flowChartOffpageConnector">
                <a:avLst/>
              </a:prstGeom>
              <a:grpFill/>
              <a:ln w="38100"/>
            </xdr:spPr>
            <xdr:style>
              <a:lnRef idx="2">
                <a:schemeClr val="dk1"/>
              </a:lnRef>
              <a:fillRef idx="1">
                <a:schemeClr val="lt1"/>
              </a:fillRef>
              <a:effectRef idx="0">
                <a:schemeClr val="dk1"/>
              </a:effectRef>
              <a:fontRef idx="minor">
                <a:schemeClr val="dk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en-US" sz="1100"/>
              </a:p>
            </xdr:txBody>
          </xdr:sp>
          <xdr:sp macro="" textlink="">
            <xdr:nvSpPr>
              <xdr:cNvPr id="57" name="Flowchart: Off-page Connector 56">
                <a:extLst>
                  <a:ext uri="{FF2B5EF4-FFF2-40B4-BE49-F238E27FC236}">
                    <a16:creationId xmlns:a16="http://schemas.microsoft.com/office/drawing/2014/main" id="{F86EED17-B60B-4574-87A5-0EF88DB2D9FA}"/>
                  </a:ext>
                </a:extLst>
              </xdr:cNvPr>
              <xdr:cNvSpPr/>
            </xdr:nvSpPr>
            <xdr:spPr>
              <a:xfrm rot="10800000">
                <a:off x="7720106" y="11388165"/>
                <a:ext cx="941294" cy="1277470"/>
              </a:xfrm>
              <a:prstGeom prst="flowChartOffpageConnector">
                <a:avLst/>
              </a:prstGeom>
              <a:grpFill/>
              <a:ln w="38100"/>
            </xdr:spPr>
            <xdr:style>
              <a:lnRef idx="2">
                <a:schemeClr val="dk1"/>
              </a:lnRef>
              <a:fillRef idx="1">
                <a:schemeClr val="lt1"/>
              </a:fillRef>
              <a:effectRef idx="0">
                <a:schemeClr val="dk1"/>
              </a:effectRef>
              <a:fontRef idx="minor">
                <a:schemeClr val="dk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en-US" sz="1100"/>
              </a:p>
            </xdr:txBody>
          </xdr:sp>
        </xdr:grpSp>
        <xdr:sp macro="" textlink="">
          <xdr:nvSpPr>
            <xdr:cNvPr id="54" name="Isosceles Triangle 53">
              <a:extLst>
                <a:ext uri="{FF2B5EF4-FFF2-40B4-BE49-F238E27FC236}">
                  <a16:creationId xmlns:a16="http://schemas.microsoft.com/office/drawing/2014/main" id="{1B76CCC6-7724-4122-9AC4-5A6DDD9E9BD9}"/>
                </a:ext>
              </a:extLst>
            </xdr:cNvPr>
            <xdr:cNvSpPr/>
          </xdr:nvSpPr>
          <xdr:spPr>
            <a:xfrm rot="16200000">
              <a:off x="8178429" y="11155456"/>
              <a:ext cx="500530" cy="444502"/>
            </a:xfrm>
            <a:prstGeom prst="triangle">
              <a:avLst/>
            </a:prstGeom>
            <a:grpFill/>
            <a:ln>
              <a:noFill/>
            </a:ln>
          </xdr:spPr>
          <xdr:style>
            <a:lnRef idx="2">
              <a:schemeClr val="dk1"/>
            </a:lnRef>
            <a:fillRef idx="1">
              <a:schemeClr val="lt1"/>
            </a:fillRef>
            <a:effectRef idx="0">
              <a:schemeClr val="dk1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US" sz="1100"/>
            </a:p>
          </xdr:txBody>
        </xdr:sp>
        <xdr:sp macro="" textlink="">
          <xdr:nvSpPr>
            <xdr:cNvPr id="55" name="Isosceles Triangle 54">
              <a:extLst>
                <a:ext uri="{FF2B5EF4-FFF2-40B4-BE49-F238E27FC236}">
                  <a16:creationId xmlns:a16="http://schemas.microsoft.com/office/drawing/2014/main" id="{D3756E7E-923B-4C85-A3D2-79060C2DEC21}"/>
                </a:ext>
              </a:extLst>
            </xdr:cNvPr>
            <xdr:cNvSpPr/>
          </xdr:nvSpPr>
          <xdr:spPr>
            <a:xfrm rot="5400000">
              <a:off x="7688359" y="11173385"/>
              <a:ext cx="500530" cy="444502"/>
            </a:xfrm>
            <a:prstGeom prst="triangle">
              <a:avLst/>
            </a:prstGeom>
            <a:grpFill/>
            <a:ln>
              <a:noFill/>
            </a:ln>
          </xdr:spPr>
          <xdr:style>
            <a:lnRef idx="2">
              <a:schemeClr val="dk1"/>
            </a:lnRef>
            <a:fillRef idx="1">
              <a:schemeClr val="lt1"/>
            </a:fillRef>
            <a:effectRef idx="0">
              <a:schemeClr val="dk1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US" sz="1100"/>
            </a:p>
          </xdr:txBody>
        </xdr:sp>
      </xdr:grpSp>
      <xdr:sp macro="" textlink="">
        <xdr:nvSpPr>
          <xdr:cNvPr id="51" name="Isosceles Triangle 50">
            <a:extLst>
              <a:ext uri="{FF2B5EF4-FFF2-40B4-BE49-F238E27FC236}">
                <a16:creationId xmlns:a16="http://schemas.microsoft.com/office/drawing/2014/main" id="{2DD41C7A-5677-4E67-828C-069B0C50B48D}"/>
              </a:ext>
            </a:extLst>
          </xdr:cNvPr>
          <xdr:cNvSpPr/>
        </xdr:nvSpPr>
        <xdr:spPr>
          <a:xfrm rot="16200000">
            <a:off x="24635735" y="6374945"/>
            <a:ext cx="526143" cy="312965"/>
          </a:xfrm>
          <a:prstGeom prst="triangle">
            <a:avLst/>
          </a:prstGeom>
          <a:solidFill>
            <a:schemeClr val="bg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sp macro="" textlink="">
        <xdr:nvSpPr>
          <xdr:cNvPr id="52" name="Isosceles Triangle 51">
            <a:extLst>
              <a:ext uri="{FF2B5EF4-FFF2-40B4-BE49-F238E27FC236}">
                <a16:creationId xmlns:a16="http://schemas.microsoft.com/office/drawing/2014/main" id="{922A26E8-A28C-4078-8847-4010B29202EA}"/>
              </a:ext>
            </a:extLst>
          </xdr:cNvPr>
          <xdr:cNvSpPr/>
        </xdr:nvSpPr>
        <xdr:spPr>
          <a:xfrm rot="5400000">
            <a:off x="24307350" y="6391273"/>
            <a:ext cx="526143" cy="312965"/>
          </a:xfrm>
          <a:prstGeom prst="triangle">
            <a:avLst/>
          </a:prstGeom>
          <a:solidFill>
            <a:schemeClr val="bg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</xdr:grpSp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0.36508</cdr:x>
      <cdr:y>0.66175</cdr:y>
    </cdr:from>
    <cdr:to>
      <cdr:x>0.68452</cdr:x>
      <cdr:y>0.80443</cdr:y>
    </cdr:to>
    <cdr:sp macro="" textlink="">
      <cdr:nvSpPr>
        <cdr:cNvPr id="2" name="TextBox 8">
          <a:extLst xmlns:a="http://schemas.openxmlformats.org/drawingml/2006/main">
            <a:ext uri="{FF2B5EF4-FFF2-40B4-BE49-F238E27FC236}">
              <a16:creationId xmlns:a16="http://schemas.microsoft.com/office/drawing/2014/main" id="{1DB74409-1CBC-4DE6-8C2F-BFA230D6DDBE}"/>
            </a:ext>
          </a:extLst>
        </cdr:cNvPr>
        <cdr:cNvSpPr txBox="1"/>
      </cdr:nvSpPr>
      <cdr:spPr>
        <a:xfrm xmlns:a="http://schemas.openxmlformats.org/drawingml/2006/main">
          <a:off x="1752600" y="1708161"/>
          <a:ext cx="1533525" cy="368289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solidFill>
            <a:schemeClr val="lt1">
              <a:shade val="50000"/>
            </a:schemeClr>
          </a:solidFill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697C120-2692-448A-95EC-5195D85FFD9F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Nivel de satisfacción 63</a:t>
          </a:fld>
          <a:endParaRPr lang="en-US" sz="1100"/>
        </a:p>
      </cdr:txBody>
    </cdr:sp>
  </cdr:relSizeAnchor>
</c:userShape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_rels/pivotCacheDefinition5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5.xml"/></Relationships>
</file>

<file path=xl/pivotCache/_rels/pivotCacheDefinition6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6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Gonzatti Rodrigues, Carlos Alberto" refreshedDate="44973.633827546299" createdVersion="6" refreshedVersion="6" minRefreshableVersion="3" recordCount="100" xr:uid="{2E0A0F69-4074-4D7A-8D6D-608E846752DC}">
  <cacheSource type="worksheet">
    <worksheetSource ref="CE10:CF110" sheet="Digitacion"/>
  </cacheSource>
  <cacheFields count="2">
    <cacheField name="Paciente" numFmtId="0">
      <sharedItems containsSemiMixedTypes="0" containsString="0" containsNumber="1" containsInteger="1" minValue="1" maxValue="100"/>
    </cacheField>
    <cacheField name="Respuesta" numFmtId="0">
      <sharedItems count="4">
        <s v="Muy satisfecho"/>
        <s v="Insatisfecho"/>
        <s v="Muy insatisfecho"/>
        <s v="Satisfecho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Gonzatti Rodrigues, Carlos Alberto" refreshedDate="44973.637992013886" createdVersion="6" refreshedVersion="6" minRefreshableVersion="3" recordCount="100" xr:uid="{30BC13A5-DE5E-4DAB-8BB1-364B1FFF569C}">
  <cacheSource type="worksheet">
    <worksheetSource ref="CE10:CG110" sheet="Digitacion"/>
  </cacheSource>
  <cacheFields count="3">
    <cacheField name="Paciente" numFmtId="0">
      <sharedItems containsSemiMixedTypes="0" containsString="0" containsNumber="1" containsInteger="1" minValue="1" maxValue="100"/>
    </cacheField>
    <cacheField name="Respuesta" numFmtId="0">
      <sharedItems/>
    </cacheField>
    <cacheField name="Respuesta2" numFmtId="0">
      <sharedItems count="4">
        <s v="Satisfecho"/>
        <s v="Muy insatisfecho"/>
        <s v="Insatisfecho"/>
        <s v="Muy satisfecho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Gonzatti Rodrigues, Carlos Alberto" refreshedDate="44981.805440972224" createdVersion="6" refreshedVersion="6" minRefreshableVersion="3" recordCount="100" xr:uid="{84852F63-152E-4BC1-80BF-5314A351AF3C}">
  <cacheSource type="worksheet">
    <worksheetSource ref="CE10:CK110" sheet="Digitacion"/>
  </cacheSource>
  <cacheFields count="7">
    <cacheField name="Paciente" numFmtId="0">
      <sharedItems containsSemiMixedTypes="0" containsString="0" containsNumber="1" containsInteger="1" minValue="1" maxValue="100"/>
    </cacheField>
    <cacheField name="Respuesta" numFmtId="0">
      <sharedItems/>
    </cacheField>
    <cacheField name="Respuesta2" numFmtId="0">
      <sharedItems/>
    </cacheField>
    <cacheField name="Respuesta3" numFmtId="0">
      <sharedItems containsNonDate="0" containsString="0" containsBlank="1"/>
    </cacheField>
    <cacheField name="Respuesta4" numFmtId="0">
      <sharedItems containsNonDate="0" containsString="0" containsBlank="1"/>
    </cacheField>
    <cacheField name="Respuesta5" numFmtId="0">
      <sharedItems containsNonDate="0" containsString="0" containsBlank="1"/>
    </cacheField>
    <cacheField name="Respuesta6" numFmtId="0">
      <sharedItems count="4">
        <s v="Satisfecho"/>
        <s v="Insatisfecho"/>
        <s v="Muy satisfecho"/>
        <s v="Muy insatisfecho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Gonzatti Rodrigues, Carlos Alberto" refreshedDate="44981.811105555556" createdVersion="6" refreshedVersion="6" minRefreshableVersion="3" recordCount="100" xr:uid="{11BCEA78-41E2-463F-9EE9-BB07952C45A9}">
  <cacheSource type="worksheet">
    <worksheetSource ref="CE10:CL110" sheet="Digitacion"/>
  </cacheSource>
  <cacheFields count="8">
    <cacheField name="Paciente" numFmtId="0">
      <sharedItems containsSemiMixedTypes="0" containsString="0" containsNumber="1" containsInteger="1" minValue="1" maxValue="100"/>
    </cacheField>
    <cacheField name="Respuesta" numFmtId="0">
      <sharedItems/>
    </cacheField>
    <cacheField name="Respuesta2" numFmtId="0">
      <sharedItems/>
    </cacheField>
    <cacheField name="Respuesta3" numFmtId="0">
      <sharedItems containsNonDate="0" containsString="0" containsBlank="1"/>
    </cacheField>
    <cacheField name="Respuesta4" numFmtId="0">
      <sharedItems containsNonDate="0" containsString="0" containsBlank="1"/>
    </cacheField>
    <cacheField name="Respuesta5" numFmtId="0">
      <sharedItems containsNonDate="0" containsString="0" containsBlank="1"/>
    </cacheField>
    <cacheField name="Respuesta6" numFmtId="0">
      <sharedItems/>
    </cacheField>
    <cacheField name="Respuesta7" numFmtId="0">
      <sharedItems count="4">
        <s v="Muy satisfecho"/>
        <s v="Insatisfecho"/>
        <s v="Muy insatisfecho"/>
        <s v="Satisfecho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5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Gonzatti Rodrigues, Carlos Alberto" refreshedDate="44981.829767939817" createdVersion="6" refreshedVersion="6" minRefreshableVersion="3" recordCount="100" xr:uid="{067C2064-6843-46A7-B285-7223E6E3DB65}">
  <cacheSource type="worksheet">
    <worksheetSource ref="CE10:CM110" sheet="Digitacion"/>
  </cacheSource>
  <cacheFields count="9">
    <cacheField name="Paciente" numFmtId="0">
      <sharedItems containsSemiMixedTypes="0" containsString="0" containsNumber="1" containsInteger="1" minValue="1" maxValue="100"/>
    </cacheField>
    <cacheField name="Respuesta" numFmtId="0">
      <sharedItems/>
    </cacheField>
    <cacheField name="Respuesta2" numFmtId="0">
      <sharedItems/>
    </cacheField>
    <cacheField name="Respuesta3" numFmtId="0">
      <sharedItems containsNonDate="0" containsString="0" containsBlank="1"/>
    </cacheField>
    <cacheField name="Respuesta4" numFmtId="0">
      <sharedItems containsNonDate="0" containsString="0" containsBlank="1"/>
    </cacheField>
    <cacheField name="Respuesta5" numFmtId="0">
      <sharedItems containsNonDate="0" containsString="0" containsBlank="1"/>
    </cacheField>
    <cacheField name="Respuesta6" numFmtId="0">
      <sharedItems/>
    </cacheField>
    <cacheField name="Respuesta7" numFmtId="0">
      <sharedItems/>
    </cacheField>
    <cacheField name="Respuesta8" numFmtId="0">
      <sharedItems count="4">
        <s v="Muy satisfecho"/>
        <s v="Satisfecho"/>
        <s v="Insatisfecho"/>
        <s v="Muy insatisfecho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6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Gonzatti Rodrigues, Carlos Alberto" refreshedDate="44981.831701388888" createdVersion="6" refreshedVersion="6" minRefreshableVersion="3" recordCount="100" xr:uid="{68284E81-D9D9-449D-A124-F74899BB7D40}">
  <cacheSource type="worksheet">
    <worksheetSource ref="CE10:CN110" sheet="Digitacion"/>
  </cacheSource>
  <cacheFields count="10">
    <cacheField name="Paciente" numFmtId="0">
      <sharedItems containsSemiMixedTypes="0" containsString="0" containsNumber="1" containsInteger="1" minValue="1" maxValue="100"/>
    </cacheField>
    <cacheField name="Respuesta" numFmtId="0">
      <sharedItems/>
    </cacheField>
    <cacheField name="Respuesta2" numFmtId="0">
      <sharedItems/>
    </cacheField>
    <cacheField name="Respuesta3" numFmtId="0">
      <sharedItems containsNonDate="0" containsString="0" containsBlank="1"/>
    </cacheField>
    <cacheField name="Respuesta4" numFmtId="0">
      <sharedItems containsNonDate="0" containsString="0" containsBlank="1"/>
    </cacheField>
    <cacheField name="Respuesta5" numFmtId="0">
      <sharedItems containsNonDate="0" containsString="0" containsBlank="1"/>
    </cacheField>
    <cacheField name="Respuesta6" numFmtId="0">
      <sharedItems/>
    </cacheField>
    <cacheField name="Respuesta7" numFmtId="0">
      <sharedItems/>
    </cacheField>
    <cacheField name="Respuesta8" numFmtId="0">
      <sharedItems/>
    </cacheField>
    <cacheField name="Respuesta9" numFmtId="0">
      <sharedItems count="4">
        <s v="Muy insatisfecho"/>
        <s v="Satisfecho"/>
        <s v="Insatisfecho"/>
        <s v="Muy satisfecho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0">
  <r>
    <n v="1"/>
    <x v="0"/>
  </r>
  <r>
    <n v="2"/>
    <x v="1"/>
  </r>
  <r>
    <n v="3"/>
    <x v="2"/>
  </r>
  <r>
    <n v="4"/>
    <x v="1"/>
  </r>
  <r>
    <n v="5"/>
    <x v="2"/>
  </r>
  <r>
    <n v="6"/>
    <x v="0"/>
  </r>
  <r>
    <n v="7"/>
    <x v="0"/>
  </r>
  <r>
    <n v="8"/>
    <x v="1"/>
  </r>
  <r>
    <n v="9"/>
    <x v="2"/>
  </r>
  <r>
    <n v="10"/>
    <x v="3"/>
  </r>
  <r>
    <n v="11"/>
    <x v="2"/>
  </r>
  <r>
    <n v="12"/>
    <x v="3"/>
  </r>
  <r>
    <n v="13"/>
    <x v="1"/>
  </r>
  <r>
    <n v="14"/>
    <x v="0"/>
  </r>
  <r>
    <n v="15"/>
    <x v="0"/>
  </r>
  <r>
    <n v="16"/>
    <x v="2"/>
  </r>
  <r>
    <n v="17"/>
    <x v="3"/>
  </r>
  <r>
    <n v="18"/>
    <x v="1"/>
  </r>
  <r>
    <n v="19"/>
    <x v="1"/>
  </r>
  <r>
    <n v="20"/>
    <x v="3"/>
  </r>
  <r>
    <n v="21"/>
    <x v="3"/>
  </r>
  <r>
    <n v="22"/>
    <x v="3"/>
  </r>
  <r>
    <n v="23"/>
    <x v="2"/>
  </r>
  <r>
    <n v="24"/>
    <x v="1"/>
  </r>
  <r>
    <n v="25"/>
    <x v="0"/>
  </r>
  <r>
    <n v="26"/>
    <x v="1"/>
  </r>
  <r>
    <n v="27"/>
    <x v="0"/>
  </r>
  <r>
    <n v="28"/>
    <x v="2"/>
  </r>
  <r>
    <n v="29"/>
    <x v="3"/>
  </r>
  <r>
    <n v="30"/>
    <x v="3"/>
  </r>
  <r>
    <n v="31"/>
    <x v="1"/>
  </r>
  <r>
    <n v="32"/>
    <x v="0"/>
  </r>
  <r>
    <n v="33"/>
    <x v="3"/>
  </r>
  <r>
    <n v="34"/>
    <x v="3"/>
  </r>
  <r>
    <n v="35"/>
    <x v="0"/>
  </r>
  <r>
    <n v="36"/>
    <x v="0"/>
  </r>
  <r>
    <n v="37"/>
    <x v="3"/>
  </r>
  <r>
    <n v="38"/>
    <x v="3"/>
  </r>
  <r>
    <n v="39"/>
    <x v="1"/>
  </r>
  <r>
    <n v="40"/>
    <x v="2"/>
  </r>
  <r>
    <n v="41"/>
    <x v="0"/>
  </r>
  <r>
    <n v="42"/>
    <x v="0"/>
  </r>
  <r>
    <n v="43"/>
    <x v="1"/>
  </r>
  <r>
    <n v="44"/>
    <x v="0"/>
  </r>
  <r>
    <n v="45"/>
    <x v="2"/>
  </r>
  <r>
    <n v="46"/>
    <x v="1"/>
  </r>
  <r>
    <n v="47"/>
    <x v="3"/>
  </r>
  <r>
    <n v="48"/>
    <x v="3"/>
  </r>
  <r>
    <n v="49"/>
    <x v="1"/>
  </r>
  <r>
    <n v="50"/>
    <x v="0"/>
  </r>
  <r>
    <n v="51"/>
    <x v="0"/>
  </r>
  <r>
    <n v="52"/>
    <x v="2"/>
  </r>
  <r>
    <n v="53"/>
    <x v="3"/>
  </r>
  <r>
    <n v="54"/>
    <x v="1"/>
  </r>
  <r>
    <n v="55"/>
    <x v="1"/>
  </r>
  <r>
    <n v="56"/>
    <x v="0"/>
  </r>
  <r>
    <n v="57"/>
    <x v="2"/>
  </r>
  <r>
    <n v="58"/>
    <x v="0"/>
  </r>
  <r>
    <n v="59"/>
    <x v="0"/>
  </r>
  <r>
    <n v="60"/>
    <x v="0"/>
  </r>
  <r>
    <n v="61"/>
    <x v="3"/>
  </r>
  <r>
    <n v="62"/>
    <x v="1"/>
  </r>
  <r>
    <n v="63"/>
    <x v="3"/>
  </r>
  <r>
    <n v="64"/>
    <x v="2"/>
  </r>
  <r>
    <n v="65"/>
    <x v="0"/>
  </r>
  <r>
    <n v="66"/>
    <x v="0"/>
  </r>
  <r>
    <n v="67"/>
    <x v="0"/>
  </r>
  <r>
    <n v="68"/>
    <x v="0"/>
  </r>
  <r>
    <n v="69"/>
    <x v="1"/>
  </r>
  <r>
    <n v="70"/>
    <x v="3"/>
  </r>
  <r>
    <n v="71"/>
    <x v="0"/>
  </r>
  <r>
    <n v="72"/>
    <x v="1"/>
  </r>
  <r>
    <n v="73"/>
    <x v="0"/>
  </r>
  <r>
    <n v="74"/>
    <x v="2"/>
  </r>
  <r>
    <n v="75"/>
    <x v="1"/>
  </r>
  <r>
    <n v="76"/>
    <x v="1"/>
  </r>
  <r>
    <n v="77"/>
    <x v="0"/>
  </r>
  <r>
    <n v="78"/>
    <x v="0"/>
  </r>
  <r>
    <n v="79"/>
    <x v="2"/>
  </r>
  <r>
    <n v="80"/>
    <x v="0"/>
  </r>
  <r>
    <n v="81"/>
    <x v="2"/>
  </r>
  <r>
    <n v="82"/>
    <x v="1"/>
  </r>
  <r>
    <n v="83"/>
    <x v="0"/>
  </r>
  <r>
    <n v="84"/>
    <x v="0"/>
  </r>
  <r>
    <n v="85"/>
    <x v="3"/>
  </r>
  <r>
    <n v="86"/>
    <x v="2"/>
  </r>
  <r>
    <n v="87"/>
    <x v="1"/>
  </r>
  <r>
    <n v="88"/>
    <x v="2"/>
  </r>
  <r>
    <n v="89"/>
    <x v="3"/>
  </r>
  <r>
    <n v="90"/>
    <x v="3"/>
  </r>
  <r>
    <n v="91"/>
    <x v="3"/>
  </r>
  <r>
    <n v="92"/>
    <x v="1"/>
  </r>
  <r>
    <n v="93"/>
    <x v="2"/>
  </r>
  <r>
    <n v="94"/>
    <x v="0"/>
  </r>
  <r>
    <n v="95"/>
    <x v="0"/>
  </r>
  <r>
    <n v="96"/>
    <x v="2"/>
  </r>
  <r>
    <n v="97"/>
    <x v="1"/>
  </r>
  <r>
    <n v="98"/>
    <x v="0"/>
  </r>
  <r>
    <n v="99"/>
    <x v="0"/>
  </r>
  <r>
    <n v="100"/>
    <x v="0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0">
  <r>
    <n v="1"/>
    <s v="Muy satisfecho"/>
    <x v="0"/>
  </r>
  <r>
    <n v="2"/>
    <s v="Insatisfecho"/>
    <x v="0"/>
  </r>
  <r>
    <n v="3"/>
    <s v="Muy insatisfecho"/>
    <x v="1"/>
  </r>
  <r>
    <n v="4"/>
    <s v="Insatisfecho"/>
    <x v="1"/>
  </r>
  <r>
    <n v="5"/>
    <s v="Muy insatisfecho"/>
    <x v="2"/>
  </r>
  <r>
    <n v="6"/>
    <s v="Muy satisfecho"/>
    <x v="0"/>
  </r>
  <r>
    <n v="7"/>
    <s v="Muy satisfecho"/>
    <x v="2"/>
  </r>
  <r>
    <n v="8"/>
    <s v="Insatisfecho"/>
    <x v="0"/>
  </r>
  <r>
    <n v="9"/>
    <s v="Muy insatisfecho"/>
    <x v="2"/>
  </r>
  <r>
    <n v="10"/>
    <s v="Satisfecho"/>
    <x v="3"/>
  </r>
  <r>
    <n v="11"/>
    <s v="Muy insatisfecho"/>
    <x v="2"/>
  </r>
  <r>
    <n v="12"/>
    <s v="Satisfecho"/>
    <x v="3"/>
  </r>
  <r>
    <n v="13"/>
    <s v="Insatisfecho"/>
    <x v="1"/>
  </r>
  <r>
    <n v="14"/>
    <s v="Muy satisfecho"/>
    <x v="3"/>
  </r>
  <r>
    <n v="15"/>
    <s v="Muy satisfecho"/>
    <x v="1"/>
  </r>
  <r>
    <n v="16"/>
    <s v="Muy insatisfecho"/>
    <x v="0"/>
  </r>
  <r>
    <n v="17"/>
    <s v="Satisfecho"/>
    <x v="2"/>
  </r>
  <r>
    <n v="18"/>
    <s v="Insatisfecho"/>
    <x v="0"/>
  </r>
  <r>
    <n v="19"/>
    <s v="Insatisfecho"/>
    <x v="1"/>
  </r>
  <r>
    <n v="20"/>
    <s v="Satisfecho"/>
    <x v="2"/>
  </r>
  <r>
    <n v="21"/>
    <s v="Satisfecho"/>
    <x v="0"/>
  </r>
  <r>
    <n v="22"/>
    <s v="Satisfecho"/>
    <x v="3"/>
  </r>
  <r>
    <n v="23"/>
    <s v="Muy insatisfecho"/>
    <x v="1"/>
  </r>
  <r>
    <n v="24"/>
    <s v="Insatisfecho"/>
    <x v="3"/>
  </r>
  <r>
    <n v="25"/>
    <s v="Muy satisfecho"/>
    <x v="2"/>
  </r>
  <r>
    <n v="26"/>
    <s v="Insatisfecho"/>
    <x v="2"/>
  </r>
  <r>
    <n v="27"/>
    <s v="Muy satisfecho"/>
    <x v="1"/>
  </r>
  <r>
    <n v="28"/>
    <s v="Muy insatisfecho"/>
    <x v="3"/>
  </r>
  <r>
    <n v="29"/>
    <s v="Satisfecho"/>
    <x v="2"/>
  </r>
  <r>
    <n v="30"/>
    <s v="Satisfecho"/>
    <x v="2"/>
  </r>
  <r>
    <n v="31"/>
    <s v="Insatisfecho"/>
    <x v="1"/>
  </r>
  <r>
    <n v="32"/>
    <s v="Muy satisfecho"/>
    <x v="1"/>
  </r>
  <r>
    <n v="33"/>
    <s v="Satisfecho"/>
    <x v="3"/>
  </r>
  <r>
    <n v="34"/>
    <s v="Satisfecho"/>
    <x v="0"/>
  </r>
  <r>
    <n v="35"/>
    <s v="Muy satisfecho"/>
    <x v="1"/>
  </r>
  <r>
    <n v="36"/>
    <s v="Muy satisfecho"/>
    <x v="0"/>
  </r>
  <r>
    <n v="37"/>
    <s v="Satisfecho"/>
    <x v="1"/>
  </r>
  <r>
    <n v="38"/>
    <s v="Satisfecho"/>
    <x v="1"/>
  </r>
  <r>
    <n v="39"/>
    <s v="Insatisfecho"/>
    <x v="0"/>
  </r>
  <r>
    <n v="40"/>
    <s v="Muy insatisfecho"/>
    <x v="3"/>
  </r>
  <r>
    <n v="41"/>
    <s v="Muy satisfecho"/>
    <x v="3"/>
  </r>
  <r>
    <n v="42"/>
    <s v="Muy satisfecho"/>
    <x v="0"/>
  </r>
  <r>
    <n v="43"/>
    <s v="Insatisfecho"/>
    <x v="2"/>
  </r>
  <r>
    <n v="44"/>
    <s v="Muy satisfecho"/>
    <x v="0"/>
  </r>
  <r>
    <n v="45"/>
    <s v="Muy insatisfecho"/>
    <x v="1"/>
  </r>
  <r>
    <n v="46"/>
    <s v="Insatisfecho"/>
    <x v="1"/>
  </r>
  <r>
    <n v="47"/>
    <s v="Satisfecho"/>
    <x v="2"/>
  </r>
  <r>
    <n v="48"/>
    <s v="Satisfecho"/>
    <x v="2"/>
  </r>
  <r>
    <n v="49"/>
    <s v="Insatisfecho"/>
    <x v="3"/>
  </r>
  <r>
    <n v="50"/>
    <s v="Muy satisfecho"/>
    <x v="3"/>
  </r>
  <r>
    <n v="51"/>
    <s v="Muy satisfecho"/>
    <x v="3"/>
  </r>
  <r>
    <n v="52"/>
    <s v="Muy insatisfecho"/>
    <x v="2"/>
  </r>
  <r>
    <n v="53"/>
    <s v="Satisfecho"/>
    <x v="3"/>
  </r>
  <r>
    <n v="54"/>
    <s v="Insatisfecho"/>
    <x v="3"/>
  </r>
  <r>
    <n v="55"/>
    <s v="Insatisfecho"/>
    <x v="2"/>
  </r>
  <r>
    <n v="56"/>
    <s v="Muy satisfecho"/>
    <x v="3"/>
  </r>
  <r>
    <n v="57"/>
    <s v="Muy insatisfecho"/>
    <x v="0"/>
  </r>
  <r>
    <n v="58"/>
    <s v="Muy satisfecho"/>
    <x v="0"/>
  </r>
  <r>
    <n v="59"/>
    <s v="Muy satisfecho"/>
    <x v="0"/>
  </r>
  <r>
    <n v="60"/>
    <s v="Muy satisfecho"/>
    <x v="1"/>
  </r>
  <r>
    <n v="61"/>
    <s v="Satisfecho"/>
    <x v="3"/>
  </r>
  <r>
    <n v="62"/>
    <s v="Insatisfecho"/>
    <x v="0"/>
  </r>
  <r>
    <n v="63"/>
    <s v="Satisfecho"/>
    <x v="3"/>
  </r>
  <r>
    <n v="64"/>
    <s v="Muy insatisfecho"/>
    <x v="1"/>
  </r>
  <r>
    <n v="65"/>
    <s v="Muy satisfecho"/>
    <x v="1"/>
  </r>
  <r>
    <n v="66"/>
    <s v="Muy satisfecho"/>
    <x v="1"/>
  </r>
  <r>
    <n v="67"/>
    <s v="Muy satisfecho"/>
    <x v="3"/>
  </r>
  <r>
    <n v="68"/>
    <s v="Muy satisfecho"/>
    <x v="2"/>
  </r>
  <r>
    <n v="69"/>
    <s v="Insatisfecho"/>
    <x v="1"/>
  </r>
  <r>
    <n v="70"/>
    <s v="Satisfecho"/>
    <x v="0"/>
  </r>
  <r>
    <n v="71"/>
    <s v="Muy satisfecho"/>
    <x v="1"/>
  </r>
  <r>
    <n v="72"/>
    <s v="Insatisfecho"/>
    <x v="1"/>
  </r>
  <r>
    <n v="73"/>
    <s v="Muy satisfecho"/>
    <x v="3"/>
  </r>
  <r>
    <n v="74"/>
    <s v="Muy insatisfecho"/>
    <x v="1"/>
  </r>
  <r>
    <n v="75"/>
    <s v="Insatisfecho"/>
    <x v="2"/>
  </r>
  <r>
    <n v="76"/>
    <s v="Insatisfecho"/>
    <x v="2"/>
  </r>
  <r>
    <n v="77"/>
    <s v="Muy satisfecho"/>
    <x v="3"/>
  </r>
  <r>
    <n v="78"/>
    <s v="Muy satisfecho"/>
    <x v="3"/>
  </r>
  <r>
    <n v="79"/>
    <s v="Muy insatisfecho"/>
    <x v="1"/>
  </r>
  <r>
    <n v="80"/>
    <s v="Muy satisfecho"/>
    <x v="3"/>
  </r>
  <r>
    <n v="81"/>
    <s v="Muy insatisfecho"/>
    <x v="1"/>
  </r>
  <r>
    <n v="82"/>
    <s v="Insatisfecho"/>
    <x v="2"/>
  </r>
  <r>
    <n v="83"/>
    <s v="Muy satisfecho"/>
    <x v="3"/>
  </r>
  <r>
    <n v="84"/>
    <s v="Muy satisfecho"/>
    <x v="3"/>
  </r>
  <r>
    <n v="85"/>
    <s v="Satisfecho"/>
    <x v="0"/>
  </r>
  <r>
    <n v="86"/>
    <s v="Muy insatisfecho"/>
    <x v="1"/>
  </r>
  <r>
    <n v="87"/>
    <s v="Insatisfecho"/>
    <x v="2"/>
  </r>
  <r>
    <n v="88"/>
    <s v="Muy insatisfecho"/>
    <x v="1"/>
  </r>
  <r>
    <n v="89"/>
    <s v="Satisfecho"/>
    <x v="0"/>
  </r>
  <r>
    <n v="90"/>
    <s v="Satisfecho"/>
    <x v="0"/>
  </r>
  <r>
    <n v="91"/>
    <s v="Satisfecho"/>
    <x v="0"/>
  </r>
  <r>
    <n v="92"/>
    <s v="Insatisfecho"/>
    <x v="2"/>
  </r>
  <r>
    <n v="93"/>
    <s v="Muy insatisfecho"/>
    <x v="1"/>
  </r>
  <r>
    <n v="94"/>
    <s v="Muy satisfecho"/>
    <x v="3"/>
  </r>
  <r>
    <n v="95"/>
    <s v="Muy satisfecho"/>
    <x v="3"/>
  </r>
  <r>
    <n v="96"/>
    <s v="Muy insatisfecho"/>
    <x v="1"/>
  </r>
  <r>
    <n v="97"/>
    <s v="Insatisfecho"/>
    <x v="2"/>
  </r>
  <r>
    <n v="98"/>
    <s v="Muy satisfecho"/>
    <x v="3"/>
  </r>
  <r>
    <n v="99"/>
    <s v="Muy satisfecho"/>
    <x v="3"/>
  </r>
  <r>
    <n v="100"/>
    <s v="Muy satisfecho"/>
    <x v="3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0">
  <r>
    <n v="1"/>
    <s v="Muy satisfecho"/>
    <s v="Satisfecho"/>
    <m/>
    <m/>
    <m/>
    <x v="0"/>
  </r>
  <r>
    <n v="2"/>
    <s v="Insatisfecho"/>
    <s v="Satisfecho"/>
    <m/>
    <m/>
    <m/>
    <x v="1"/>
  </r>
  <r>
    <n v="3"/>
    <s v="Muy insatisfecho"/>
    <s v="Muy insatisfecho"/>
    <m/>
    <m/>
    <m/>
    <x v="2"/>
  </r>
  <r>
    <n v="4"/>
    <s v="Insatisfecho"/>
    <s v="Muy insatisfecho"/>
    <m/>
    <m/>
    <m/>
    <x v="3"/>
  </r>
  <r>
    <n v="5"/>
    <s v="Muy insatisfecho"/>
    <s v="Insatisfecho"/>
    <m/>
    <m/>
    <m/>
    <x v="2"/>
  </r>
  <r>
    <n v="6"/>
    <s v="Muy satisfecho"/>
    <s v="Satisfecho"/>
    <m/>
    <m/>
    <m/>
    <x v="1"/>
  </r>
  <r>
    <n v="7"/>
    <s v="Muy satisfecho"/>
    <s v="Insatisfecho"/>
    <m/>
    <m/>
    <m/>
    <x v="2"/>
  </r>
  <r>
    <n v="8"/>
    <s v="Insatisfecho"/>
    <s v="Satisfecho"/>
    <m/>
    <m/>
    <m/>
    <x v="1"/>
  </r>
  <r>
    <n v="9"/>
    <s v="Muy insatisfecho"/>
    <s v="Insatisfecho"/>
    <m/>
    <m/>
    <m/>
    <x v="1"/>
  </r>
  <r>
    <n v="10"/>
    <s v="Satisfecho"/>
    <s v="Muy satisfecho"/>
    <m/>
    <m/>
    <m/>
    <x v="1"/>
  </r>
  <r>
    <n v="11"/>
    <s v="Muy insatisfecho"/>
    <s v="Insatisfecho"/>
    <m/>
    <m/>
    <m/>
    <x v="3"/>
  </r>
  <r>
    <n v="12"/>
    <s v="Satisfecho"/>
    <s v="Muy satisfecho"/>
    <m/>
    <m/>
    <m/>
    <x v="2"/>
  </r>
  <r>
    <n v="13"/>
    <s v="Insatisfecho"/>
    <s v="Muy insatisfecho"/>
    <m/>
    <m/>
    <m/>
    <x v="1"/>
  </r>
  <r>
    <n v="14"/>
    <s v="Muy satisfecho"/>
    <s v="Muy satisfecho"/>
    <m/>
    <m/>
    <m/>
    <x v="0"/>
  </r>
  <r>
    <n v="15"/>
    <s v="Muy satisfecho"/>
    <s v="Muy insatisfecho"/>
    <m/>
    <m/>
    <m/>
    <x v="1"/>
  </r>
  <r>
    <n v="16"/>
    <s v="Muy insatisfecho"/>
    <s v="Satisfecho"/>
    <m/>
    <m/>
    <m/>
    <x v="2"/>
  </r>
  <r>
    <n v="17"/>
    <s v="Satisfecho"/>
    <s v="Insatisfecho"/>
    <m/>
    <m/>
    <m/>
    <x v="0"/>
  </r>
  <r>
    <n v="18"/>
    <s v="Insatisfecho"/>
    <s v="Satisfecho"/>
    <m/>
    <m/>
    <m/>
    <x v="3"/>
  </r>
  <r>
    <n v="19"/>
    <s v="Insatisfecho"/>
    <s v="Muy insatisfecho"/>
    <m/>
    <m/>
    <m/>
    <x v="0"/>
  </r>
  <r>
    <n v="20"/>
    <s v="Satisfecho"/>
    <s v="Insatisfecho"/>
    <m/>
    <m/>
    <m/>
    <x v="1"/>
  </r>
  <r>
    <n v="21"/>
    <s v="Satisfecho"/>
    <s v="Satisfecho"/>
    <m/>
    <m/>
    <m/>
    <x v="2"/>
  </r>
  <r>
    <n v="22"/>
    <s v="Satisfecho"/>
    <s v="Muy satisfecho"/>
    <m/>
    <m/>
    <m/>
    <x v="1"/>
  </r>
  <r>
    <n v="23"/>
    <s v="Muy insatisfecho"/>
    <s v="Muy insatisfecho"/>
    <m/>
    <m/>
    <m/>
    <x v="1"/>
  </r>
  <r>
    <n v="24"/>
    <s v="Insatisfecho"/>
    <s v="Muy satisfecho"/>
    <m/>
    <m/>
    <m/>
    <x v="2"/>
  </r>
  <r>
    <n v="25"/>
    <s v="Muy satisfecho"/>
    <s v="Insatisfecho"/>
    <m/>
    <m/>
    <m/>
    <x v="2"/>
  </r>
  <r>
    <n v="26"/>
    <s v="Insatisfecho"/>
    <s v="Insatisfecho"/>
    <m/>
    <m/>
    <m/>
    <x v="2"/>
  </r>
  <r>
    <n v="27"/>
    <s v="Muy satisfecho"/>
    <s v="Muy insatisfecho"/>
    <m/>
    <m/>
    <m/>
    <x v="0"/>
  </r>
  <r>
    <n v="28"/>
    <s v="Muy insatisfecho"/>
    <s v="Muy satisfecho"/>
    <m/>
    <m/>
    <m/>
    <x v="2"/>
  </r>
  <r>
    <n v="29"/>
    <s v="Satisfecho"/>
    <s v="Insatisfecho"/>
    <m/>
    <m/>
    <m/>
    <x v="3"/>
  </r>
  <r>
    <n v="30"/>
    <s v="Satisfecho"/>
    <s v="Insatisfecho"/>
    <m/>
    <m/>
    <m/>
    <x v="2"/>
  </r>
  <r>
    <n v="31"/>
    <s v="Insatisfecho"/>
    <s v="Muy insatisfecho"/>
    <m/>
    <m/>
    <m/>
    <x v="2"/>
  </r>
  <r>
    <n v="32"/>
    <s v="Muy satisfecho"/>
    <s v="Muy insatisfecho"/>
    <m/>
    <m/>
    <m/>
    <x v="0"/>
  </r>
  <r>
    <n v="33"/>
    <s v="Satisfecho"/>
    <s v="Muy satisfecho"/>
    <m/>
    <m/>
    <m/>
    <x v="0"/>
  </r>
  <r>
    <n v="34"/>
    <s v="Satisfecho"/>
    <s v="Satisfecho"/>
    <m/>
    <m/>
    <m/>
    <x v="3"/>
  </r>
  <r>
    <n v="35"/>
    <s v="Muy satisfecho"/>
    <s v="Muy insatisfecho"/>
    <m/>
    <m/>
    <m/>
    <x v="0"/>
  </r>
  <r>
    <n v="36"/>
    <s v="Muy satisfecho"/>
    <s v="Satisfecho"/>
    <m/>
    <m/>
    <m/>
    <x v="0"/>
  </r>
  <r>
    <n v="37"/>
    <s v="Satisfecho"/>
    <s v="Muy insatisfecho"/>
    <m/>
    <m/>
    <m/>
    <x v="3"/>
  </r>
  <r>
    <n v="38"/>
    <s v="Satisfecho"/>
    <s v="Muy insatisfecho"/>
    <m/>
    <m/>
    <m/>
    <x v="2"/>
  </r>
  <r>
    <n v="39"/>
    <s v="Insatisfecho"/>
    <s v="Satisfecho"/>
    <m/>
    <m/>
    <m/>
    <x v="0"/>
  </r>
  <r>
    <n v="40"/>
    <s v="Muy insatisfecho"/>
    <s v="Muy satisfecho"/>
    <m/>
    <m/>
    <m/>
    <x v="2"/>
  </r>
  <r>
    <n v="41"/>
    <s v="Muy satisfecho"/>
    <s v="Muy satisfecho"/>
    <m/>
    <m/>
    <m/>
    <x v="0"/>
  </r>
  <r>
    <n v="42"/>
    <s v="Muy satisfecho"/>
    <s v="Satisfecho"/>
    <m/>
    <m/>
    <m/>
    <x v="0"/>
  </r>
  <r>
    <n v="43"/>
    <s v="Insatisfecho"/>
    <s v="Insatisfecho"/>
    <m/>
    <m/>
    <m/>
    <x v="3"/>
  </r>
  <r>
    <n v="44"/>
    <s v="Muy satisfecho"/>
    <s v="Satisfecho"/>
    <m/>
    <m/>
    <m/>
    <x v="0"/>
  </r>
  <r>
    <n v="45"/>
    <s v="Muy insatisfecho"/>
    <s v="Muy insatisfecho"/>
    <m/>
    <m/>
    <m/>
    <x v="1"/>
  </r>
  <r>
    <n v="46"/>
    <s v="Insatisfecho"/>
    <s v="Muy insatisfecho"/>
    <m/>
    <m/>
    <m/>
    <x v="0"/>
  </r>
  <r>
    <n v="47"/>
    <s v="Satisfecho"/>
    <s v="Insatisfecho"/>
    <m/>
    <m/>
    <m/>
    <x v="3"/>
  </r>
  <r>
    <n v="48"/>
    <s v="Satisfecho"/>
    <s v="Insatisfecho"/>
    <m/>
    <m/>
    <m/>
    <x v="2"/>
  </r>
  <r>
    <n v="49"/>
    <s v="Insatisfecho"/>
    <s v="Muy satisfecho"/>
    <m/>
    <m/>
    <m/>
    <x v="2"/>
  </r>
  <r>
    <n v="50"/>
    <s v="Muy satisfecho"/>
    <s v="Muy satisfecho"/>
    <m/>
    <m/>
    <m/>
    <x v="1"/>
  </r>
  <r>
    <n v="51"/>
    <s v="Muy satisfecho"/>
    <s v="Muy satisfecho"/>
    <m/>
    <m/>
    <m/>
    <x v="1"/>
  </r>
  <r>
    <n v="52"/>
    <s v="Muy insatisfecho"/>
    <s v="Insatisfecho"/>
    <m/>
    <m/>
    <m/>
    <x v="2"/>
  </r>
  <r>
    <n v="53"/>
    <s v="Satisfecho"/>
    <s v="Muy satisfecho"/>
    <m/>
    <m/>
    <m/>
    <x v="2"/>
  </r>
  <r>
    <n v="54"/>
    <s v="Insatisfecho"/>
    <s v="Muy satisfecho"/>
    <m/>
    <m/>
    <m/>
    <x v="0"/>
  </r>
  <r>
    <n v="55"/>
    <s v="Insatisfecho"/>
    <s v="Insatisfecho"/>
    <m/>
    <m/>
    <m/>
    <x v="0"/>
  </r>
  <r>
    <n v="56"/>
    <s v="Muy satisfecho"/>
    <s v="Muy satisfecho"/>
    <m/>
    <m/>
    <m/>
    <x v="0"/>
  </r>
  <r>
    <n v="57"/>
    <s v="Muy insatisfecho"/>
    <s v="Satisfecho"/>
    <m/>
    <m/>
    <m/>
    <x v="1"/>
  </r>
  <r>
    <n v="58"/>
    <s v="Muy satisfecho"/>
    <s v="Satisfecho"/>
    <m/>
    <m/>
    <m/>
    <x v="3"/>
  </r>
  <r>
    <n v="59"/>
    <s v="Muy satisfecho"/>
    <s v="Satisfecho"/>
    <m/>
    <m/>
    <m/>
    <x v="3"/>
  </r>
  <r>
    <n v="60"/>
    <s v="Muy satisfecho"/>
    <s v="Muy insatisfecho"/>
    <m/>
    <m/>
    <m/>
    <x v="1"/>
  </r>
  <r>
    <n v="61"/>
    <s v="Satisfecho"/>
    <s v="Muy satisfecho"/>
    <m/>
    <m/>
    <m/>
    <x v="1"/>
  </r>
  <r>
    <n v="62"/>
    <s v="Insatisfecho"/>
    <s v="Satisfecho"/>
    <m/>
    <m/>
    <m/>
    <x v="0"/>
  </r>
  <r>
    <n v="63"/>
    <s v="Satisfecho"/>
    <s v="Muy satisfecho"/>
    <m/>
    <m/>
    <m/>
    <x v="0"/>
  </r>
  <r>
    <n v="64"/>
    <s v="Muy insatisfecho"/>
    <s v="Muy insatisfecho"/>
    <m/>
    <m/>
    <m/>
    <x v="2"/>
  </r>
  <r>
    <n v="65"/>
    <s v="Muy satisfecho"/>
    <s v="Muy insatisfecho"/>
    <m/>
    <m/>
    <m/>
    <x v="0"/>
  </r>
  <r>
    <n v="66"/>
    <s v="Muy satisfecho"/>
    <s v="Muy insatisfecho"/>
    <m/>
    <m/>
    <m/>
    <x v="3"/>
  </r>
  <r>
    <n v="67"/>
    <s v="Muy satisfecho"/>
    <s v="Muy satisfecho"/>
    <m/>
    <m/>
    <m/>
    <x v="1"/>
  </r>
  <r>
    <n v="68"/>
    <s v="Muy satisfecho"/>
    <s v="Insatisfecho"/>
    <m/>
    <m/>
    <m/>
    <x v="1"/>
  </r>
  <r>
    <n v="69"/>
    <s v="Insatisfecho"/>
    <s v="Muy insatisfecho"/>
    <m/>
    <m/>
    <m/>
    <x v="2"/>
  </r>
  <r>
    <n v="70"/>
    <s v="Satisfecho"/>
    <s v="Satisfecho"/>
    <m/>
    <m/>
    <m/>
    <x v="0"/>
  </r>
  <r>
    <n v="71"/>
    <s v="Muy satisfecho"/>
    <s v="Muy insatisfecho"/>
    <m/>
    <m/>
    <m/>
    <x v="3"/>
  </r>
  <r>
    <n v="72"/>
    <s v="Insatisfecho"/>
    <s v="Muy insatisfecho"/>
    <m/>
    <m/>
    <m/>
    <x v="3"/>
  </r>
  <r>
    <n v="73"/>
    <s v="Muy satisfecho"/>
    <s v="Muy satisfecho"/>
    <m/>
    <m/>
    <m/>
    <x v="0"/>
  </r>
  <r>
    <n v="74"/>
    <s v="Muy insatisfecho"/>
    <s v="Muy insatisfecho"/>
    <m/>
    <m/>
    <m/>
    <x v="0"/>
  </r>
  <r>
    <n v="75"/>
    <s v="Insatisfecho"/>
    <s v="Insatisfecho"/>
    <m/>
    <m/>
    <m/>
    <x v="3"/>
  </r>
  <r>
    <n v="76"/>
    <s v="Insatisfecho"/>
    <s v="Insatisfecho"/>
    <m/>
    <m/>
    <m/>
    <x v="3"/>
  </r>
  <r>
    <n v="77"/>
    <s v="Muy satisfecho"/>
    <s v="Muy satisfecho"/>
    <m/>
    <m/>
    <m/>
    <x v="3"/>
  </r>
  <r>
    <n v="78"/>
    <s v="Muy satisfecho"/>
    <s v="Muy satisfecho"/>
    <m/>
    <m/>
    <m/>
    <x v="1"/>
  </r>
  <r>
    <n v="79"/>
    <s v="Muy insatisfecho"/>
    <s v="Muy insatisfecho"/>
    <m/>
    <m/>
    <m/>
    <x v="2"/>
  </r>
  <r>
    <n v="80"/>
    <s v="Muy satisfecho"/>
    <s v="Muy satisfecho"/>
    <m/>
    <m/>
    <m/>
    <x v="0"/>
  </r>
  <r>
    <n v="81"/>
    <s v="Muy insatisfecho"/>
    <s v="Muy insatisfecho"/>
    <m/>
    <m/>
    <m/>
    <x v="3"/>
  </r>
  <r>
    <n v="82"/>
    <s v="Insatisfecho"/>
    <s v="Insatisfecho"/>
    <m/>
    <m/>
    <m/>
    <x v="2"/>
  </r>
  <r>
    <n v="83"/>
    <s v="Muy satisfecho"/>
    <s v="Muy satisfecho"/>
    <m/>
    <m/>
    <m/>
    <x v="2"/>
  </r>
  <r>
    <n v="84"/>
    <s v="Muy satisfecho"/>
    <s v="Muy satisfecho"/>
    <m/>
    <m/>
    <m/>
    <x v="3"/>
  </r>
  <r>
    <n v="85"/>
    <s v="Satisfecho"/>
    <s v="Satisfecho"/>
    <m/>
    <m/>
    <m/>
    <x v="1"/>
  </r>
  <r>
    <n v="86"/>
    <s v="Muy insatisfecho"/>
    <s v="Muy insatisfecho"/>
    <m/>
    <m/>
    <m/>
    <x v="0"/>
  </r>
  <r>
    <n v="87"/>
    <s v="Insatisfecho"/>
    <s v="Insatisfecho"/>
    <m/>
    <m/>
    <m/>
    <x v="0"/>
  </r>
  <r>
    <n v="88"/>
    <s v="Muy insatisfecho"/>
    <s v="Muy insatisfecho"/>
    <m/>
    <m/>
    <m/>
    <x v="3"/>
  </r>
  <r>
    <n v="89"/>
    <s v="Satisfecho"/>
    <s v="Satisfecho"/>
    <m/>
    <m/>
    <m/>
    <x v="3"/>
  </r>
  <r>
    <n v="90"/>
    <s v="Satisfecho"/>
    <s v="Satisfecho"/>
    <m/>
    <m/>
    <m/>
    <x v="3"/>
  </r>
  <r>
    <n v="91"/>
    <s v="Satisfecho"/>
    <s v="Satisfecho"/>
    <m/>
    <m/>
    <m/>
    <x v="3"/>
  </r>
  <r>
    <n v="92"/>
    <s v="Insatisfecho"/>
    <s v="Insatisfecho"/>
    <m/>
    <m/>
    <m/>
    <x v="1"/>
  </r>
  <r>
    <n v="93"/>
    <s v="Muy insatisfecho"/>
    <s v="Muy insatisfecho"/>
    <m/>
    <m/>
    <m/>
    <x v="0"/>
  </r>
  <r>
    <n v="94"/>
    <s v="Muy satisfecho"/>
    <s v="Muy satisfecho"/>
    <m/>
    <m/>
    <m/>
    <x v="0"/>
  </r>
  <r>
    <n v="95"/>
    <s v="Muy satisfecho"/>
    <s v="Muy satisfecho"/>
    <m/>
    <m/>
    <m/>
    <x v="1"/>
  </r>
  <r>
    <n v="96"/>
    <s v="Muy insatisfecho"/>
    <s v="Muy insatisfecho"/>
    <m/>
    <m/>
    <m/>
    <x v="3"/>
  </r>
  <r>
    <n v="97"/>
    <s v="Insatisfecho"/>
    <s v="Insatisfecho"/>
    <m/>
    <m/>
    <m/>
    <x v="2"/>
  </r>
  <r>
    <n v="98"/>
    <s v="Muy satisfecho"/>
    <s v="Muy satisfecho"/>
    <m/>
    <m/>
    <m/>
    <x v="3"/>
  </r>
  <r>
    <n v="99"/>
    <s v="Muy satisfecho"/>
    <s v="Muy satisfecho"/>
    <m/>
    <m/>
    <m/>
    <x v="3"/>
  </r>
  <r>
    <n v="100"/>
    <s v="Muy satisfecho"/>
    <s v="Muy satisfecho"/>
    <m/>
    <m/>
    <m/>
    <x v="2"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0">
  <r>
    <n v="1"/>
    <s v="Muy satisfecho"/>
    <s v="Satisfecho"/>
    <m/>
    <m/>
    <m/>
    <s v="Satisfecho"/>
    <x v="0"/>
  </r>
  <r>
    <n v="2"/>
    <s v="Insatisfecho"/>
    <s v="Satisfecho"/>
    <m/>
    <m/>
    <m/>
    <s v="Insatisfecho"/>
    <x v="1"/>
  </r>
  <r>
    <n v="3"/>
    <s v="Muy insatisfecho"/>
    <s v="Muy insatisfecho"/>
    <m/>
    <m/>
    <m/>
    <s v="Muy satisfecho"/>
    <x v="1"/>
  </r>
  <r>
    <n v="4"/>
    <s v="Insatisfecho"/>
    <s v="Muy insatisfecho"/>
    <m/>
    <m/>
    <m/>
    <s v="Muy insatisfecho"/>
    <x v="2"/>
  </r>
  <r>
    <n v="5"/>
    <s v="Muy insatisfecho"/>
    <s v="Insatisfecho"/>
    <m/>
    <m/>
    <m/>
    <s v="Muy satisfecho"/>
    <x v="3"/>
  </r>
  <r>
    <n v="6"/>
    <s v="Muy satisfecho"/>
    <s v="Satisfecho"/>
    <m/>
    <m/>
    <m/>
    <s v="Insatisfecho"/>
    <x v="0"/>
  </r>
  <r>
    <n v="7"/>
    <s v="Muy satisfecho"/>
    <s v="Insatisfecho"/>
    <m/>
    <m/>
    <m/>
    <s v="Muy satisfecho"/>
    <x v="2"/>
  </r>
  <r>
    <n v="8"/>
    <s v="Insatisfecho"/>
    <s v="Satisfecho"/>
    <m/>
    <m/>
    <m/>
    <s v="Insatisfecho"/>
    <x v="1"/>
  </r>
  <r>
    <n v="9"/>
    <s v="Muy insatisfecho"/>
    <s v="Insatisfecho"/>
    <m/>
    <m/>
    <m/>
    <s v="Insatisfecho"/>
    <x v="2"/>
  </r>
  <r>
    <n v="10"/>
    <s v="Satisfecho"/>
    <s v="Muy satisfecho"/>
    <m/>
    <m/>
    <m/>
    <s v="Insatisfecho"/>
    <x v="2"/>
  </r>
  <r>
    <n v="11"/>
    <s v="Muy insatisfecho"/>
    <s v="Insatisfecho"/>
    <m/>
    <m/>
    <m/>
    <s v="Muy insatisfecho"/>
    <x v="2"/>
  </r>
  <r>
    <n v="12"/>
    <s v="Satisfecho"/>
    <s v="Muy satisfecho"/>
    <m/>
    <m/>
    <m/>
    <s v="Muy satisfecho"/>
    <x v="0"/>
  </r>
  <r>
    <n v="13"/>
    <s v="Insatisfecho"/>
    <s v="Muy insatisfecho"/>
    <m/>
    <m/>
    <m/>
    <s v="Insatisfecho"/>
    <x v="2"/>
  </r>
  <r>
    <n v="14"/>
    <s v="Muy satisfecho"/>
    <s v="Muy satisfecho"/>
    <m/>
    <m/>
    <m/>
    <s v="Satisfecho"/>
    <x v="1"/>
  </r>
  <r>
    <n v="15"/>
    <s v="Muy satisfecho"/>
    <s v="Muy insatisfecho"/>
    <m/>
    <m/>
    <m/>
    <s v="Insatisfecho"/>
    <x v="0"/>
  </r>
  <r>
    <n v="16"/>
    <s v="Muy insatisfecho"/>
    <s v="Satisfecho"/>
    <m/>
    <m/>
    <m/>
    <s v="Muy satisfecho"/>
    <x v="3"/>
  </r>
  <r>
    <n v="17"/>
    <s v="Satisfecho"/>
    <s v="Insatisfecho"/>
    <m/>
    <m/>
    <m/>
    <s v="Satisfecho"/>
    <x v="3"/>
  </r>
  <r>
    <n v="18"/>
    <s v="Insatisfecho"/>
    <s v="Satisfecho"/>
    <m/>
    <m/>
    <m/>
    <s v="Muy insatisfecho"/>
    <x v="3"/>
  </r>
  <r>
    <n v="19"/>
    <s v="Insatisfecho"/>
    <s v="Muy insatisfecho"/>
    <m/>
    <m/>
    <m/>
    <s v="Satisfecho"/>
    <x v="2"/>
  </r>
  <r>
    <n v="20"/>
    <s v="Satisfecho"/>
    <s v="Insatisfecho"/>
    <m/>
    <m/>
    <m/>
    <s v="Insatisfecho"/>
    <x v="3"/>
  </r>
  <r>
    <n v="21"/>
    <s v="Satisfecho"/>
    <s v="Satisfecho"/>
    <m/>
    <m/>
    <m/>
    <s v="Muy satisfecho"/>
    <x v="1"/>
  </r>
  <r>
    <n v="22"/>
    <s v="Satisfecho"/>
    <s v="Muy satisfecho"/>
    <m/>
    <m/>
    <m/>
    <s v="Insatisfecho"/>
    <x v="0"/>
  </r>
  <r>
    <n v="23"/>
    <s v="Muy insatisfecho"/>
    <s v="Muy insatisfecho"/>
    <m/>
    <m/>
    <m/>
    <s v="Insatisfecho"/>
    <x v="2"/>
  </r>
  <r>
    <n v="24"/>
    <s v="Insatisfecho"/>
    <s v="Muy satisfecho"/>
    <m/>
    <m/>
    <m/>
    <s v="Muy satisfecho"/>
    <x v="1"/>
  </r>
  <r>
    <n v="25"/>
    <s v="Muy satisfecho"/>
    <s v="Insatisfecho"/>
    <m/>
    <m/>
    <m/>
    <s v="Muy satisfecho"/>
    <x v="0"/>
  </r>
  <r>
    <n v="26"/>
    <s v="Insatisfecho"/>
    <s v="Insatisfecho"/>
    <m/>
    <m/>
    <m/>
    <s v="Muy satisfecho"/>
    <x v="3"/>
  </r>
  <r>
    <n v="27"/>
    <s v="Muy satisfecho"/>
    <s v="Muy insatisfecho"/>
    <m/>
    <m/>
    <m/>
    <s v="Satisfecho"/>
    <x v="1"/>
  </r>
  <r>
    <n v="28"/>
    <s v="Muy insatisfecho"/>
    <s v="Muy satisfecho"/>
    <m/>
    <m/>
    <m/>
    <s v="Muy satisfecho"/>
    <x v="1"/>
  </r>
  <r>
    <n v="29"/>
    <s v="Satisfecho"/>
    <s v="Insatisfecho"/>
    <m/>
    <m/>
    <m/>
    <s v="Muy insatisfecho"/>
    <x v="1"/>
  </r>
  <r>
    <n v="30"/>
    <s v="Satisfecho"/>
    <s v="Insatisfecho"/>
    <m/>
    <m/>
    <m/>
    <s v="Muy satisfecho"/>
    <x v="3"/>
  </r>
  <r>
    <n v="31"/>
    <s v="Insatisfecho"/>
    <s v="Muy insatisfecho"/>
    <m/>
    <m/>
    <m/>
    <s v="Muy satisfecho"/>
    <x v="0"/>
  </r>
  <r>
    <n v="32"/>
    <s v="Muy satisfecho"/>
    <s v="Muy insatisfecho"/>
    <m/>
    <m/>
    <m/>
    <s v="Satisfecho"/>
    <x v="3"/>
  </r>
  <r>
    <n v="33"/>
    <s v="Satisfecho"/>
    <s v="Muy satisfecho"/>
    <m/>
    <m/>
    <m/>
    <s v="Satisfecho"/>
    <x v="3"/>
  </r>
  <r>
    <n v="34"/>
    <s v="Satisfecho"/>
    <s v="Satisfecho"/>
    <m/>
    <m/>
    <m/>
    <s v="Muy insatisfecho"/>
    <x v="3"/>
  </r>
  <r>
    <n v="35"/>
    <s v="Muy satisfecho"/>
    <s v="Muy insatisfecho"/>
    <m/>
    <m/>
    <m/>
    <s v="Satisfecho"/>
    <x v="0"/>
  </r>
  <r>
    <n v="36"/>
    <s v="Muy satisfecho"/>
    <s v="Satisfecho"/>
    <m/>
    <m/>
    <m/>
    <s v="Satisfecho"/>
    <x v="3"/>
  </r>
  <r>
    <n v="37"/>
    <s v="Satisfecho"/>
    <s v="Muy insatisfecho"/>
    <m/>
    <m/>
    <m/>
    <s v="Muy insatisfecho"/>
    <x v="3"/>
  </r>
  <r>
    <n v="38"/>
    <s v="Satisfecho"/>
    <s v="Muy insatisfecho"/>
    <m/>
    <m/>
    <m/>
    <s v="Muy satisfecho"/>
    <x v="3"/>
  </r>
  <r>
    <n v="39"/>
    <s v="Insatisfecho"/>
    <s v="Satisfecho"/>
    <m/>
    <m/>
    <m/>
    <s v="Satisfecho"/>
    <x v="3"/>
  </r>
  <r>
    <n v="40"/>
    <s v="Muy insatisfecho"/>
    <s v="Muy satisfecho"/>
    <m/>
    <m/>
    <m/>
    <s v="Muy satisfecho"/>
    <x v="1"/>
  </r>
  <r>
    <n v="41"/>
    <s v="Muy satisfecho"/>
    <s v="Muy satisfecho"/>
    <m/>
    <m/>
    <m/>
    <s v="Satisfecho"/>
    <x v="0"/>
  </r>
  <r>
    <n v="42"/>
    <s v="Muy satisfecho"/>
    <s v="Satisfecho"/>
    <m/>
    <m/>
    <m/>
    <s v="Satisfecho"/>
    <x v="3"/>
  </r>
  <r>
    <n v="43"/>
    <s v="Insatisfecho"/>
    <s v="Insatisfecho"/>
    <m/>
    <m/>
    <m/>
    <s v="Muy insatisfecho"/>
    <x v="0"/>
  </r>
  <r>
    <n v="44"/>
    <s v="Muy satisfecho"/>
    <s v="Satisfecho"/>
    <m/>
    <m/>
    <m/>
    <s v="Satisfecho"/>
    <x v="0"/>
  </r>
  <r>
    <n v="45"/>
    <s v="Muy insatisfecho"/>
    <s v="Muy insatisfecho"/>
    <m/>
    <m/>
    <m/>
    <s v="Insatisfecho"/>
    <x v="2"/>
  </r>
  <r>
    <n v="46"/>
    <s v="Insatisfecho"/>
    <s v="Muy insatisfecho"/>
    <m/>
    <m/>
    <m/>
    <s v="Satisfecho"/>
    <x v="1"/>
  </r>
  <r>
    <n v="47"/>
    <s v="Satisfecho"/>
    <s v="Insatisfecho"/>
    <m/>
    <m/>
    <m/>
    <s v="Muy insatisfecho"/>
    <x v="0"/>
  </r>
  <r>
    <n v="48"/>
    <s v="Satisfecho"/>
    <s v="Insatisfecho"/>
    <m/>
    <m/>
    <m/>
    <s v="Muy satisfecho"/>
    <x v="0"/>
  </r>
  <r>
    <n v="49"/>
    <s v="Insatisfecho"/>
    <s v="Muy satisfecho"/>
    <m/>
    <m/>
    <m/>
    <s v="Muy satisfecho"/>
    <x v="1"/>
  </r>
  <r>
    <n v="50"/>
    <s v="Muy satisfecho"/>
    <s v="Muy satisfecho"/>
    <m/>
    <m/>
    <m/>
    <s v="Insatisfecho"/>
    <x v="1"/>
  </r>
  <r>
    <n v="51"/>
    <s v="Muy satisfecho"/>
    <s v="Muy satisfecho"/>
    <m/>
    <m/>
    <m/>
    <s v="Insatisfecho"/>
    <x v="1"/>
  </r>
  <r>
    <n v="52"/>
    <s v="Muy insatisfecho"/>
    <s v="Insatisfecho"/>
    <m/>
    <m/>
    <m/>
    <s v="Muy satisfecho"/>
    <x v="3"/>
  </r>
  <r>
    <n v="53"/>
    <s v="Satisfecho"/>
    <s v="Muy satisfecho"/>
    <m/>
    <m/>
    <m/>
    <s v="Muy satisfecho"/>
    <x v="0"/>
  </r>
  <r>
    <n v="54"/>
    <s v="Insatisfecho"/>
    <s v="Muy satisfecho"/>
    <m/>
    <m/>
    <m/>
    <s v="Satisfecho"/>
    <x v="0"/>
  </r>
  <r>
    <n v="55"/>
    <s v="Insatisfecho"/>
    <s v="Insatisfecho"/>
    <m/>
    <m/>
    <m/>
    <s v="Satisfecho"/>
    <x v="3"/>
  </r>
  <r>
    <n v="56"/>
    <s v="Muy satisfecho"/>
    <s v="Muy satisfecho"/>
    <m/>
    <m/>
    <m/>
    <s v="Satisfecho"/>
    <x v="1"/>
  </r>
  <r>
    <n v="57"/>
    <s v="Muy insatisfecho"/>
    <s v="Satisfecho"/>
    <m/>
    <m/>
    <m/>
    <s v="Insatisfecho"/>
    <x v="2"/>
  </r>
  <r>
    <n v="58"/>
    <s v="Muy satisfecho"/>
    <s v="Satisfecho"/>
    <m/>
    <m/>
    <m/>
    <s v="Muy insatisfecho"/>
    <x v="1"/>
  </r>
  <r>
    <n v="59"/>
    <s v="Muy satisfecho"/>
    <s v="Satisfecho"/>
    <m/>
    <m/>
    <m/>
    <s v="Muy insatisfecho"/>
    <x v="0"/>
  </r>
  <r>
    <n v="60"/>
    <s v="Muy satisfecho"/>
    <s v="Muy insatisfecho"/>
    <m/>
    <m/>
    <m/>
    <s v="Insatisfecho"/>
    <x v="0"/>
  </r>
  <r>
    <n v="61"/>
    <s v="Satisfecho"/>
    <s v="Muy satisfecho"/>
    <m/>
    <m/>
    <m/>
    <s v="Insatisfecho"/>
    <x v="2"/>
  </r>
  <r>
    <n v="62"/>
    <s v="Insatisfecho"/>
    <s v="Satisfecho"/>
    <m/>
    <m/>
    <m/>
    <s v="Satisfecho"/>
    <x v="1"/>
  </r>
  <r>
    <n v="63"/>
    <s v="Satisfecho"/>
    <s v="Muy satisfecho"/>
    <m/>
    <m/>
    <m/>
    <s v="Satisfecho"/>
    <x v="1"/>
  </r>
  <r>
    <n v="64"/>
    <s v="Muy insatisfecho"/>
    <s v="Muy insatisfecho"/>
    <m/>
    <m/>
    <m/>
    <s v="Muy satisfecho"/>
    <x v="2"/>
  </r>
  <r>
    <n v="65"/>
    <s v="Muy satisfecho"/>
    <s v="Muy insatisfecho"/>
    <m/>
    <m/>
    <m/>
    <s v="Satisfecho"/>
    <x v="3"/>
  </r>
  <r>
    <n v="66"/>
    <s v="Muy satisfecho"/>
    <s v="Muy insatisfecho"/>
    <m/>
    <m/>
    <m/>
    <s v="Muy insatisfecho"/>
    <x v="2"/>
  </r>
  <r>
    <n v="67"/>
    <s v="Muy satisfecho"/>
    <s v="Muy satisfecho"/>
    <m/>
    <m/>
    <m/>
    <s v="Insatisfecho"/>
    <x v="3"/>
  </r>
  <r>
    <n v="68"/>
    <s v="Muy satisfecho"/>
    <s v="Insatisfecho"/>
    <m/>
    <m/>
    <m/>
    <s v="Insatisfecho"/>
    <x v="1"/>
  </r>
  <r>
    <n v="69"/>
    <s v="Insatisfecho"/>
    <s v="Muy insatisfecho"/>
    <m/>
    <m/>
    <m/>
    <s v="Muy satisfecho"/>
    <x v="1"/>
  </r>
  <r>
    <n v="70"/>
    <s v="Satisfecho"/>
    <s v="Satisfecho"/>
    <m/>
    <m/>
    <m/>
    <s v="Satisfecho"/>
    <x v="1"/>
  </r>
  <r>
    <n v="71"/>
    <s v="Muy satisfecho"/>
    <s v="Muy insatisfecho"/>
    <m/>
    <m/>
    <m/>
    <s v="Muy insatisfecho"/>
    <x v="3"/>
  </r>
  <r>
    <n v="72"/>
    <s v="Insatisfecho"/>
    <s v="Muy insatisfecho"/>
    <m/>
    <m/>
    <m/>
    <s v="Muy insatisfecho"/>
    <x v="1"/>
  </r>
  <r>
    <n v="73"/>
    <s v="Muy satisfecho"/>
    <s v="Muy satisfecho"/>
    <m/>
    <m/>
    <m/>
    <s v="Satisfecho"/>
    <x v="3"/>
  </r>
  <r>
    <n v="74"/>
    <s v="Muy insatisfecho"/>
    <s v="Muy insatisfecho"/>
    <m/>
    <m/>
    <m/>
    <s v="Satisfecho"/>
    <x v="1"/>
  </r>
  <r>
    <n v="75"/>
    <s v="Insatisfecho"/>
    <s v="Insatisfecho"/>
    <m/>
    <m/>
    <m/>
    <s v="Muy insatisfecho"/>
    <x v="1"/>
  </r>
  <r>
    <n v="76"/>
    <s v="Insatisfecho"/>
    <s v="Insatisfecho"/>
    <m/>
    <m/>
    <m/>
    <s v="Muy insatisfecho"/>
    <x v="0"/>
  </r>
  <r>
    <n v="77"/>
    <s v="Muy satisfecho"/>
    <s v="Muy satisfecho"/>
    <m/>
    <m/>
    <m/>
    <s v="Muy insatisfecho"/>
    <x v="2"/>
  </r>
  <r>
    <n v="78"/>
    <s v="Muy satisfecho"/>
    <s v="Muy satisfecho"/>
    <m/>
    <m/>
    <m/>
    <s v="Insatisfecho"/>
    <x v="3"/>
  </r>
  <r>
    <n v="79"/>
    <s v="Muy insatisfecho"/>
    <s v="Muy insatisfecho"/>
    <m/>
    <m/>
    <m/>
    <s v="Muy satisfecho"/>
    <x v="3"/>
  </r>
  <r>
    <n v="80"/>
    <s v="Muy satisfecho"/>
    <s v="Muy satisfecho"/>
    <m/>
    <m/>
    <m/>
    <s v="Satisfecho"/>
    <x v="2"/>
  </r>
  <r>
    <n v="81"/>
    <s v="Muy insatisfecho"/>
    <s v="Muy insatisfecho"/>
    <m/>
    <m/>
    <m/>
    <s v="Muy insatisfecho"/>
    <x v="3"/>
  </r>
  <r>
    <n v="82"/>
    <s v="Insatisfecho"/>
    <s v="Insatisfecho"/>
    <m/>
    <m/>
    <m/>
    <s v="Muy satisfecho"/>
    <x v="3"/>
  </r>
  <r>
    <n v="83"/>
    <s v="Muy satisfecho"/>
    <s v="Muy satisfecho"/>
    <m/>
    <m/>
    <m/>
    <s v="Muy satisfecho"/>
    <x v="1"/>
  </r>
  <r>
    <n v="84"/>
    <s v="Muy satisfecho"/>
    <s v="Muy satisfecho"/>
    <m/>
    <m/>
    <m/>
    <s v="Muy insatisfecho"/>
    <x v="2"/>
  </r>
  <r>
    <n v="85"/>
    <s v="Satisfecho"/>
    <s v="Satisfecho"/>
    <m/>
    <m/>
    <m/>
    <s v="Insatisfecho"/>
    <x v="1"/>
  </r>
  <r>
    <n v="86"/>
    <s v="Muy insatisfecho"/>
    <s v="Muy insatisfecho"/>
    <m/>
    <m/>
    <m/>
    <s v="Satisfecho"/>
    <x v="1"/>
  </r>
  <r>
    <n v="87"/>
    <s v="Insatisfecho"/>
    <s v="Insatisfecho"/>
    <m/>
    <m/>
    <m/>
    <s v="Satisfecho"/>
    <x v="2"/>
  </r>
  <r>
    <n v="88"/>
    <s v="Muy insatisfecho"/>
    <s v="Muy insatisfecho"/>
    <m/>
    <m/>
    <m/>
    <s v="Muy insatisfecho"/>
    <x v="0"/>
  </r>
  <r>
    <n v="89"/>
    <s v="Satisfecho"/>
    <s v="Satisfecho"/>
    <m/>
    <m/>
    <m/>
    <s v="Muy insatisfecho"/>
    <x v="0"/>
  </r>
  <r>
    <n v="90"/>
    <s v="Satisfecho"/>
    <s v="Satisfecho"/>
    <m/>
    <m/>
    <m/>
    <s v="Muy insatisfecho"/>
    <x v="0"/>
  </r>
  <r>
    <n v="91"/>
    <s v="Satisfecho"/>
    <s v="Satisfecho"/>
    <m/>
    <m/>
    <m/>
    <s v="Muy insatisfecho"/>
    <x v="3"/>
  </r>
  <r>
    <n v="92"/>
    <s v="Insatisfecho"/>
    <s v="Insatisfecho"/>
    <m/>
    <m/>
    <m/>
    <s v="Insatisfecho"/>
    <x v="1"/>
  </r>
  <r>
    <n v="93"/>
    <s v="Muy insatisfecho"/>
    <s v="Muy insatisfecho"/>
    <m/>
    <m/>
    <m/>
    <s v="Satisfecho"/>
    <x v="2"/>
  </r>
  <r>
    <n v="94"/>
    <s v="Muy satisfecho"/>
    <s v="Muy satisfecho"/>
    <m/>
    <m/>
    <m/>
    <s v="Satisfecho"/>
    <x v="1"/>
  </r>
  <r>
    <n v="95"/>
    <s v="Muy satisfecho"/>
    <s v="Muy satisfecho"/>
    <m/>
    <m/>
    <m/>
    <s v="Insatisfecho"/>
    <x v="3"/>
  </r>
  <r>
    <n v="96"/>
    <s v="Muy insatisfecho"/>
    <s v="Muy insatisfecho"/>
    <m/>
    <m/>
    <m/>
    <s v="Muy insatisfecho"/>
    <x v="0"/>
  </r>
  <r>
    <n v="97"/>
    <s v="Insatisfecho"/>
    <s v="Insatisfecho"/>
    <m/>
    <m/>
    <m/>
    <s v="Muy satisfecho"/>
    <x v="0"/>
  </r>
  <r>
    <n v="98"/>
    <s v="Muy satisfecho"/>
    <s v="Muy satisfecho"/>
    <m/>
    <m/>
    <m/>
    <s v="Muy insatisfecho"/>
    <x v="3"/>
  </r>
  <r>
    <n v="99"/>
    <s v="Muy satisfecho"/>
    <s v="Muy satisfecho"/>
    <m/>
    <m/>
    <m/>
    <s v="Muy insatisfecho"/>
    <x v="2"/>
  </r>
  <r>
    <n v="100"/>
    <s v="Muy satisfecho"/>
    <s v="Muy satisfecho"/>
    <m/>
    <m/>
    <m/>
    <s v="Muy satisfecho"/>
    <x v="3"/>
  </r>
</pivotCacheRecords>
</file>

<file path=xl/pivotCache/pivotCacheRecords5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0">
  <r>
    <n v="1"/>
    <s v="Muy satisfecho"/>
    <s v="Satisfecho"/>
    <m/>
    <m/>
    <m/>
    <s v="Satisfecho"/>
    <s v="Muy satisfecho"/>
    <x v="0"/>
  </r>
  <r>
    <n v="2"/>
    <s v="Insatisfecho"/>
    <s v="Satisfecho"/>
    <m/>
    <m/>
    <m/>
    <s v="Insatisfecho"/>
    <s v="Insatisfecho"/>
    <x v="1"/>
  </r>
  <r>
    <n v="3"/>
    <s v="Muy insatisfecho"/>
    <s v="Muy insatisfecho"/>
    <m/>
    <m/>
    <m/>
    <s v="Muy satisfecho"/>
    <s v="Insatisfecho"/>
    <x v="2"/>
  </r>
  <r>
    <n v="4"/>
    <s v="Insatisfecho"/>
    <s v="Muy insatisfecho"/>
    <m/>
    <m/>
    <m/>
    <s v="Muy insatisfecho"/>
    <s v="Muy insatisfecho"/>
    <x v="0"/>
  </r>
  <r>
    <n v="5"/>
    <s v="Muy insatisfecho"/>
    <s v="Insatisfecho"/>
    <m/>
    <m/>
    <m/>
    <s v="Muy satisfecho"/>
    <s v="Satisfecho"/>
    <x v="3"/>
  </r>
  <r>
    <n v="6"/>
    <s v="Muy satisfecho"/>
    <s v="Satisfecho"/>
    <m/>
    <m/>
    <m/>
    <s v="Insatisfecho"/>
    <s v="Muy satisfecho"/>
    <x v="3"/>
  </r>
  <r>
    <n v="7"/>
    <s v="Muy satisfecho"/>
    <s v="Insatisfecho"/>
    <m/>
    <m/>
    <m/>
    <s v="Muy satisfecho"/>
    <s v="Muy insatisfecho"/>
    <x v="2"/>
  </r>
  <r>
    <n v="8"/>
    <s v="Insatisfecho"/>
    <s v="Satisfecho"/>
    <m/>
    <m/>
    <m/>
    <s v="Insatisfecho"/>
    <s v="Insatisfecho"/>
    <x v="3"/>
  </r>
  <r>
    <n v="9"/>
    <s v="Muy insatisfecho"/>
    <s v="Insatisfecho"/>
    <m/>
    <m/>
    <m/>
    <s v="Insatisfecho"/>
    <s v="Muy insatisfecho"/>
    <x v="0"/>
  </r>
  <r>
    <n v="10"/>
    <s v="Satisfecho"/>
    <s v="Muy satisfecho"/>
    <m/>
    <m/>
    <m/>
    <s v="Insatisfecho"/>
    <s v="Muy insatisfecho"/>
    <x v="0"/>
  </r>
  <r>
    <n v="11"/>
    <s v="Muy insatisfecho"/>
    <s v="Insatisfecho"/>
    <m/>
    <m/>
    <m/>
    <s v="Muy insatisfecho"/>
    <s v="Muy insatisfecho"/>
    <x v="2"/>
  </r>
  <r>
    <n v="12"/>
    <s v="Satisfecho"/>
    <s v="Muy satisfecho"/>
    <m/>
    <m/>
    <m/>
    <s v="Muy satisfecho"/>
    <s v="Muy satisfecho"/>
    <x v="1"/>
  </r>
  <r>
    <n v="13"/>
    <s v="Insatisfecho"/>
    <s v="Muy insatisfecho"/>
    <m/>
    <m/>
    <m/>
    <s v="Insatisfecho"/>
    <s v="Muy insatisfecho"/>
    <x v="3"/>
  </r>
  <r>
    <n v="14"/>
    <s v="Muy satisfecho"/>
    <s v="Muy satisfecho"/>
    <m/>
    <m/>
    <m/>
    <s v="Satisfecho"/>
    <s v="Insatisfecho"/>
    <x v="2"/>
  </r>
  <r>
    <n v="15"/>
    <s v="Muy satisfecho"/>
    <s v="Muy insatisfecho"/>
    <m/>
    <m/>
    <m/>
    <s v="Insatisfecho"/>
    <s v="Muy satisfecho"/>
    <x v="0"/>
  </r>
  <r>
    <n v="16"/>
    <s v="Muy insatisfecho"/>
    <s v="Satisfecho"/>
    <m/>
    <m/>
    <m/>
    <s v="Muy satisfecho"/>
    <s v="Satisfecho"/>
    <x v="1"/>
  </r>
  <r>
    <n v="17"/>
    <s v="Satisfecho"/>
    <s v="Insatisfecho"/>
    <m/>
    <m/>
    <m/>
    <s v="Satisfecho"/>
    <s v="Satisfecho"/>
    <x v="1"/>
  </r>
  <r>
    <n v="18"/>
    <s v="Insatisfecho"/>
    <s v="Satisfecho"/>
    <m/>
    <m/>
    <m/>
    <s v="Muy insatisfecho"/>
    <s v="Satisfecho"/>
    <x v="3"/>
  </r>
  <r>
    <n v="19"/>
    <s v="Insatisfecho"/>
    <s v="Muy insatisfecho"/>
    <m/>
    <m/>
    <m/>
    <s v="Satisfecho"/>
    <s v="Muy insatisfecho"/>
    <x v="3"/>
  </r>
  <r>
    <n v="20"/>
    <s v="Satisfecho"/>
    <s v="Insatisfecho"/>
    <m/>
    <m/>
    <m/>
    <s v="Insatisfecho"/>
    <s v="Satisfecho"/>
    <x v="0"/>
  </r>
  <r>
    <n v="21"/>
    <s v="Satisfecho"/>
    <s v="Satisfecho"/>
    <m/>
    <m/>
    <m/>
    <s v="Muy satisfecho"/>
    <s v="Insatisfecho"/>
    <x v="1"/>
  </r>
  <r>
    <n v="22"/>
    <s v="Satisfecho"/>
    <s v="Muy satisfecho"/>
    <m/>
    <m/>
    <m/>
    <s v="Insatisfecho"/>
    <s v="Muy satisfecho"/>
    <x v="0"/>
  </r>
  <r>
    <n v="23"/>
    <s v="Muy insatisfecho"/>
    <s v="Muy insatisfecho"/>
    <m/>
    <m/>
    <m/>
    <s v="Insatisfecho"/>
    <s v="Muy insatisfecho"/>
    <x v="2"/>
  </r>
  <r>
    <n v="24"/>
    <s v="Insatisfecho"/>
    <s v="Muy satisfecho"/>
    <m/>
    <m/>
    <m/>
    <s v="Muy satisfecho"/>
    <s v="Insatisfecho"/>
    <x v="0"/>
  </r>
  <r>
    <n v="25"/>
    <s v="Muy satisfecho"/>
    <s v="Insatisfecho"/>
    <m/>
    <m/>
    <m/>
    <s v="Muy satisfecho"/>
    <s v="Muy satisfecho"/>
    <x v="2"/>
  </r>
  <r>
    <n v="26"/>
    <s v="Insatisfecho"/>
    <s v="Insatisfecho"/>
    <m/>
    <m/>
    <m/>
    <s v="Muy satisfecho"/>
    <s v="Satisfecho"/>
    <x v="2"/>
  </r>
  <r>
    <n v="27"/>
    <s v="Muy satisfecho"/>
    <s v="Muy insatisfecho"/>
    <m/>
    <m/>
    <m/>
    <s v="Satisfecho"/>
    <s v="Insatisfecho"/>
    <x v="0"/>
  </r>
  <r>
    <n v="28"/>
    <s v="Muy insatisfecho"/>
    <s v="Muy satisfecho"/>
    <m/>
    <m/>
    <m/>
    <s v="Muy satisfecho"/>
    <s v="Insatisfecho"/>
    <x v="3"/>
  </r>
  <r>
    <n v="29"/>
    <s v="Satisfecho"/>
    <s v="Insatisfecho"/>
    <m/>
    <m/>
    <m/>
    <s v="Muy insatisfecho"/>
    <s v="Insatisfecho"/>
    <x v="1"/>
  </r>
  <r>
    <n v="30"/>
    <s v="Satisfecho"/>
    <s v="Insatisfecho"/>
    <m/>
    <m/>
    <m/>
    <s v="Muy satisfecho"/>
    <s v="Satisfecho"/>
    <x v="2"/>
  </r>
  <r>
    <n v="31"/>
    <s v="Insatisfecho"/>
    <s v="Muy insatisfecho"/>
    <m/>
    <m/>
    <m/>
    <s v="Muy satisfecho"/>
    <s v="Muy satisfecho"/>
    <x v="2"/>
  </r>
  <r>
    <n v="32"/>
    <s v="Muy satisfecho"/>
    <s v="Muy insatisfecho"/>
    <m/>
    <m/>
    <m/>
    <s v="Satisfecho"/>
    <s v="Satisfecho"/>
    <x v="0"/>
  </r>
  <r>
    <n v="33"/>
    <s v="Satisfecho"/>
    <s v="Muy satisfecho"/>
    <m/>
    <m/>
    <m/>
    <s v="Satisfecho"/>
    <s v="Satisfecho"/>
    <x v="3"/>
  </r>
  <r>
    <n v="34"/>
    <s v="Satisfecho"/>
    <s v="Satisfecho"/>
    <m/>
    <m/>
    <m/>
    <s v="Muy insatisfecho"/>
    <s v="Satisfecho"/>
    <x v="3"/>
  </r>
  <r>
    <n v="35"/>
    <s v="Muy satisfecho"/>
    <s v="Muy insatisfecho"/>
    <m/>
    <m/>
    <m/>
    <s v="Satisfecho"/>
    <s v="Muy satisfecho"/>
    <x v="3"/>
  </r>
  <r>
    <n v="36"/>
    <s v="Muy satisfecho"/>
    <s v="Satisfecho"/>
    <m/>
    <m/>
    <m/>
    <s v="Satisfecho"/>
    <s v="Satisfecho"/>
    <x v="0"/>
  </r>
  <r>
    <n v="37"/>
    <s v="Satisfecho"/>
    <s v="Muy insatisfecho"/>
    <m/>
    <m/>
    <m/>
    <s v="Muy insatisfecho"/>
    <s v="Satisfecho"/>
    <x v="3"/>
  </r>
  <r>
    <n v="38"/>
    <s v="Satisfecho"/>
    <s v="Muy insatisfecho"/>
    <m/>
    <m/>
    <m/>
    <s v="Muy satisfecho"/>
    <s v="Satisfecho"/>
    <x v="3"/>
  </r>
  <r>
    <n v="39"/>
    <s v="Insatisfecho"/>
    <s v="Satisfecho"/>
    <m/>
    <m/>
    <m/>
    <s v="Satisfecho"/>
    <s v="Satisfecho"/>
    <x v="3"/>
  </r>
  <r>
    <n v="40"/>
    <s v="Muy insatisfecho"/>
    <s v="Muy satisfecho"/>
    <m/>
    <m/>
    <m/>
    <s v="Muy satisfecho"/>
    <s v="Insatisfecho"/>
    <x v="3"/>
  </r>
  <r>
    <n v="41"/>
    <s v="Muy satisfecho"/>
    <s v="Muy satisfecho"/>
    <m/>
    <m/>
    <m/>
    <s v="Satisfecho"/>
    <s v="Muy satisfecho"/>
    <x v="1"/>
  </r>
  <r>
    <n v="42"/>
    <s v="Muy satisfecho"/>
    <s v="Satisfecho"/>
    <m/>
    <m/>
    <m/>
    <s v="Satisfecho"/>
    <s v="Satisfecho"/>
    <x v="3"/>
  </r>
  <r>
    <n v="43"/>
    <s v="Insatisfecho"/>
    <s v="Insatisfecho"/>
    <m/>
    <m/>
    <m/>
    <s v="Muy insatisfecho"/>
    <s v="Muy satisfecho"/>
    <x v="1"/>
  </r>
  <r>
    <n v="44"/>
    <s v="Muy satisfecho"/>
    <s v="Satisfecho"/>
    <m/>
    <m/>
    <m/>
    <s v="Satisfecho"/>
    <s v="Muy satisfecho"/>
    <x v="1"/>
  </r>
  <r>
    <n v="45"/>
    <s v="Muy insatisfecho"/>
    <s v="Muy insatisfecho"/>
    <m/>
    <m/>
    <m/>
    <s v="Insatisfecho"/>
    <s v="Muy insatisfecho"/>
    <x v="3"/>
  </r>
  <r>
    <n v="46"/>
    <s v="Insatisfecho"/>
    <s v="Muy insatisfecho"/>
    <m/>
    <m/>
    <m/>
    <s v="Satisfecho"/>
    <s v="Insatisfecho"/>
    <x v="2"/>
  </r>
  <r>
    <n v="47"/>
    <s v="Satisfecho"/>
    <s v="Insatisfecho"/>
    <m/>
    <m/>
    <m/>
    <s v="Muy insatisfecho"/>
    <s v="Muy satisfecho"/>
    <x v="0"/>
  </r>
  <r>
    <n v="48"/>
    <s v="Satisfecho"/>
    <s v="Insatisfecho"/>
    <m/>
    <m/>
    <m/>
    <s v="Muy satisfecho"/>
    <s v="Muy satisfecho"/>
    <x v="2"/>
  </r>
  <r>
    <n v="49"/>
    <s v="Insatisfecho"/>
    <s v="Muy satisfecho"/>
    <m/>
    <m/>
    <m/>
    <s v="Muy satisfecho"/>
    <s v="Insatisfecho"/>
    <x v="1"/>
  </r>
  <r>
    <n v="50"/>
    <s v="Muy satisfecho"/>
    <s v="Muy satisfecho"/>
    <m/>
    <m/>
    <m/>
    <s v="Insatisfecho"/>
    <s v="Insatisfecho"/>
    <x v="2"/>
  </r>
  <r>
    <n v="51"/>
    <s v="Muy satisfecho"/>
    <s v="Muy satisfecho"/>
    <m/>
    <m/>
    <m/>
    <s v="Insatisfecho"/>
    <s v="Insatisfecho"/>
    <x v="1"/>
  </r>
  <r>
    <n v="52"/>
    <s v="Muy insatisfecho"/>
    <s v="Insatisfecho"/>
    <m/>
    <m/>
    <m/>
    <s v="Muy satisfecho"/>
    <s v="Satisfecho"/>
    <x v="0"/>
  </r>
  <r>
    <n v="53"/>
    <s v="Satisfecho"/>
    <s v="Muy satisfecho"/>
    <m/>
    <m/>
    <m/>
    <s v="Muy satisfecho"/>
    <s v="Muy satisfecho"/>
    <x v="2"/>
  </r>
  <r>
    <n v="54"/>
    <s v="Insatisfecho"/>
    <s v="Muy satisfecho"/>
    <m/>
    <m/>
    <m/>
    <s v="Satisfecho"/>
    <s v="Muy satisfecho"/>
    <x v="2"/>
  </r>
  <r>
    <n v="55"/>
    <s v="Insatisfecho"/>
    <s v="Insatisfecho"/>
    <m/>
    <m/>
    <m/>
    <s v="Satisfecho"/>
    <s v="Satisfecho"/>
    <x v="3"/>
  </r>
  <r>
    <n v="56"/>
    <s v="Muy satisfecho"/>
    <s v="Muy satisfecho"/>
    <m/>
    <m/>
    <m/>
    <s v="Satisfecho"/>
    <s v="Insatisfecho"/>
    <x v="0"/>
  </r>
  <r>
    <n v="57"/>
    <s v="Muy insatisfecho"/>
    <s v="Satisfecho"/>
    <m/>
    <m/>
    <m/>
    <s v="Insatisfecho"/>
    <s v="Muy insatisfecho"/>
    <x v="0"/>
  </r>
  <r>
    <n v="58"/>
    <s v="Muy satisfecho"/>
    <s v="Satisfecho"/>
    <m/>
    <m/>
    <m/>
    <s v="Muy insatisfecho"/>
    <s v="Insatisfecho"/>
    <x v="1"/>
  </r>
  <r>
    <n v="59"/>
    <s v="Muy satisfecho"/>
    <s v="Satisfecho"/>
    <m/>
    <m/>
    <m/>
    <s v="Muy insatisfecho"/>
    <s v="Muy satisfecho"/>
    <x v="3"/>
  </r>
  <r>
    <n v="60"/>
    <s v="Muy satisfecho"/>
    <s v="Muy insatisfecho"/>
    <m/>
    <m/>
    <m/>
    <s v="Insatisfecho"/>
    <s v="Muy satisfecho"/>
    <x v="2"/>
  </r>
  <r>
    <n v="61"/>
    <s v="Satisfecho"/>
    <s v="Muy satisfecho"/>
    <m/>
    <m/>
    <m/>
    <s v="Insatisfecho"/>
    <s v="Muy insatisfecho"/>
    <x v="3"/>
  </r>
  <r>
    <n v="62"/>
    <s v="Insatisfecho"/>
    <s v="Satisfecho"/>
    <m/>
    <m/>
    <m/>
    <s v="Satisfecho"/>
    <s v="Insatisfecho"/>
    <x v="1"/>
  </r>
  <r>
    <n v="63"/>
    <s v="Satisfecho"/>
    <s v="Muy satisfecho"/>
    <m/>
    <m/>
    <m/>
    <s v="Satisfecho"/>
    <s v="Insatisfecho"/>
    <x v="0"/>
  </r>
  <r>
    <n v="64"/>
    <s v="Muy insatisfecho"/>
    <s v="Muy insatisfecho"/>
    <m/>
    <m/>
    <m/>
    <s v="Muy satisfecho"/>
    <s v="Muy insatisfecho"/>
    <x v="2"/>
  </r>
  <r>
    <n v="65"/>
    <s v="Muy satisfecho"/>
    <s v="Muy insatisfecho"/>
    <m/>
    <m/>
    <m/>
    <s v="Satisfecho"/>
    <s v="Satisfecho"/>
    <x v="1"/>
  </r>
  <r>
    <n v="66"/>
    <s v="Muy satisfecho"/>
    <s v="Muy insatisfecho"/>
    <m/>
    <m/>
    <m/>
    <s v="Muy insatisfecho"/>
    <s v="Muy insatisfecho"/>
    <x v="0"/>
  </r>
  <r>
    <n v="67"/>
    <s v="Muy satisfecho"/>
    <s v="Muy satisfecho"/>
    <m/>
    <m/>
    <m/>
    <s v="Insatisfecho"/>
    <s v="Satisfecho"/>
    <x v="2"/>
  </r>
  <r>
    <n v="68"/>
    <s v="Muy satisfecho"/>
    <s v="Insatisfecho"/>
    <m/>
    <m/>
    <m/>
    <s v="Insatisfecho"/>
    <s v="Insatisfecho"/>
    <x v="0"/>
  </r>
  <r>
    <n v="69"/>
    <s v="Insatisfecho"/>
    <s v="Muy insatisfecho"/>
    <m/>
    <m/>
    <m/>
    <s v="Muy satisfecho"/>
    <s v="Insatisfecho"/>
    <x v="3"/>
  </r>
  <r>
    <n v="70"/>
    <s v="Satisfecho"/>
    <s v="Satisfecho"/>
    <m/>
    <m/>
    <m/>
    <s v="Satisfecho"/>
    <s v="Insatisfecho"/>
    <x v="1"/>
  </r>
  <r>
    <n v="71"/>
    <s v="Muy satisfecho"/>
    <s v="Muy insatisfecho"/>
    <m/>
    <m/>
    <m/>
    <s v="Muy insatisfecho"/>
    <s v="Satisfecho"/>
    <x v="1"/>
  </r>
  <r>
    <n v="72"/>
    <s v="Insatisfecho"/>
    <s v="Muy insatisfecho"/>
    <m/>
    <m/>
    <m/>
    <s v="Muy insatisfecho"/>
    <s v="Insatisfecho"/>
    <x v="2"/>
  </r>
  <r>
    <n v="73"/>
    <s v="Muy satisfecho"/>
    <s v="Muy satisfecho"/>
    <m/>
    <m/>
    <m/>
    <s v="Satisfecho"/>
    <s v="Satisfecho"/>
    <x v="3"/>
  </r>
  <r>
    <n v="74"/>
    <s v="Muy insatisfecho"/>
    <s v="Muy insatisfecho"/>
    <m/>
    <m/>
    <m/>
    <s v="Satisfecho"/>
    <s v="Insatisfecho"/>
    <x v="0"/>
  </r>
  <r>
    <n v="75"/>
    <s v="Insatisfecho"/>
    <s v="Insatisfecho"/>
    <m/>
    <m/>
    <m/>
    <s v="Muy insatisfecho"/>
    <s v="Insatisfecho"/>
    <x v="0"/>
  </r>
  <r>
    <n v="76"/>
    <s v="Insatisfecho"/>
    <s v="Insatisfecho"/>
    <m/>
    <m/>
    <m/>
    <s v="Muy insatisfecho"/>
    <s v="Muy satisfecho"/>
    <x v="1"/>
  </r>
  <r>
    <n v="77"/>
    <s v="Muy satisfecho"/>
    <s v="Muy satisfecho"/>
    <m/>
    <m/>
    <m/>
    <s v="Muy insatisfecho"/>
    <s v="Muy insatisfecho"/>
    <x v="3"/>
  </r>
  <r>
    <n v="78"/>
    <s v="Muy satisfecho"/>
    <s v="Muy satisfecho"/>
    <m/>
    <m/>
    <m/>
    <s v="Insatisfecho"/>
    <s v="Satisfecho"/>
    <x v="0"/>
  </r>
  <r>
    <n v="79"/>
    <s v="Muy insatisfecho"/>
    <s v="Muy insatisfecho"/>
    <m/>
    <m/>
    <m/>
    <s v="Muy satisfecho"/>
    <s v="Satisfecho"/>
    <x v="1"/>
  </r>
  <r>
    <n v="80"/>
    <s v="Muy satisfecho"/>
    <s v="Muy satisfecho"/>
    <m/>
    <m/>
    <m/>
    <s v="Satisfecho"/>
    <s v="Muy insatisfecho"/>
    <x v="2"/>
  </r>
  <r>
    <n v="81"/>
    <s v="Muy insatisfecho"/>
    <s v="Muy insatisfecho"/>
    <m/>
    <m/>
    <m/>
    <s v="Muy insatisfecho"/>
    <s v="Satisfecho"/>
    <x v="2"/>
  </r>
  <r>
    <n v="82"/>
    <s v="Insatisfecho"/>
    <s v="Insatisfecho"/>
    <m/>
    <m/>
    <m/>
    <s v="Muy satisfecho"/>
    <s v="Satisfecho"/>
    <x v="1"/>
  </r>
  <r>
    <n v="83"/>
    <s v="Muy satisfecho"/>
    <s v="Muy satisfecho"/>
    <m/>
    <m/>
    <m/>
    <s v="Muy satisfecho"/>
    <s v="Insatisfecho"/>
    <x v="2"/>
  </r>
  <r>
    <n v="84"/>
    <s v="Muy satisfecho"/>
    <s v="Muy satisfecho"/>
    <m/>
    <m/>
    <m/>
    <s v="Muy insatisfecho"/>
    <s v="Muy insatisfecho"/>
    <x v="0"/>
  </r>
  <r>
    <n v="85"/>
    <s v="Satisfecho"/>
    <s v="Satisfecho"/>
    <m/>
    <m/>
    <m/>
    <s v="Insatisfecho"/>
    <s v="Insatisfecho"/>
    <x v="3"/>
  </r>
  <r>
    <n v="86"/>
    <s v="Muy insatisfecho"/>
    <s v="Muy insatisfecho"/>
    <m/>
    <m/>
    <m/>
    <s v="Satisfecho"/>
    <s v="Insatisfecho"/>
    <x v="3"/>
  </r>
  <r>
    <n v="87"/>
    <s v="Insatisfecho"/>
    <s v="Insatisfecho"/>
    <m/>
    <m/>
    <m/>
    <s v="Satisfecho"/>
    <s v="Muy insatisfecho"/>
    <x v="2"/>
  </r>
  <r>
    <n v="88"/>
    <s v="Muy insatisfecho"/>
    <s v="Muy insatisfecho"/>
    <m/>
    <m/>
    <m/>
    <s v="Muy insatisfecho"/>
    <s v="Muy satisfecho"/>
    <x v="3"/>
  </r>
  <r>
    <n v="89"/>
    <s v="Satisfecho"/>
    <s v="Satisfecho"/>
    <m/>
    <m/>
    <m/>
    <s v="Muy insatisfecho"/>
    <s v="Muy satisfecho"/>
    <x v="0"/>
  </r>
  <r>
    <n v="90"/>
    <s v="Satisfecho"/>
    <s v="Satisfecho"/>
    <m/>
    <m/>
    <m/>
    <s v="Muy insatisfecho"/>
    <s v="Muy satisfecho"/>
    <x v="1"/>
  </r>
  <r>
    <n v="91"/>
    <s v="Satisfecho"/>
    <s v="Satisfecho"/>
    <m/>
    <m/>
    <m/>
    <s v="Muy insatisfecho"/>
    <s v="Satisfecho"/>
    <x v="0"/>
  </r>
  <r>
    <n v="92"/>
    <s v="Insatisfecho"/>
    <s v="Insatisfecho"/>
    <m/>
    <m/>
    <m/>
    <s v="Insatisfecho"/>
    <s v="Insatisfecho"/>
    <x v="1"/>
  </r>
  <r>
    <n v="93"/>
    <s v="Muy insatisfecho"/>
    <s v="Muy insatisfecho"/>
    <m/>
    <m/>
    <m/>
    <s v="Satisfecho"/>
    <s v="Muy insatisfecho"/>
    <x v="3"/>
  </r>
  <r>
    <n v="94"/>
    <s v="Muy satisfecho"/>
    <s v="Muy satisfecho"/>
    <m/>
    <m/>
    <m/>
    <s v="Satisfecho"/>
    <s v="Insatisfecho"/>
    <x v="0"/>
  </r>
  <r>
    <n v="95"/>
    <s v="Muy satisfecho"/>
    <s v="Muy satisfecho"/>
    <m/>
    <m/>
    <m/>
    <s v="Insatisfecho"/>
    <s v="Satisfecho"/>
    <x v="3"/>
  </r>
  <r>
    <n v="96"/>
    <s v="Muy insatisfecho"/>
    <s v="Muy insatisfecho"/>
    <m/>
    <m/>
    <m/>
    <s v="Muy insatisfecho"/>
    <s v="Muy satisfecho"/>
    <x v="3"/>
  </r>
  <r>
    <n v="97"/>
    <s v="Insatisfecho"/>
    <s v="Insatisfecho"/>
    <m/>
    <m/>
    <m/>
    <s v="Muy satisfecho"/>
    <s v="Muy satisfecho"/>
    <x v="1"/>
  </r>
  <r>
    <n v="98"/>
    <s v="Muy satisfecho"/>
    <s v="Muy satisfecho"/>
    <m/>
    <m/>
    <m/>
    <s v="Muy insatisfecho"/>
    <s v="Satisfecho"/>
    <x v="2"/>
  </r>
  <r>
    <n v="99"/>
    <s v="Muy satisfecho"/>
    <s v="Muy satisfecho"/>
    <m/>
    <m/>
    <m/>
    <s v="Muy insatisfecho"/>
    <s v="Muy insatisfecho"/>
    <x v="3"/>
  </r>
  <r>
    <n v="100"/>
    <s v="Muy satisfecho"/>
    <s v="Muy satisfecho"/>
    <m/>
    <m/>
    <m/>
    <s v="Muy satisfecho"/>
    <s v="Satisfecho"/>
    <x v="0"/>
  </r>
</pivotCacheRecords>
</file>

<file path=xl/pivotCache/pivotCacheRecords6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0">
  <r>
    <n v="1"/>
    <s v="Muy satisfecho"/>
    <s v="Satisfecho"/>
    <m/>
    <m/>
    <m/>
    <s v="Satisfecho"/>
    <s v="Muy satisfecho"/>
    <s v="Muy satisfecho"/>
    <x v="0"/>
  </r>
  <r>
    <n v="2"/>
    <s v="Insatisfecho"/>
    <s v="Satisfecho"/>
    <m/>
    <m/>
    <m/>
    <s v="Insatisfecho"/>
    <s v="Insatisfecho"/>
    <s v="Satisfecho"/>
    <x v="1"/>
  </r>
  <r>
    <n v="3"/>
    <s v="Muy insatisfecho"/>
    <s v="Muy insatisfecho"/>
    <m/>
    <m/>
    <m/>
    <s v="Muy satisfecho"/>
    <s v="Insatisfecho"/>
    <s v="Insatisfecho"/>
    <x v="2"/>
  </r>
  <r>
    <n v="4"/>
    <s v="Insatisfecho"/>
    <s v="Muy insatisfecho"/>
    <m/>
    <m/>
    <m/>
    <s v="Muy insatisfecho"/>
    <s v="Muy insatisfecho"/>
    <s v="Muy satisfecho"/>
    <x v="0"/>
  </r>
  <r>
    <n v="5"/>
    <s v="Muy insatisfecho"/>
    <s v="Insatisfecho"/>
    <m/>
    <m/>
    <m/>
    <s v="Muy satisfecho"/>
    <s v="Satisfecho"/>
    <s v="Muy insatisfecho"/>
    <x v="3"/>
  </r>
  <r>
    <n v="6"/>
    <s v="Muy satisfecho"/>
    <s v="Satisfecho"/>
    <m/>
    <m/>
    <m/>
    <s v="Insatisfecho"/>
    <s v="Muy satisfecho"/>
    <s v="Muy insatisfecho"/>
    <x v="2"/>
  </r>
  <r>
    <n v="7"/>
    <s v="Muy satisfecho"/>
    <s v="Insatisfecho"/>
    <m/>
    <m/>
    <m/>
    <s v="Muy satisfecho"/>
    <s v="Muy insatisfecho"/>
    <s v="Insatisfecho"/>
    <x v="1"/>
  </r>
  <r>
    <n v="8"/>
    <s v="Insatisfecho"/>
    <s v="Satisfecho"/>
    <m/>
    <m/>
    <m/>
    <s v="Insatisfecho"/>
    <s v="Insatisfecho"/>
    <s v="Muy insatisfecho"/>
    <x v="0"/>
  </r>
  <r>
    <n v="9"/>
    <s v="Muy insatisfecho"/>
    <s v="Insatisfecho"/>
    <m/>
    <m/>
    <m/>
    <s v="Insatisfecho"/>
    <s v="Muy insatisfecho"/>
    <s v="Muy satisfecho"/>
    <x v="2"/>
  </r>
  <r>
    <n v="10"/>
    <s v="Satisfecho"/>
    <s v="Muy satisfecho"/>
    <m/>
    <m/>
    <m/>
    <s v="Insatisfecho"/>
    <s v="Muy insatisfecho"/>
    <s v="Muy satisfecho"/>
    <x v="3"/>
  </r>
  <r>
    <n v="11"/>
    <s v="Muy insatisfecho"/>
    <s v="Insatisfecho"/>
    <m/>
    <m/>
    <m/>
    <s v="Muy insatisfecho"/>
    <s v="Muy insatisfecho"/>
    <s v="Insatisfecho"/>
    <x v="0"/>
  </r>
  <r>
    <n v="12"/>
    <s v="Satisfecho"/>
    <s v="Muy satisfecho"/>
    <m/>
    <m/>
    <m/>
    <s v="Muy satisfecho"/>
    <s v="Muy satisfecho"/>
    <s v="Satisfecho"/>
    <x v="3"/>
  </r>
  <r>
    <n v="13"/>
    <s v="Insatisfecho"/>
    <s v="Muy insatisfecho"/>
    <m/>
    <m/>
    <m/>
    <s v="Insatisfecho"/>
    <s v="Muy insatisfecho"/>
    <s v="Muy insatisfecho"/>
    <x v="1"/>
  </r>
  <r>
    <n v="14"/>
    <s v="Muy satisfecho"/>
    <s v="Muy satisfecho"/>
    <m/>
    <m/>
    <m/>
    <s v="Satisfecho"/>
    <s v="Insatisfecho"/>
    <s v="Insatisfecho"/>
    <x v="0"/>
  </r>
  <r>
    <n v="15"/>
    <s v="Muy satisfecho"/>
    <s v="Muy insatisfecho"/>
    <m/>
    <m/>
    <m/>
    <s v="Insatisfecho"/>
    <s v="Muy satisfecho"/>
    <s v="Muy satisfecho"/>
    <x v="3"/>
  </r>
  <r>
    <n v="16"/>
    <s v="Muy insatisfecho"/>
    <s v="Satisfecho"/>
    <m/>
    <m/>
    <m/>
    <s v="Muy satisfecho"/>
    <s v="Satisfecho"/>
    <s v="Satisfecho"/>
    <x v="3"/>
  </r>
  <r>
    <n v="17"/>
    <s v="Satisfecho"/>
    <s v="Insatisfecho"/>
    <m/>
    <m/>
    <m/>
    <s v="Satisfecho"/>
    <s v="Satisfecho"/>
    <s v="Satisfecho"/>
    <x v="0"/>
  </r>
  <r>
    <n v="18"/>
    <s v="Insatisfecho"/>
    <s v="Satisfecho"/>
    <m/>
    <m/>
    <m/>
    <s v="Muy insatisfecho"/>
    <s v="Satisfecho"/>
    <s v="Muy insatisfecho"/>
    <x v="1"/>
  </r>
  <r>
    <n v="19"/>
    <s v="Insatisfecho"/>
    <s v="Muy insatisfecho"/>
    <m/>
    <m/>
    <m/>
    <s v="Satisfecho"/>
    <s v="Muy insatisfecho"/>
    <s v="Muy insatisfecho"/>
    <x v="3"/>
  </r>
  <r>
    <n v="20"/>
    <s v="Satisfecho"/>
    <s v="Insatisfecho"/>
    <m/>
    <m/>
    <m/>
    <s v="Insatisfecho"/>
    <s v="Satisfecho"/>
    <s v="Muy satisfecho"/>
    <x v="3"/>
  </r>
  <r>
    <n v="21"/>
    <s v="Satisfecho"/>
    <s v="Satisfecho"/>
    <m/>
    <m/>
    <m/>
    <s v="Muy satisfecho"/>
    <s v="Insatisfecho"/>
    <s v="Satisfecho"/>
    <x v="3"/>
  </r>
  <r>
    <n v="22"/>
    <s v="Satisfecho"/>
    <s v="Muy satisfecho"/>
    <m/>
    <m/>
    <m/>
    <s v="Insatisfecho"/>
    <s v="Muy satisfecho"/>
    <s v="Muy satisfecho"/>
    <x v="2"/>
  </r>
  <r>
    <n v="23"/>
    <s v="Muy insatisfecho"/>
    <s v="Muy insatisfecho"/>
    <m/>
    <m/>
    <m/>
    <s v="Insatisfecho"/>
    <s v="Muy insatisfecho"/>
    <s v="Insatisfecho"/>
    <x v="0"/>
  </r>
  <r>
    <n v="24"/>
    <s v="Insatisfecho"/>
    <s v="Muy satisfecho"/>
    <m/>
    <m/>
    <m/>
    <s v="Muy satisfecho"/>
    <s v="Insatisfecho"/>
    <s v="Muy satisfecho"/>
    <x v="3"/>
  </r>
  <r>
    <n v="25"/>
    <s v="Muy satisfecho"/>
    <s v="Insatisfecho"/>
    <m/>
    <m/>
    <m/>
    <s v="Muy satisfecho"/>
    <s v="Muy satisfecho"/>
    <s v="Insatisfecho"/>
    <x v="0"/>
  </r>
  <r>
    <n v="26"/>
    <s v="Insatisfecho"/>
    <s v="Insatisfecho"/>
    <m/>
    <m/>
    <m/>
    <s v="Muy satisfecho"/>
    <s v="Satisfecho"/>
    <s v="Insatisfecho"/>
    <x v="3"/>
  </r>
  <r>
    <n v="27"/>
    <s v="Muy satisfecho"/>
    <s v="Muy insatisfecho"/>
    <m/>
    <m/>
    <m/>
    <s v="Satisfecho"/>
    <s v="Insatisfecho"/>
    <s v="Muy satisfecho"/>
    <x v="0"/>
  </r>
  <r>
    <n v="28"/>
    <s v="Muy insatisfecho"/>
    <s v="Muy satisfecho"/>
    <m/>
    <m/>
    <m/>
    <s v="Muy satisfecho"/>
    <s v="Insatisfecho"/>
    <s v="Muy insatisfecho"/>
    <x v="2"/>
  </r>
  <r>
    <n v="29"/>
    <s v="Satisfecho"/>
    <s v="Insatisfecho"/>
    <m/>
    <m/>
    <m/>
    <s v="Muy insatisfecho"/>
    <s v="Insatisfecho"/>
    <s v="Satisfecho"/>
    <x v="2"/>
  </r>
  <r>
    <n v="30"/>
    <s v="Satisfecho"/>
    <s v="Insatisfecho"/>
    <m/>
    <m/>
    <m/>
    <s v="Muy satisfecho"/>
    <s v="Satisfecho"/>
    <s v="Insatisfecho"/>
    <x v="3"/>
  </r>
  <r>
    <n v="31"/>
    <s v="Insatisfecho"/>
    <s v="Muy insatisfecho"/>
    <m/>
    <m/>
    <m/>
    <s v="Muy satisfecho"/>
    <s v="Muy satisfecho"/>
    <s v="Insatisfecho"/>
    <x v="1"/>
  </r>
  <r>
    <n v="32"/>
    <s v="Muy satisfecho"/>
    <s v="Muy insatisfecho"/>
    <m/>
    <m/>
    <m/>
    <s v="Satisfecho"/>
    <s v="Satisfecho"/>
    <s v="Muy satisfecho"/>
    <x v="1"/>
  </r>
  <r>
    <n v="33"/>
    <s v="Satisfecho"/>
    <s v="Muy satisfecho"/>
    <m/>
    <m/>
    <m/>
    <s v="Satisfecho"/>
    <s v="Satisfecho"/>
    <s v="Muy insatisfecho"/>
    <x v="2"/>
  </r>
  <r>
    <n v="34"/>
    <s v="Satisfecho"/>
    <s v="Satisfecho"/>
    <m/>
    <m/>
    <m/>
    <s v="Muy insatisfecho"/>
    <s v="Satisfecho"/>
    <s v="Muy insatisfecho"/>
    <x v="1"/>
  </r>
  <r>
    <n v="35"/>
    <s v="Muy satisfecho"/>
    <s v="Muy insatisfecho"/>
    <m/>
    <m/>
    <m/>
    <s v="Satisfecho"/>
    <s v="Muy satisfecho"/>
    <s v="Muy insatisfecho"/>
    <x v="2"/>
  </r>
  <r>
    <n v="36"/>
    <s v="Muy satisfecho"/>
    <s v="Satisfecho"/>
    <m/>
    <m/>
    <m/>
    <s v="Satisfecho"/>
    <s v="Satisfecho"/>
    <s v="Muy satisfecho"/>
    <x v="2"/>
  </r>
  <r>
    <n v="37"/>
    <s v="Satisfecho"/>
    <s v="Muy insatisfecho"/>
    <m/>
    <m/>
    <m/>
    <s v="Muy insatisfecho"/>
    <s v="Satisfecho"/>
    <s v="Muy insatisfecho"/>
    <x v="3"/>
  </r>
  <r>
    <n v="38"/>
    <s v="Satisfecho"/>
    <s v="Muy insatisfecho"/>
    <m/>
    <m/>
    <m/>
    <s v="Muy satisfecho"/>
    <s v="Satisfecho"/>
    <s v="Muy insatisfecho"/>
    <x v="1"/>
  </r>
  <r>
    <n v="39"/>
    <s v="Insatisfecho"/>
    <s v="Satisfecho"/>
    <m/>
    <m/>
    <m/>
    <s v="Satisfecho"/>
    <s v="Satisfecho"/>
    <s v="Muy insatisfecho"/>
    <x v="2"/>
  </r>
  <r>
    <n v="40"/>
    <s v="Muy insatisfecho"/>
    <s v="Muy satisfecho"/>
    <m/>
    <m/>
    <m/>
    <s v="Muy satisfecho"/>
    <s v="Insatisfecho"/>
    <s v="Muy insatisfecho"/>
    <x v="3"/>
  </r>
  <r>
    <n v="41"/>
    <s v="Muy satisfecho"/>
    <s v="Muy satisfecho"/>
    <m/>
    <m/>
    <m/>
    <s v="Satisfecho"/>
    <s v="Muy satisfecho"/>
    <s v="Satisfecho"/>
    <x v="0"/>
  </r>
  <r>
    <n v="42"/>
    <s v="Muy satisfecho"/>
    <s v="Satisfecho"/>
    <m/>
    <m/>
    <m/>
    <s v="Satisfecho"/>
    <s v="Satisfecho"/>
    <s v="Muy insatisfecho"/>
    <x v="3"/>
  </r>
  <r>
    <n v="43"/>
    <s v="Insatisfecho"/>
    <s v="Insatisfecho"/>
    <m/>
    <m/>
    <m/>
    <s v="Muy insatisfecho"/>
    <s v="Muy satisfecho"/>
    <s v="Satisfecho"/>
    <x v="3"/>
  </r>
  <r>
    <n v="44"/>
    <s v="Muy satisfecho"/>
    <s v="Satisfecho"/>
    <m/>
    <m/>
    <m/>
    <s v="Satisfecho"/>
    <s v="Muy satisfecho"/>
    <s v="Satisfecho"/>
    <x v="3"/>
  </r>
  <r>
    <n v="45"/>
    <s v="Muy insatisfecho"/>
    <s v="Muy insatisfecho"/>
    <m/>
    <m/>
    <m/>
    <s v="Insatisfecho"/>
    <s v="Muy insatisfecho"/>
    <s v="Muy insatisfecho"/>
    <x v="2"/>
  </r>
  <r>
    <n v="46"/>
    <s v="Insatisfecho"/>
    <s v="Muy insatisfecho"/>
    <m/>
    <m/>
    <m/>
    <s v="Satisfecho"/>
    <s v="Insatisfecho"/>
    <s v="Insatisfecho"/>
    <x v="0"/>
  </r>
  <r>
    <n v="47"/>
    <s v="Satisfecho"/>
    <s v="Insatisfecho"/>
    <m/>
    <m/>
    <m/>
    <s v="Muy insatisfecho"/>
    <s v="Muy satisfecho"/>
    <s v="Muy satisfecho"/>
    <x v="2"/>
  </r>
  <r>
    <n v="48"/>
    <s v="Satisfecho"/>
    <s v="Insatisfecho"/>
    <m/>
    <m/>
    <m/>
    <s v="Muy satisfecho"/>
    <s v="Muy satisfecho"/>
    <s v="Insatisfecho"/>
    <x v="1"/>
  </r>
  <r>
    <n v="49"/>
    <s v="Insatisfecho"/>
    <s v="Muy satisfecho"/>
    <m/>
    <m/>
    <m/>
    <s v="Muy satisfecho"/>
    <s v="Insatisfecho"/>
    <s v="Satisfecho"/>
    <x v="0"/>
  </r>
  <r>
    <n v="50"/>
    <s v="Muy satisfecho"/>
    <s v="Muy satisfecho"/>
    <m/>
    <m/>
    <m/>
    <s v="Insatisfecho"/>
    <s v="Insatisfecho"/>
    <s v="Insatisfecho"/>
    <x v="0"/>
  </r>
  <r>
    <n v="51"/>
    <s v="Muy satisfecho"/>
    <s v="Muy satisfecho"/>
    <m/>
    <m/>
    <m/>
    <s v="Insatisfecho"/>
    <s v="Insatisfecho"/>
    <s v="Satisfecho"/>
    <x v="3"/>
  </r>
  <r>
    <n v="52"/>
    <s v="Muy insatisfecho"/>
    <s v="Insatisfecho"/>
    <m/>
    <m/>
    <m/>
    <s v="Muy satisfecho"/>
    <s v="Satisfecho"/>
    <s v="Muy satisfecho"/>
    <x v="3"/>
  </r>
  <r>
    <n v="53"/>
    <s v="Satisfecho"/>
    <s v="Muy satisfecho"/>
    <m/>
    <m/>
    <m/>
    <s v="Muy satisfecho"/>
    <s v="Muy satisfecho"/>
    <s v="Insatisfecho"/>
    <x v="1"/>
  </r>
  <r>
    <n v="54"/>
    <s v="Insatisfecho"/>
    <s v="Muy satisfecho"/>
    <m/>
    <m/>
    <m/>
    <s v="Satisfecho"/>
    <s v="Muy satisfecho"/>
    <s v="Insatisfecho"/>
    <x v="1"/>
  </r>
  <r>
    <n v="55"/>
    <s v="Insatisfecho"/>
    <s v="Insatisfecho"/>
    <m/>
    <m/>
    <m/>
    <s v="Satisfecho"/>
    <s v="Satisfecho"/>
    <s v="Muy insatisfecho"/>
    <x v="0"/>
  </r>
  <r>
    <n v="56"/>
    <s v="Muy satisfecho"/>
    <s v="Muy satisfecho"/>
    <m/>
    <m/>
    <m/>
    <s v="Satisfecho"/>
    <s v="Insatisfecho"/>
    <s v="Muy satisfecho"/>
    <x v="0"/>
  </r>
  <r>
    <n v="57"/>
    <s v="Muy insatisfecho"/>
    <s v="Satisfecho"/>
    <m/>
    <m/>
    <m/>
    <s v="Insatisfecho"/>
    <s v="Muy insatisfecho"/>
    <s v="Muy satisfecho"/>
    <x v="0"/>
  </r>
  <r>
    <n v="58"/>
    <s v="Muy satisfecho"/>
    <s v="Satisfecho"/>
    <m/>
    <m/>
    <m/>
    <s v="Muy insatisfecho"/>
    <s v="Insatisfecho"/>
    <s v="Satisfecho"/>
    <x v="1"/>
  </r>
  <r>
    <n v="59"/>
    <s v="Muy satisfecho"/>
    <s v="Satisfecho"/>
    <m/>
    <m/>
    <m/>
    <s v="Muy insatisfecho"/>
    <s v="Muy satisfecho"/>
    <s v="Muy insatisfecho"/>
    <x v="3"/>
  </r>
  <r>
    <n v="60"/>
    <s v="Muy satisfecho"/>
    <s v="Muy insatisfecho"/>
    <m/>
    <m/>
    <m/>
    <s v="Insatisfecho"/>
    <s v="Muy satisfecho"/>
    <s v="Insatisfecho"/>
    <x v="3"/>
  </r>
  <r>
    <n v="61"/>
    <s v="Satisfecho"/>
    <s v="Muy satisfecho"/>
    <m/>
    <m/>
    <m/>
    <s v="Insatisfecho"/>
    <s v="Muy insatisfecho"/>
    <s v="Muy insatisfecho"/>
    <x v="2"/>
  </r>
  <r>
    <n v="62"/>
    <s v="Insatisfecho"/>
    <s v="Satisfecho"/>
    <m/>
    <m/>
    <m/>
    <s v="Satisfecho"/>
    <s v="Insatisfecho"/>
    <s v="Satisfecho"/>
    <x v="0"/>
  </r>
  <r>
    <n v="63"/>
    <s v="Satisfecho"/>
    <s v="Muy satisfecho"/>
    <m/>
    <m/>
    <m/>
    <s v="Satisfecho"/>
    <s v="Insatisfecho"/>
    <s v="Muy satisfecho"/>
    <x v="2"/>
  </r>
  <r>
    <n v="64"/>
    <s v="Muy insatisfecho"/>
    <s v="Muy insatisfecho"/>
    <m/>
    <m/>
    <m/>
    <s v="Muy satisfecho"/>
    <s v="Muy insatisfecho"/>
    <s v="Insatisfecho"/>
    <x v="1"/>
  </r>
  <r>
    <n v="65"/>
    <s v="Muy satisfecho"/>
    <s v="Muy insatisfecho"/>
    <m/>
    <m/>
    <m/>
    <s v="Satisfecho"/>
    <s v="Satisfecho"/>
    <s v="Satisfecho"/>
    <x v="3"/>
  </r>
  <r>
    <n v="66"/>
    <s v="Muy satisfecho"/>
    <s v="Muy insatisfecho"/>
    <m/>
    <m/>
    <m/>
    <s v="Muy insatisfecho"/>
    <s v="Muy insatisfecho"/>
    <s v="Muy satisfecho"/>
    <x v="0"/>
  </r>
  <r>
    <n v="67"/>
    <s v="Muy satisfecho"/>
    <s v="Muy satisfecho"/>
    <m/>
    <m/>
    <m/>
    <s v="Insatisfecho"/>
    <s v="Satisfecho"/>
    <s v="Insatisfecho"/>
    <x v="1"/>
  </r>
  <r>
    <n v="68"/>
    <s v="Muy satisfecho"/>
    <s v="Insatisfecho"/>
    <m/>
    <m/>
    <m/>
    <s v="Insatisfecho"/>
    <s v="Insatisfecho"/>
    <s v="Muy satisfecho"/>
    <x v="1"/>
  </r>
  <r>
    <n v="69"/>
    <s v="Insatisfecho"/>
    <s v="Muy insatisfecho"/>
    <m/>
    <m/>
    <m/>
    <s v="Muy satisfecho"/>
    <s v="Insatisfecho"/>
    <s v="Muy insatisfecho"/>
    <x v="3"/>
  </r>
  <r>
    <n v="70"/>
    <s v="Satisfecho"/>
    <s v="Satisfecho"/>
    <m/>
    <m/>
    <m/>
    <s v="Satisfecho"/>
    <s v="Insatisfecho"/>
    <s v="Satisfecho"/>
    <x v="3"/>
  </r>
  <r>
    <n v="71"/>
    <s v="Muy satisfecho"/>
    <s v="Muy insatisfecho"/>
    <m/>
    <m/>
    <m/>
    <s v="Muy insatisfecho"/>
    <s v="Satisfecho"/>
    <s v="Satisfecho"/>
    <x v="1"/>
  </r>
  <r>
    <n v="72"/>
    <s v="Insatisfecho"/>
    <s v="Muy insatisfecho"/>
    <m/>
    <m/>
    <m/>
    <s v="Muy insatisfecho"/>
    <s v="Insatisfecho"/>
    <s v="Insatisfecho"/>
    <x v="3"/>
  </r>
  <r>
    <n v="73"/>
    <s v="Muy satisfecho"/>
    <s v="Muy satisfecho"/>
    <m/>
    <m/>
    <m/>
    <s v="Satisfecho"/>
    <s v="Satisfecho"/>
    <s v="Muy insatisfecho"/>
    <x v="0"/>
  </r>
  <r>
    <n v="74"/>
    <s v="Muy insatisfecho"/>
    <s v="Muy insatisfecho"/>
    <m/>
    <m/>
    <m/>
    <s v="Satisfecho"/>
    <s v="Insatisfecho"/>
    <s v="Muy satisfecho"/>
    <x v="2"/>
  </r>
  <r>
    <n v="75"/>
    <s v="Insatisfecho"/>
    <s v="Insatisfecho"/>
    <m/>
    <m/>
    <m/>
    <s v="Muy insatisfecho"/>
    <s v="Insatisfecho"/>
    <s v="Muy satisfecho"/>
    <x v="1"/>
  </r>
  <r>
    <n v="76"/>
    <s v="Insatisfecho"/>
    <s v="Insatisfecho"/>
    <m/>
    <m/>
    <m/>
    <s v="Muy insatisfecho"/>
    <s v="Muy satisfecho"/>
    <s v="Satisfecho"/>
    <x v="1"/>
  </r>
  <r>
    <n v="77"/>
    <s v="Muy satisfecho"/>
    <s v="Muy satisfecho"/>
    <m/>
    <m/>
    <m/>
    <s v="Muy insatisfecho"/>
    <s v="Muy insatisfecho"/>
    <s v="Muy insatisfecho"/>
    <x v="1"/>
  </r>
  <r>
    <n v="78"/>
    <s v="Muy satisfecho"/>
    <s v="Muy satisfecho"/>
    <m/>
    <m/>
    <m/>
    <s v="Insatisfecho"/>
    <s v="Satisfecho"/>
    <s v="Muy satisfecho"/>
    <x v="1"/>
  </r>
  <r>
    <n v="79"/>
    <s v="Muy insatisfecho"/>
    <s v="Muy insatisfecho"/>
    <m/>
    <m/>
    <m/>
    <s v="Muy satisfecho"/>
    <s v="Satisfecho"/>
    <s v="Satisfecho"/>
    <x v="1"/>
  </r>
  <r>
    <n v="80"/>
    <s v="Muy satisfecho"/>
    <s v="Muy satisfecho"/>
    <m/>
    <m/>
    <m/>
    <s v="Satisfecho"/>
    <s v="Muy insatisfecho"/>
    <s v="Insatisfecho"/>
    <x v="0"/>
  </r>
  <r>
    <n v="81"/>
    <s v="Muy insatisfecho"/>
    <s v="Muy insatisfecho"/>
    <m/>
    <m/>
    <m/>
    <s v="Muy insatisfecho"/>
    <s v="Satisfecho"/>
    <s v="Insatisfecho"/>
    <x v="3"/>
  </r>
  <r>
    <n v="82"/>
    <s v="Insatisfecho"/>
    <s v="Insatisfecho"/>
    <m/>
    <m/>
    <m/>
    <s v="Muy satisfecho"/>
    <s v="Satisfecho"/>
    <s v="Satisfecho"/>
    <x v="2"/>
  </r>
  <r>
    <n v="83"/>
    <s v="Muy satisfecho"/>
    <s v="Muy satisfecho"/>
    <m/>
    <m/>
    <m/>
    <s v="Muy satisfecho"/>
    <s v="Insatisfecho"/>
    <s v="Insatisfecho"/>
    <x v="3"/>
  </r>
  <r>
    <n v="84"/>
    <s v="Muy satisfecho"/>
    <s v="Muy satisfecho"/>
    <m/>
    <m/>
    <m/>
    <s v="Muy insatisfecho"/>
    <s v="Muy insatisfecho"/>
    <s v="Muy satisfecho"/>
    <x v="3"/>
  </r>
  <r>
    <n v="85"/>
    <s v="Satisfecho"/>
    <s v="Satisfecho"/>
    <m/>
    <m/>
    <m/>
    <s v="Insatisfecho"/>
    <s v="Insatisfecho"/>
    <s v="Muy insatisfecho"/>
    <x v="2"/>
  </r>
  <r>
    <n v="86"/>
    <s v="Muy insatisfecho"/>
    <s v="Muy insatisfecho"/>
    <m/>
    <m/>
    <m/>
    <s v="Satisfecho"/>
    <s v="Insatisfecho"/>
    <s v="Muy insatisfecho"/>
    <x v="3"/>
  </r>
  <r>
    <n v="87"/>
    <s v="Insatisfecho"/>
    <s v="Insatisfecho"/>
    <m/>
    <m/>
    <m/>
    <s v="Satisfecho"/>
    <s v="Muy insatisfecho"/>
    <s v="Insatisfecho"/>
    <x v="3"/>
  </r>
  <r>
    <n v="88"/>
    <s v="Muy insatisfecho"/>
    <s v="Muy insatisfecho"/>
    <m/>
    <m/>
    <m/>
    <s v="Muy insatisfecho"/>
    <s v="Muy satisfecho"/>
    <s v="Muy insatisfecho"/>
    <x v="2"/>
  </r>
  <r>
    <n v="89"/>
    <s v="Satisfecho"/>
    <s v="Satisfecho"/>
    <m/>
    <m/>
    <m/>
    <s v="Muy insatisfecho"/>
    <s v="Muy satisfecho"/>
    <s v="Muy satisfecho"/>
    <x v="3"/>
  </r>
  <r>
    <n v="90"/>
    <s v="Satisfecho"/>
    <s v="Satisfecho"/>
    <m/>
    <m/>
    <m/>
    <s v="Muy insatisfecho"/>
    <s v="Muy satisfecho"/>
    <s v="Satisfecho"/>
    <x v="0"/>
  </r>
  <r>
    <n v="91"/>
    <s v="Satisfecho"/>
    <s v="Satisfecho"/>
    <m/>
    <m/>
    <m/>
    <s v="Muy insatisfecho"/>
    <s v="Satisfecho"/>
    <s v="Muy satisfecho"/>
    <x v="1"/>
  </r>
  <r>
    <n v="92"/>
    <s v="Insatisfecho"/>
    <s v="Insatisfecho"/>
    <m/>
    <m/>
    <m/>
    <s v="Insatisfecho"/>
    <s v="Insatisfecho"/>
    <s v="Satisfecho"/>
    <x v="2"/>
  </r>
  <r>
    <n v="93"/>
    <s v="Muy insatisfecho"/>
    <s v="Muy insatisfecho"/>
    <m/>
    <m/>
    <m/>
    <s v="Satisfecho"/>
    <s v="Muy insatisfecho"/>
    <s v="Muy insatisfecho"/>
    <x v="0"/>
  </r>
  <r>
    <n v="94"/>
    <s v="Muy satisfecho"/>
    <s v="Muy satisfecho"/>
    <m/>
    <m/>
    <m/>
    <s v="Satisfecho"/>
    <s v="Insatisfecho"/>
    <s v="Muy satisfecho"/>
    <x v="3"/>
  </r>
  <r>
    <n v="95"/>
    <s v="Muy satisfecho"/>
    <s v="Muy satisfecho"/>
    <m/>
    <m/>
    <m/>
    <s v="Insatisfecho"/>
    <s v="Satisfecho"/>
    <s v="Muy insatisfecho"/>
    <x v="0"/>
  </r>
  <r>
    <n v="96"/>
    <s v="Muy insatisfecho"/>
    <s v="Muy insatisfecho"/>
    <m/>
    <m/>
    <m/>
    <s v="Muy insatisfecho"/>
    <s v="Muy satisfecho"/>
    <s v="Muy insatisfecho"/>
    <x v="2"/>
  </r>
  <r>
    <n v="97"/>
    <s v="Insatisfecho"/>
    <s v="Insatisfecho"/>
    <m/>
    <m/>
    <m/>
    <s v="Muy satisfecho"/>
    <s v="Muy satisfecho"/>
    <s v="Satisfecho"/>
    <x v="1"/>
  </r>
  <r>
    <n v="98"/>
    <s v="Muy satisfecho"/>
    <s v="Muy satisfecho"/>
    <m/>
    <m/>
    <m/>
    <s v="Muy insatisfecho"/>
    <s v="Satisfecho"/>
    <s v="Insatisfecho"/>
    <x v="1"/>
  </r>
  <r>
    <n v="99"/>
    <s v="Muy satisfecho"/>
    <s v="Muy satisfecho"/>
    <m/>
    <m/>
    <m/>
    <s v="Muy insatisfecho"/>
    <s v="Muy insatisfecho"/>
    <s v="Muy insatisfecho"/>
    <x v="1"/>
  </r>
  <r>
    <n v="100"/>
    <s v="Muy satisfecho"/>
    <s v="Muy satisfecho"/>
    <m/>
    <m/>
    <m/>
    <s v="Muy satisfecho"/>
    <s v="Satisfecho"/>
    <s v="Muy satisfecho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0B2673C-4FF2-437B-82AE-F2872FC965F7}" name="PivotTable7" cacheId="10" applyNumberFormats="0" applyBorderFormats="0" applyFontFormats="0" applyPatternFormats="0" applyAlignmentFormats="0" applyWidthHeightFormats="1" dataCaption="Values" updatedVersion="6" minRefreshableVersion="3" useAutoFormatting="1" rowGrandTotals="0" colGrandTotals="0" itemPrintTitles="1" createdVersion="6" indent="0" compact="0" compactData="0" multipleFieldFilters="0" chartFormat="4">
  <location ref="A3:B7" firstHeaderRow="1" firstDataRow="1" firstDataCol="1"/>
  <pivotFields count="2">
    <pivotField dataField="1"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4">
        <item x="1"/>
        <item x="2"/>
        <item x="0"/>
        <item x="3"/>
      </items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1"/>
  </rowFields>
  <rowItems count="4">
    <i>
      <x/>
    </i>
    <i>
      <x v="1"/>
    </i>
    <i>
      <x v="2"/>
    </i>
    <i>
      <x v="3"/>
    </i>
  </rowItems>
  <colItems count="1">
    <i/>
  </colItems>
  <dataFields count="1">
    <dataField name="Count of Paciente" fld="0" subtotal="count" baseField="0" baseItem="0"/>
  </dataFields>
  <chartFormats count="2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3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94AEAC0-1A2D-4D5D-831B-04B9D6B6FF3A}" name="PivotTable14" cacheId="11" applyNumberFormats="0" applyBorderFormats="0" applyFontFormats="0" applyPatternFormats="0" applyAlignmentFormats="0" applyWidthHeightFormats="1" dataCaption="Values" updatedVersion="6" minRefreshableVersion="3" useAutoFormatting="1" rowGrandTotals="0" colGrandTotals="0" itemPrintTitles="1" createdVersion="6" indent="0" compact="0" compactData="0" multipleFieldFilters="0" chartFormat="4">
  <location ref="A3:B7" firstHeaderRow="1" firstDataRow="1" firstDataCol="1"/>
  <pivotFields count="3">
    <pivotField dataField="1"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4">
        <item x="2"/>
        <item x="1"/>
        <item x="3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2"/>
  </rowFields>
  <rowItems count="4">
    <i>
      <x/>
    </i>
    <i>
      <x v="1"/>
    </i>
    <i>
      <x v="2"/>
    </i>
    <i>
      <x v="3"/>
    </i>
  </rowItems>
  <colItems count="1">
    <i/>
  </colItems>
  <dataFields count="1">
    <dataField name="Count of Paciente" fld="0" subtotal="count" baseField="0" baseItem="0"/>
  </dataFields>
  <chartFormats count="2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3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16ABF7A-7A97-4879-8EAA-2B23AB8454CF}" name="PivotTable2" cacheId="12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chartFormat="4">
  <location ref="A1:B6" firstHeaderRow="1" firstDataRow="1" firstDataCol="1"/>
  <pivotFields count="7">
    <pivotField dataField="1" showAll="0"/>
    <pivotField showAll="0"/>
    <pivotField showAll="0"/>
    <pivotField showAll="0"/>
    <pivotField showAll="0"/>
    <pivotField showAll="0"/>
    <pivotField axis="axisRow" showAll="0">
      <items count="5">
        <item x="1"/>
        <item x="3"/>
        <item x="2"/>
        <item x="0"/>
        <item t="default"/>
      </items>
    </pivotField>
  </pivotFields>
  <rowFields count="1">
    <field x="6"/>
  </rowFields>
  <rowItems count="5">
    <i>
      <x/>
    </i>
    <i>
      <x v="1"/>
    </i>
    <i>
      <x v="2"/>
    </i>
    <i>
      <x v="3"/>
    </i>
    <i t="grand">
      <x/>
    </i>
  </rowItems>
  <colItems count="1">
    <i/>
  </colItems>
  <dataFields count="1">
    <dataField name="Sum of Paciente" fld="0" baseField="0" baseItem="0"/>
  </dataFields>
  <chartFormats count="6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3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3" format="3">
      <pivotArea type="data" outline="0" fieldPosition="0">
        <references count="2">
          <reference field="4294967294" count="1" selected="0">
            <x v="0"/>
          </reference>
          <reference field="6" count="1" selected="0">
            <x v="0"/>
          </reference>
        </references>
      </pivotArea>
    </chartFormat>
    <chartFormat chart="3" format="4">
      <pivotArea type="data" outline="0" fieldPosition="0">
        <references count="2">
          <reference field="4294967294" count="1" selected="0">
            <x v="0"/>
          </reference>
          <reference field="6" count="1" selected="0">
            <x v="3"/>
          </reference>
        </references>
      </pivotArea>
    </chartFormat>
    <chartFormat chart="3" format="5">
      <pivotArea type="data" outline="0" fieldPosition="0">
        <references count="2">
          <reference field="4294967294" count="1" selected="0">
            <x v="0"/>
          </reference>
          <reference field="6" count="1" selected="0">
            <x v="1"/>
          </reference>
        </references>
      </pivotArea>
    </chartFormat>
    <chartFormat chart="3" format="6">
      <pivotArea type="data" outline="0" fieldPosition="0">
        <references count="2">
          <reference field="4294967294" count="1" selected="0">
            <x v="0"/>
          </reference>
          <reference field="6" count="1" selected="0">
            <x v="2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1AA2A5B-3132-4B8A-91DD-B2C6F7F9C58A}" name="PivotTable4" cacheId="14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chartFormat="1">
  <location ref="A73:B78" firstHeaderRow="1" firstDataRow="1" firstDataCol="1"/>
  <pivotFields count="9">
    <pivotField dataField="1"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5">
        <item x="2"/>
        <item x="3"/>
        <item x="0"/>
        <item x="1"/>
        <item t="default"/>
      </items>
    </pivotField>
  </pivotFields>
  <rowFields count="1">
    <field x="8"/>
  </rowFields>
  <rowItems count="5">
    <i>
      <x/>
    </i>
    <i>
      <x v="1"/>
    </i>
    <i>
      <x v="2"/>
    </i>
    <i>
      <x v="3"/>
    </i>
    <i t="grand">
      <x/>
    </i>
  </rowItems>
  <colItems count="1">
    <i/>
  </colItems>
  <dataFields count="1">
    <dataField name="Count of Paciente" fld="0" subtotal="count" baseField="8" baseItem="0"/>
  </dataFields>
  <formats count="6">
    <format dxfId="5">
      <pivotArea type="all" dataOnly="0" outline="0" fieldPosition="0"/>
    </format>
    <format dxfId="4">
      <pivotArea outline="0" collapsedLevelsAreSubtotals="1" fieldPosition="0"/>
    </format>
    <format dxfId="3">
      <pivotArea field="8" type="button" dataOnly="0" labelOnly="1" outline="0" axis="axisRow" fieldPosition="0"/>
    </format>
    <format dxfId="2">
      <pivotArea dataOnly="0" labelOnly="1" fieldPosition="0">
        <references count="1">
          <reference field="8" count="0"/>
        </references>
      </pivotArea>
    </format>
    <format dxfId="1">
      <pivotArea dataOnly="0" labelOnly="1" grandRow="1" outline="0" fieldPosition="0"/>
    </format>
    <format dxfId="0">
      <pivotArea dataOnly="0" labelOnly="1" outline="0" axis="axisValues" fieldPosition="0"/>
    </format>
  </formats>
  <chartFormats count="5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5">
      <pivotArea type="data" outline="0" fieldPosition="0">
        <references count="2">
          <reference field="4294967294" count="1" selected="0">
            <x v="0"/>
          </reference>
          <reference field="8" count="1" selected="0">
            <x v="0"/>
          </reference>
        </references>
      </pivotArea>
    </chartFormat>
    <chartFormat chart="0" format="6">
      <pivotArea type="data" outline="0" fieldPosition="0">
        <references count="2">
          <reference field="4294967294" count="1" selected="0">
            <x v="0"/>
          </reference>
          <reference field="8" count="1" selected="0">
            <x v="1"/>
          </reference>
        </references>
      </pivotArea>
    </chartFormat>
    <chartFormat chart="0" format="7">
      <pivotArea type="data" outline="0" fieldPosition="0">
        <references count="2">
          <reference field="4294967294" count="1" selected="0">
            <x v="0"/>
          </reference>
          <reference field="8" count="1" selected="0">
            <x v="2"/>
          </reference>
        </references>
      </pivotArea>
    </chartFormat>
    <chartFormat chart="0" format="8">
      <pivotArea type="data" outline="0" fieldPosition="0">
        <references count="2">
          <reference field="4294967294" count="1" selected="0">
            <x v="0"/>
          </reference>
          <reference field="8" count="1" selected="0">
            <x v="3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3A32C99-48A8-4BB3-A51F-B28E114491D5}" name="PivotTable3" cacheId="13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chartFormat="1">
  <location ref="A174:B179" firstHeaderRow="1" firstDataRow="1" firstDataCol="1"/>
  <pivotFields count="8">
    <pivotField dataField="1" showAll="0"/>
    <pivotField showAll="0"/>
    <pivotField showAll="0"/>
    <pivotField showAll="0"/>
    <pivotField showAll="0"/>
    <pivotField showAll="0"/>
    <pivotField showAll="0"/>
    <pivotField axis="axisRow" showAll="0">
      <items count="5">
        <item x="1"/>
        <item x="2"/>
        <item x="0"/>
        <item x="3"/>
        <item t="default"/>
      </items>
    </pivotField>
  </pivotFields>
  <rowFields count="1">
    <field x="7"/>
  </rowFields>
  <rowItems count="5">
    <i>
      <x/>
    </i>
    <i>
      <x v="1"/>
    </i>
    <i>
      <x v="2"/>
    </i>
    <i>
      <x v="3"/>
    </i>
    <i t="grand">
      <x/>
    </i>
  </rowItems>
  <colItems count="1">
    <i/>
  </colItems>
  <dataFields count="1">
    <dataField name="Count of Paciente" fld="0" subtotal="count" baseField="7" baseItem="0"/>
  </dataFields>
  <formats count="6">
    <format dxfId="11">
      <pivotArea type="all" dataOnly="0" outline="0" fieldPosition="0"/>
    </format>
    <format dxfId="10">
      <pivotArea outline="0" collapsedLevelsAreSubtotals="1" fieldPosition="0"/>
    </format>
    <format dxfId="9">
      <pivotArea field="7" type="button" dataOnly="0" labelOnly="1" outline="0" axis="axisRow" fieldPosition="0"/>
    </format>
    <format dxfId="8">
      <pivotArea dataOnly="0" labelOnly="1" fieldPosition="0">
        <references count="1">
          <reference field="7" count="0"/>
        </references>
      </pivotArea>
    </format>
    <format dxfId="7">
      <pivotArea dataOnly="0" labelOnly="1" grandRow="1" outline="0" fieldPosition="0"/>
    </format>
    <format dxfId="6">
      <pivotArea dataOnly="0" labelOnly="1" outline="0" axis="axisValues" fieldPosition="0"/>
    </format>
  </format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976FB9B-B1A4-4DD0-AF9D-592EB9BB406B}" name="PivotTable6" cacheId="15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chartFormat="1">
  <location ref="A92:B97" firstHeaderRow="1" firstDataRow="1" firstDataCol="1"/>
  <pivotFields count="10"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5">
        <item x="2"/>
        <item x="0"/>
        <item x="3"/>
        <item x="1"/>
        <item t="default"/>
      </items>
    </pivotField>
  </pivotFields>
  <rowFields count="1">
    <field x="9"/>
  </rowFields>
  <rowItems count="5">
    <i>
      <x/>
    </i>
    <i>
      <x v="1"/>
    </i>
    <i>
      <x v="2"/>
    </i>
    <i>
      <x v="3"/>
    </i>
    <i t="grand">
      <x/>
    </i>
  </rowItems>
  <colItems count="1">
    <i/>
  </colItems>
  <dataFields count="1">
    <dataField name="Sum of Paciente" fld="0" baseField="0" baseItem="0"/>
  </dataFields>
  <formats count="6">
    <format dxfId="17">
      <pivotArea type="all" dataOnly="0" outline="0" fieldPosition="0"/>
    </format>
    <format dxfId="16">
      <pivotArea outline="0" collapsedLevelsAreSubtotals="1" fieldPosition="0"/>
    </format>
    <format dxfId="15">
      <pivotArea field="9" type="button" dataOnly="0" labelOnly="1" outline="0" axis="axisRow" fieldPosition="0"/>
    </format>
    <format dxfId="14">
      <pivotArea dataOnly="0" labelOnly="1" fieldPosition="0">
        <references count="1">
          <reference field="9" count="0"/>
        </references>
      </pivotArea>
    </format>
    <format dxfId="13">
      <pivotArea dataOnly="0" labelOnly="1" grandRow="1" outline="0" fieldPosition="0"/>
    </format>
    <format dxfId="12">
      <pivotArea dataOnly="0" labelOnly="1" outline="0" axis="axisValues" fieldPosition="0"/>
    </format>
  </formats>
  <chartFormats count="5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>
      <pivotArea type="data" outline="0" fieldPosition="0">
        <references count="2">
          <reference field="4294967294" count="1" selected="0">
            <x v="0"/>
          </reference>
          <reference field="9" count="1" selected="0">
            <x v="0"/>
          </reference>
        </references>
      </pivotArea>
    </chartFormat>
    <chartFormat chart="0" format="2">
      <pivotArea type="data" outline="0" fieldPosition="0">
        <references count="2">
          <reference field="4294967294" count="1" selected="0">
            <x v="0"/>
          </reference>
          <reference field="9" count="1" selected="0">
            <x v="1"/>
          </reference>
        </references>
      </pivotArea>
    </chartFormat>
    <chartFormat chart="0" format="3">
      <pivotArea type="data" outline="0" fieldPosition="0">
        <references count="2">
          <reference field="4294967294" count="1" selected="0">
            <x v="0"/>
          </reference>
          <reference field="9" count="1" selected="0">
            <x v="2"/>
          </reference>
        </references>
      </pivotArea>
    </chartFormat>
    <chartFormat chart="0" format="4">
      <pivotArea type="data" outline="0" fieldPosition="0">
        <references count="2">
          <reference field="4294967294" count="1" selected="0">
            <x v="0"/>
          </reference>
          <reference field="9" count="1" selected="0">
            <x v="3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ivotTable" Target="../pivotTables/pivotTable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6.xml"/><Relationship Id="rId2" Type="http://schemas.openxmlformats.org/officeDocument/2006/relationships/pivotTable" Target="../pivotTables/pivotTable5.xml"/><Relationship Id="rId1" Type="http://schemas.openxmlformats.org/officeDocument/2006/relationships/pivotTable" Target="../pivotTables/pivotTable4.xml"/><Relationship Id="rId5" Type="http://schemas.openxmlformats.org/officeDocument/2006/relationships/drawing" Target="../drawings/drawing4.xml"/><Relationship Id="rId4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C51409-8582-4221-A59B-48ABF5CFCDD2}">
  <dimension ref="B1:G21"/>
  <sheetViews>
    <sheetView workbookViewId="0">
      <selection activeCell="C7" sqref="C7"/>
    </sheetView>
  </sheetViews>
  <sheetFormatPr defaultColWidth="9.1796875" defaultRowHeight="14.5" x14ac:dyDescent="0.35"/>
  <cols>
    <col min="1" max="1" width="9.1796875" style="1"/>
    <col min="2" max="2" width="3" style="8" bestFit="1" customWidth="1"/>
    <col min="3" max="3" width="83.54296875" style="1" bestFit="1" customWidth="1"/>
    <col min="4" max="4" width="11.54296875" style="1" customWidth="1"/>
    <col min="5" max="5" width="11.7265625" style="1" customWidth="1"/>
    <col min="6" max="6" width="12" style="1" customWidth="1"/>
    <col min="7" max="7" width="11.81640625" style="1" customWidth="1"/>
    <col min="8" max="16384" width="9.1796875" style="1"/>
  </cols>
  <sheetData>
    <row r="1" spans="2:7" x14ac:dyDescent="0.35">
      <c r="B1" s="11"/>
      <c r="C1" s="29" t="s">
        <v>0</v>
      </c>
      <c r="D1" s="29"/>
      <c r="E1" s="29"/>
      <c r="F1" s="29"/>
      <c r="G1" s="30"/>
    </row>
    <row r="2" spans="2:7" ht="30.5" x14ac:dyDescent="0.5">
      <c r="B2" s="11"/>
      <c r="C2" s="12" t="s">
        <v>5</v>
      </c>
      <c r="D2" s="10" t="s">
        <v>1</v>
      </c>
      <c r="E2" s="10" t="s">
        <v>2</v>
      </c>
      <c r="F2" s="10" t="s">
        <v>3</v>
      </c>
      <c r="G2" s="10" t="s">
        <v>4</v>
      </c>
    </row>
    <row r="3" spans="2:7" ht="30" customHeight="1" x14ac:dyDescent="0.35">
      <c r="B3" s="9">
        <v>1</v>
      </c>
      <c r="C3" s="2" t="s">
        <v>6</v>
      </c>
      <c r="D3" s="2"/>
      <c r="E3" s="2"/>
      <c r="F3" s="2"/>
      <c r="G3" s="2"/>
    </row>
    <row r="4" spans="2:7" ht="30" customHeight="1" x14ac:dyDescent="0.35">
      <c r="B4" s="9">
        <v>2</v>
      </c>
      <c r="C4" s="2" t="s">
        <v>7</v>
      </c>
      <c r="D4" s="2"/>
      <c r="E4" s="2"/>
      <c r="F4" s="2"/>
      <c r="G4" s="2"/>
    </row>
    <row r="5" spans="2:7" ht="30" customHeight="1" x14ac:dyDescent="0.35">
      <c r="B5" s="9">
        <v>3</v>
      </c>
      <c r="C5" s="2" t="s">
        <v>27</v>
      </c>
      <c r="D5" s="2"/>
      <c r="E5" s="2"/>
      <c r="F5" s="2"/>
      <c r="G5" s="2"/>
    </row>
    <row r="6" spans="2:7" ht="30" customHeight="1" x14ac:dyDescent="0.35">
      <c r="B6" s="9">
        <v>4</v>
      </c>
      <c r="C6" s="2" t="s">
        <v>8</v>
      </c>
      <c r="D6" s="2"/>
      <c r="E6" s="2"/>
      <c r="F6" s="2"/>
      <c r="G6" s="2"/>
    </row>
    <row r="7" spans="2:7" ht="30" customHeight="1" x14ac:dyDescent="0.35">
      <c r="B7" s="9">
        <v>5</v>
      </c>
      <c r="C7" s="2" t="s">
        <v>9</v>
      </c>
      <c r="D7" s="2"/>
      <c r="E7" s="2"/>
      <c r="F7" s="2"/>
      <c r="G7" s="2"/>
    </row>
    <row r="8" spans="2:7" ht="30" customHeight="1" x14ac:dyDescent="0.35">
      <c r="B8" s="9">
        <v>6</v>
      </c>
      <c r="C8" s="2" t="s">
        <v>10</v>
      </c>
      <c r="D8" s="2"/>
      <c r="E8" s="2"/>
      <c r="F8" s="2"/>
      <c r="G8" s="2"/>
    </row>
    <row r="9" spans="2:7" ht="30" customHeight="1" x14ac:dyDescent="0.35">
      <c r="B9" s="9">
        <v>7</v>
      </c>
      <c r="C9" s="2" t="s">
        <v>11</v>
      </c>
      <c r="D9" s="2"/>
      <c r="E9" s="2"/>
      <c r="F9" s="2"/>
      <c r="G9" s="2"/>
    </row>
    <row r="10" spans="2:7" ht="30" customHeight="1" x14ac:dyDescent="0.35">
      <c r="B10" s="9">
        <v>8</v>
      </c>
      <c r="C10" s="7" t="s">
        <v>12</v>
      </c>
      <c r="D10" s="31"/>
      <c r="E10" s="32"/>
      <c r="F10" s="32"/>
      <c r="G10" s="33"/>
    </row>
    <row r="11" spans="2:7" ht="30" customHeight="1" x14ac:dyDescent="0.35">
      <c r="B11" s="9">
        <v>9</v>
      </c>
      <c r="C11" s="2" t="s">
        <v>13</v>
      </c>
      <c r="D11" s="2"/>
      <c r="E11" s="2"/>
      <c r="F11" s="2"/>
      <c r="G11" s="2"/>
    </row>
    <row r="12" spans="2:7" ht="30" customHeight="1" x14ac:dyDescent="0.35">
      <c r="B12" s="9">
        <v>10</v>
      </c>
      <c r="C12" s="2" t="s">
        <v>14</v>
      </c>
      <c r="D12" s="2"/>
      <c r="E12" s="2"/>
      <c r="F12" s="2"/>
      <c r="G12" s="2"/>
    </row>
    <row r="13" spans="2:7" ht="30" customHeight="1" x14ac:dyDescent="0.35">
      <c r="C13" s="1" t="s">
        <v>15</v>
      </c>
      <c r="D13" s="3"/>
      <c r="E13" s="3"/>
      <c r="F13" s="3"/>
      <c r="G13" s="3"/>
    </row>
    <row r="14" spans="2:7" ht="30" customHeight="1" x14ac:dyDescent="0.35">
      <c r="D14" s="3"/>
      <c r="E14" s="3"/>
      <c r="F14" s="3"/>
      <c r="G14" s="3"/>
    </row>
    <row r="15" spans="2:7" ht="30" customHeight="1" x14ac:dyDescent="0.35">
      <c r="C15" s="4"/>
      <c r="D15" s="4"/>
      <c r="E15" s="4"/>
      <c r="F15" s="4"/>
      <c r="G15" s="4"/>
    </row>
    <row r="16" spans="2:7" ht="30" customHeight="1" x14ac:dyDescent="0.35">
      <c r="C16" s="5"/>
      <c r="D16" s="5"/>
      <c r="E16" s="5"/>
      <c r="F16" s="5"/>
      <c r="G16" s="5"/>
    </row>
    <row r="17" spans="3:7" ht="30" customHeight="1" x14ac:dyDescent="0.35">
      <c r="C17" s="6"/>
      <c r="D17" s="6"/>
      <c r="E17" s="6"/>
      <c r="F17" s="6"/>
      <c r="G17" s="6"/>
    </row>
    <row r="18" spans="3:7" ht="30" customHeight="1" x14ac:dyDescent="0.35"/>
    <row r="19" spans="3:7" ht="30" customHeight="1" x14ac:dyDescent="0.35"/>
    <row r="20" spans="3:7" ht="30" customHeight="1" x14ac:dyDescent="0.35"/>
    <row r="21" spans="3:7" ht="30" customHeight="1" x14ac:dyDescent="0.35"/>
  </sheetData>
  <mergeCells count="2">
    <mergeCell ref="C1:G1"/>
    <mergeCell ref="D10:G10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E0AD8-0288-498A-B5DD-1EB20901E53D}">
  <dimension ref="A3:B7"/>
  <sheetViews>
    <sheetView workbookViewId="0">
      <selection activeCell="A3" sqref="A3"/>
    </sheetView>
  </sheetViews>
  <sheetFormatPr defaultRowHeight="14.5" x14ac:dyDescent="0.35"/>
  <cols>
    <col min="1" max="1" width="16.1796875" bestFit="1" customWidth="1"/>
    <col min="2" max="2" width="16.81640625" bestFit="1" customWidth="1"/>
  </cols>
  <sheetData>
    <row r="3" spans="1:2" x14ac:dyDescent="0.35">
      <c r="A3" s="16" t="s">
        <v>23</v>
      </c>
      <c r="B3" t="s">
        <v>24</v>
      </c>
    </row>
    <row r="4" spans="1:2" x14ac:dyDescent="0.35">
      <c r="A4" t="s">
        <v>2</v>
      </c>
      <c r="B4" s="17">
        <v>24</v>
      </c>
    </row>
    <row r="5" spans="1:2" x14ac:dyDescent="0.35">
      <c r="A5" t="s">
        <v>1</v>
      </c>
      <c r="B5" s="17">
        <v>19</v>
      </c>
    </row>
    <row r="6" spans="1:2" x14ac:dyDescent="0.35">
      <c r="A6" t="s">
        <v>4</v>
      </c>
      <c r="B6" s="17">
        <v>35</v>
      </c>
    </row>
    <row r="7" spans="1:2" x14ac:dyDescent="0.35">
      <c r="A7" t="s">
        <v>3</v>
      </c>
      <c r="B7" s="17">
        <v>22</v>
      </c>
    </row>
  </sheetData>
  <pageMargins left="0.7" right="0.7" top="0.75" bottom="0.75" header="0.3" footer="0.3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2AC8A4-A831-4F1A-B7B5-7AE1EDB5B265}">
  <dimension ref="A3:B7"/>
  <sheetViews>
    <sheetView workbookViewId="0">
      <selection activeCell="A3" sqref="A3"/>
    </sheetView>
  </sheetViews>
  <sheetFormatPr defaultRowHeight="14.5" x14ac:dyDescent="0.35"/>
  <cols>
    <col min="1" max="1" width="16.1796875" bestFit="1" customWidth="1"/>
    <col min="2" max="2" width="16.81640625" bestFit="1" customWidth="1"/>
  </cols>
  <sheetData>
    <row r="3" spans="1:2" x14ac:dyDescent="0.35">
      <c r="A3" s="16" t="s">
        <v>26</v>
      </c>
      <c r="B3" t="s">
        <v>24</v>
      </c>
    </row>
    <row r="4" spans="1:2" x14ac:dyDescent="0.35">
      <c r="A4" t="s">
        <v>2</v>
      </c>
      <c r="B4" s="17">
        <v>22</v>
      </c>
    </row>
    <row r="5" spans="1:2" x14ac:dyDescent="0.35">
      <c r="A5" t="s">
        <v>1</v>
      </c>
      <c r="B5" s="17">
        <v>28</v>
      </c>
    </row>
    <row r="6" spans="1:2" x14ac:dyDescent="0.35">
      <c r="A6" t="s">
        <v>4</v>
      </c>
      <c r="B6" s="17">
        <v>29</v>
      </c>
    </row>
    <row r="7" spans="1:2" x14ac:dyDescent="0.35">
      <c r="A7" t="s">
        <v>3</v>
      </c>
      <c r="B7" s="17">
        <v>21</v>
      </c>
    </row>
  </sheetData>
  <pageMargins left="0.7" right="0.7" top="0.75" bottom="0.75" header="0.3" footer="0.3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7BD0FE-8268-4D03-B85C-8376302E460D}">
  <dimension ref="A1:B6"/>
  <sheetViews>
    <sheetView workbookViewId="0"/>
  </sheetViews>
  <sheetFormatPr defaultRowHeight="14.5" x14ac:dyDescent="0.35"/>
  <cols>
    <col min="1" max="1" width="15" bestFit="1" customWidth="1"/>
    <col min="2" max="2" width="14.36328125" bestFit="1" customWidth="1"/>
  </cols>
  <sheetData>
    <row r="1" spans="1:2" x14ac:dyDescent="0.35">
      <c r="A1" s="16" t="s">
        <v>40</v>
      </c>
      <c r="B1" t="s">
        <v>42</v>
      </c>
    </row>
    <row r="2" spans="1:2" x14ac:dyDescent="0.35">
      <c r="A2" s="24" t="s">
        <v>2</v>
      </c>
      <c r="B2" s="17">
        <v>937</v>
      </c>
    </row>
    <row r="3" spans="1:2" x14ac:dyDescent="0.35">
      <c r="A3" s="24" t="s">
        <v>1</v>
      </c>
      <c r="B3" s="17">
        <v>1593</v>
      </c>
    </row>
    <row r="4" spans="1:2" x14ac:dyDescent="0.35">
      <c r="A4" s="24" t="s">
        <v>4</v>
      </c>
      <c r="B4" s="17">
        <v>1082</v>
      </c>
    </row>
    <row r="5" spans="1:2" x14ac:dyDescent="0.35">
      <c r="A5" s="24" t="s">
        <v>3</v>
      </c>
      <c r="B5" s="17">
        <v>1438</v>
      </c>
    </row>
    <row r="6" spans="1:2" x14ac:dyDescent="0.35">
      <c r="A6" s="24" t="s">
        <v>41</v>
      </c>
      <c r="B6" s="17">
        <v>5050</v>
      </c>
    </row>
  </sheetData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6040C6-6263-4059-982C-119F1AE7ADE5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5B373A-DFAB-418B-8AB5-4DD83D0FE0C8}">
  <dimension ref="A1:CW110"/>
  <sheetViews>
    <sheetView zoomScale="55" zoomScaleNormal="55" workbookViewId="0">
      <pane ySplit="10" topLeftCell="A73" activePane="bottomLeft" state="frozen"/>
      <selection pane="bottomLeft" activeCell="L11" sqref="L11:L110"/>
    </sheetView>
  </sheetViews>
  <sheetFormatPr defaultColWidth="9.1796875" defaultRowHeight="14.5" outlineLevelRow="1" x14ac:dyDescent="0.35"/>
  <cols>
    <col min="1" max="1" width="9.54296875" style="1" customWidth="1"/>
    <col min="2" max="2" width="9" style="1" customWidth="1"/>
    <col min="3" max="10" width="9.1796875" style="1"/>
    <col min="11" max="12" width="17" style="1" bestFit="1" customWidth="1"/>
    <col min="13" max="13" width="9.1796875" style="1" customWidth="1"/>
    <col min="14" max="81" width="9.1796875" style="1"/>
    <col min="82" max="82" width="4.453125" style="1" customWidth="1"/>
    <col min="83" max="91" width="9.1796875" style="1"/>
    <col min="92" max="92" width="16.1796875" style="1" bestFit="1" customWidth="1"/>
    <col min="93" max="96" width="9.1796875" style="1"/>
    <col min="97" max="97" width="22.90625" style="1" bestFit="1" customWidth="1"/>
    <col min="98" max="16384" width="9.1796875" style="1"/>
  </cols>
  <sheetData>
    <row r="1" spans="1:101" outlineLevel="1" x14ac:dyDescent="0.35">
      <c r="A1" s="36" t="s">
        <v>19</v>
      </c>
      <c r="B1" s="36"/>
      <c r="C1" s="18" t="s">
        <v>20</v>
      </c>
      <c r="CH1" s="1">
        <v>3</v>
      </c>
      <c r="CJ1" s="1">
        <v>4</v>
      </c>
      <c r="CL1" s="1" t="s">
        <v>23</v>
      </c>
      <c r="CM1" s="1">
        <v>5</v>
      </c>
      <c r="CU1" s="1" t="s">
        <v>50</v>
      </c>
      <c r="CV1" s="1" t="s">
        <v>49</v>
      </c>
      <c r="CW1" s="1" t="s">
        <v>48</v>
      </c>
    </row>
    <row r="2" spans="1:101" ht="15" customHeight="1" outlineLevel="1" x14ac:dyDescent="0.35">
      <c r="A2" s="14" t="s">
        <v>1</v>
      </c>
      <c r="B2" s="15"/>
      <c r="C2" s="1">
        <v>1</v>
      </c>
      <c r="CH2" s="1" t="s">
        <v>23</v>
      </c>
      <c r="CJ2" s="1" t="s">
        <v>23</v>
      </c>
      <c r="CN2" s="1" t="s">
        <v>28</v>
      </c>
      <c r="CO2" s="1" t="s">
        <v>39</v>
      </c>
      <c r="CP2" s="1" t="s">
        <v>38</v>
      </c>
      <c r="CU2" s="2" t="s">
        <v>44</v>
      </c>
      <c r="CV2" s="2">
        <f>COUNTIF($L$11:$L$110,"&lt;30")</f>
        <v>11</v>
      </c>
      <c r="CW2" s="25">
        <f>CV2/$CV$6</f>
        <v>0.11</v>
      </c>
    </row>
    <row r="3" spans="1:101" ht="15" customHeight="1" outlineLevel="1" x14ac:dyDescent="0.35">
      <c r="A3" s="14" t="s">
        <v>2</v>
      </c>
      <c r="B3" s="15"/>
      <c r="C3" s="1">
        <v>2</v>
      </c>
      <c r="CH3" s="14" t="s">
        <v>1</v>
      </c>
      <c r="CI3" s="1">
        <f>COUNTIF($D$11:$D$110,C2)</f>
        <v>33</v>
      </c>
      <c r="CJ3" s="14" t="s">
        <v>1</v>
      </c>
      <c r="CK3" s="1">
        <f>COUNTIF($E$11:$E$110,C2)</f>
        <v>27</v>
      </c>
      <c r="CL3" s="22" t="s">
        <v>1</v>
      </c>
      <c r="CM3" s="1">
        <f>COUNTIF($F$11:$F$110,C2)</f>
        <v>26</v>
      </c>
      <c r="CN3" s="1">
        <f>+CM3*1</f>
        <v>26</v>
      </c>
      <c r="CO3" s="23">
        <f>CN3*100/$CN$7</f>
        <v>10.317460317460318</v>
      </c>
      <c r="CP3" s="1" t="s">
        <v>33</v>
      </c>
      <c r="CQ3" s="1">
        <v>25</v>
      </c>
      <c r="CR3" s="1" t="s">
        <v>30</v>
      </c>
      <c r="CS3" s="1">
        <f>CS7-(CS4/2)</f>
        <v>60.5</v>
      </c>
      <c r="CU3" s="2" t="s">
        <v>45</v>
      </c>
      <c r="CV3" s="2">
        <f>COUNTIFS($L$11:$L$110,"&gt;31",$L$11:$L$110,"&lt;=60")</f>
        <v>7</v>
      </c>
      <c r="CW3" s="25">
        <f>CV3/$CV$6</f>
        <v>7.0000000000000007E-2</v>
      </c>
    </row>
    <row r="4" spans="1:101" ht="15" customHeight="1" outlineLevel="1" x14ac:dyDescent="0.35">
      <c r="A4" s="14" t="s">
        <v>3</v>
      </c>
      <c r="B4" s="15"/>
      <c r="C4" s="1">
        <v>3</v>
      </c>
      <c r="CH4" s="14" t="s">
        <v>2</v>
      </c>
      <c r="CI4" s="1">
        <f>COUNTIF($D$11:$D$110,C3)</f>
        <v>18</v>
      </c>
      <c r="CJ4" s="14" t="s">
        <v>2</v>
      </c>
      <c r="CK4" s="1">
        <f>COUNTIF($E$11:$E$110,C3)</f>
        <v>28</v>
      </c>
      <c r="CL4" s="22" t="s">
        <v>2</v>
      </c>
      <c r="CM4" s="1">
        <f t="shared" ref="CM4:CM6" si="0">COUNTIF($F$11:$F$110,C3)</f>
        <v>24</v>
      </c>
      <c r="CN4" s="1">
        <f>+CM4*2</f>
        <v>48</v>
      </c>
      <c r="CO4" s="23">
        <f t="shared" ref="CO4:CO6" si="1">CN4*100/$CN$7</f>
        <v>19.047619047619047</v>
      </c>
      <c r="CP4" s="1" t="s">
        <v>34</v>
      </c>
      <c r="CQ4" s="1">
        <v>25</v>
      </c>
      <c r="CR4" s="1" t="s">
        <v>31</v>
      </c>
      <c r="CS4" s="1">
        <v>5</v>
      </c>
      <c r="CU4" s="2" t="s">
        <v>46</v>
      </c>
      <c r="CV4" s="2">
        <f>COUNTIFS($L$11:$L$110,"&gt;61",$L$11:$L$110,"&lt;=120")</f>
        <v>24</v>
      </c>
      <c r="CW4" s="25">
        <f>CV4/$CV$6</f>
        <v>0.24</v>
      </c>
    </row>
    <row r="5" spans="1:101" ht="15" customHeight="1" outlineLevel="1" x14ac:dyDescent="0.35">
      <c r="A5" s="14" t="s">
        <v>4</v>
      </c>
      <c r="B5" s="15"/>
      <c r="C5" s="1">
        <v>4</v>
      </c>
      <c r="CH5" s="14" t="s">
        <v>3</v>
      </c>
      <c r="CI5" s="1">
        <f>COUNTIF($D$11:$D$110,C4)</f>
        <v>21</v>
      </c>
      <c r="CJ5" s="14" t="s">
        <v>3</v>
      </c>
      <c r="CK5" s="1">
        <f>COUNTIF($E$11:$E$110,C4)</f>
        <v>23</v>
      </c>
      <c r="CL5" s="22" t="s">
        <v>3</v>
      </c>
      <c r="CM5" s="1">
        <f t="shared" si="0"/>
        <v>22</v>
      </c>
      <c r="CN5" s="1">
        <f>+CM5*3</f>
        <v>66</v>
      </c>
      <c r="CO5" s="23">
        <f t="shared" si="1"/>
        <v>26.19047619047619</v>
      </c>
      <c r="CP5" s="1" t="s">
        <v>35</v>
      </c>
      <c r="CQ5" s="1">
        <v>25</v>
      </c>
      <c r="CR5" s="1" t="s">
        <v>32</v>
      </c>
      <c r="CS5" s="1">
        <f>SUM(CQ3:CQ7)-CS3-CS4</f>
        <v>134.5</v>
      </c>
      <c r="CU5" s="2" t="s">
        <v>47</v>
      </c>
      <c r="CV5" s="2">
        <f>COUNTIF($L$11:$L$110,"&gt;121")</f>
        <v>58</v>
      </c>
      <c r="CW5" s="25">
        <f>CV5/$CV$6</f>
        <v>0.57999999999999996</v>
      </c>
    </row>
    <row r="6" spans="1:101" ht="15" customHeight="1" outlineLevel="1" x14ac:dyDescent="0.35">
      <c r="A6" s="15"/>
      <c r="B6" s="15"/>
      <c r="CH6" s="14" t="s">
        <v>4</v>
      </c>
      <c r="CI6" s="1">
        <f>COUNTIF($D$11:$D$110,C5)</f>
        <v>28</v>
      </c>
      <c r="CJ6" s="14" t="s">
        <v>4</v>
      </c>
      <c r="CK6" s="1">
        <f>COUNTIF($E$11:$E$110,C5)</f>
        <v>22</v>
      </c>
      <c r="CL6" s="22" t="s">
        <v>4</v>
      </c>
      <c r="CM6" s="1">
        <f t="shared" si="0"/>
        <v>28</v>
      </c>
      <c r="CN6" s="1">
        <f>+CM6*4</f>
        <v>112</v>
      </c>
      <c r="CO6" s="23">
        <f t="shared" si="1"/>
        <v>44.444444444444443</v>
      </c>
      <c r="CP6" s="1" t="s">
        <v>36</v>
      </c>
      <c r="CQ6" s="1">
        <v>25</v>
      </c>
      <c r="CU6" s="2" t="s">
        <v>21</v>
      </c>
      <c r="CV6" s="2">
        <f>SUM(CV2:CV5)</f>
        <v>100</v>
      </c>
      <c r="CW6" s="26">
        <f>SUM(CW2:CW5)</f>
        <v>1</v>
      </c>
    </row>
    <row r="7" spans="1:101" ht="15" customHeight="1" outlineLevel="1" x14ac:dyDescent="0.35">
      <c r="A7" s="15"/>
      <c r="B7" s="15"/>
      <c r="N7" s="13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H7" s="15"/>
      <c r="CJ7" s="15"/>
      <c r="CL7" s="1" t="s">
        <v>21</v>
      </c>
      <c r="CM7" s="1">
        <f>SUM(CM3:CM6)</f>
        <v>100</v>
      </c>
      <c r="CN7" s="1">
        <f>SUM(CN3:CN6)</f>
        <v>252</v>
      </c>
      <c r="CO7" s="1">
        <f>SUM(CO3:CO6)</f>
        <v>100</v>
      </c>
      <c r="CP7" s="1" t="s">
        <v>21</v>
      </c>
      <c r="CQ7" s="1">
        <f>SUM(CQ3:CQ6)</f>
        <v>100</v>
      </c>
      <c r="CR7" s="1" t="s">
        <v>37</v>
      </c>
      <c r="CS7" s="21">
        <f>+CN8</f>
        <v>63</v>
      </c>
    </row>
    <row r="8" spans="1:101" x14ac:dyDescent="0.35">
      <c r="A8" s="35" t="s">
        <v>25</v>
      </c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  <c r="AY8" s="20"/>
      <c r="AZ8" s="20"/>
      <c r="BA8" s="20"/>
      <c r="BB8" s="20"/>
      <c r="BC8" s="20"/>
      <c r="BD8" s="20"/>
      <c r="BE8" s="20"/>
      <c r="BF8" s="20"/>
      <c r="BG8" s="20"/>
      <c r="BH8" s="20"/>
      <c r="BI8" s="20"/>
      <c r="BJ8" s="20"/>
      <c r="BK8" s="20"/>
      <c r="BL8" s="20"/>
      <c r="BM8" s="20"/>
      <c r="BN8" s="20"/>
      <c r="BO8" s="20"/>
      <c r="BP8" s="20"/>
      <c r="BQ8" s="20"/>
      <c r="BR8" s="20"/>
      <c r="BS8" s="20"/>
      <c r="BT8" s="20"/>
      <c r="BU8" s="20"/>
      <c r="BV8" s="20"/>
      <c r="BW8" s="20"/>
      <c r="BX8" s="20"/>
      <c r="BY8" s="20"/>
      <c r="BZ8" s="20"/>
      <c r="CA8" s="20"/>
      <c r="CB8" s="20"/>
      <c r="CC8" s="20"/>
      <c r="CM8" s="1" t="s">
        <v>29</v>
      </c>
      <c r="CN8" s="1">
        <f>AVERAGE(CN3:CN6)</f>
        <v>63</v>
      </c>
      <c r="CO8" s="1">
        <f>AVERAGE(CO3:CO6)</f>
        <v>25</v>
      </c>
    </row>
    <row r="9" spans="1:101" x14ac:dyDescent="0.35">
      <c r="B9" s="34" t="s">
        <v>17</v>
      </c>
      <c r="C9" s="34"/>
      <c r="D9" s="34"/>
      <c r="E9" s="34"/>
      <c r="F9" s="34"/>
      <c r="G9" s="34"/>
      <c r="H9" s="34"/>
      <c r="I9" s="34"/>
      <c r="J9" s="34"/>
      <c r="K9" s="1" t="s">
        <v>22</v>
      </c>
      <c r="CF9" s="1">
        <v>1</v>
      </c>
      <c r="CG9" s="1">
        <v>2</v>
      </c>
      <c r="CJ9" s="1">
        <v>5</v>
      </c>
      <c r="CK9" s="1">
        <v>6</v>
      </c>
      <c r="CL9" s="1">
        <v>7</v>
      </c>
      <c r="CM9" s="1">
        <v>9</v>
      </c>
      <c r="CN9" s="1">
        <v>10</v>
      </c>
      <c r="CP9" s="1">
        <v>252</v>
      </c>
      <c r="CQ9" s="1">
        <v>100</v>
      </c>
    </row>
    <row r="10" spans="1:101" x14ac:dyDescent="0.35">
      <c r="A10" s="1" t="s">
        <v>16</v>
      </c>
      <c r="B10" s="19">
        <v>1</v>
      </c>
      <c r="C10" s="19">
        <v>2</v>
      </c>
      <c r="D10" s="19">
        <v>3</v>
      </c>
      <c r="E10" s="19">
        <v>4</v>
      </c>
      <c r="F10" s="19">
        <v>5</v>
      </c>
      <c r="G10" s="19">
        <v>6</v>
      </c>
      <c r="H10" s="19">
        <v>7</v>
      </c>
      <c r="I10" s="19">
        <v>9</v>
      </c>
      <c r="J10" s="19">
        <v>10</v>
      </c>
      <c r="K10" s="8" t="s">
        <v>21</v>
      </c>
      <c r="L10" s="1" t="s">
        <v>18</v>
      </c>
      <c r="CE10" s="1" t="s">
        <v>16</v>
      </c>
      <c r="CF10" s="1" t="s">
        <v>23</v>
      </c>
      <c r="CG10" s="1" t="s">
        <v>23</v>
      </c>
      <c r="CH10" s="1" t="s">
        <v>23</v>
      </c>
      <c r="CI10" s="1" t="s">
        <v>23</v>
      </c>
      <c r="CJ10" s="1" t="s">
        <v>23</v>
      </c>
      <c r="CK10" s="1" t="s">
        <v>23</v>
      </c>
      <c r="CL10" s="1" t="s">
        <v>23</v>
      </c>
      <c r="CM10" s="1" t="s">
        <v>23</v>
      </c>
      <c r="CN10" s="1" t="s">
        <v>23</v>
      </c>
      <c r="CP10" s="1">
        <v>26</v>
      </c>
      <c r="CQ10" s="1">
        <f>CP10*CQ9/CP9</f>
        <v>10.317460317460318</v>
      </c>
    </row>
    <row r="11" spans="1:101" x14ac:dyDescent="0.35">
      <c r="A11" s="1">
        <v>1</v>
      </c>
      <c r="B11" s="38">
        <v>4</v>
      </c>
      <c r="C11" s="38">
        <v>3</v>
      </c>
      <c r="D11" s="38">
        <v>4</v>
      </c>
      <c r="E11" s="38">
        <v>4</v>
      </c>
      <c r="F11" s="38">
        <v>3</v>
      </c>
      <c r="G11" s="38">
        <v>3</v>
      </c>
      <c r="H11" s="38">
        <v>4</v>
      </c>
      <c r="I11" s="38">
        <v>4</v>
      </c>
      <c r="J11" s="38">
        <v>1</v>
      </c>
      <c r="K11" s="1">
        <f>SUM(B11:J11)</f>
        <v>30</v>
      </c>
      <c r="L11" s="38">
        <v>251</v>
      </c>
      <c r="CE11" s="1">
        <v>1</v>
      </c>
      <c r="CF11" s="1" t="str">
        <f>_xlfn.XLOOKUP(B11,$C$2:$C$5,$A$2:$A$5)</f>
        <v>Muy satisfecho</v>
      </c>
      <c r="CG11" s="1" t="str">
        <f>_xlfn.XLOOKUP(C11,$C$2:$C$5,$A$2:$A$5)</f>
        <v>Satisfecho</v>
      </c>
      <c r="CK11" s="1" t="str">
        <f>_xlfn.XLOOKUP(G11,$C$2:$C$5,$A$2:$A$5)</f>
        <v>Satisfecho</v>
      </c>
      <c r="CL11" s="1" t="str">
        <f>_xlfn.XLOOKUP(H11,$C$2:$C$5,$A$2:$A$5)</f>
        <v>Muy satisfecho</v>
      </c>
      <c r="CM11" s="1" t="str">
        <f>_xlfn.XLOOKUP(I11,$C$2:$C$5,$A$2:$A$5)</f>
        <v>Muy satisfecho</v>
      </c>
      <c r="CN11" s="1" t="str">
        <f>_xlfn.XLOOKUP(J11,$C$2:$C$5,$A$2:$A$5)</f>
        <v>Muy insatisfecho</v>
      </c>
    </row>
    <row r="12" spans="1:101" x14ac:dyDescent="0.35">
      <c r="A12" s="1">
        <v>2</v>
      </c>
      <c r="B12" s="38">
        <v>2</v>
      </c>
      <c r="C12" s="38">
        <v>3</v>
      </c>
      <c r="D12" s="38">
        <v>1</v>
      </c>
      <c r="E12" s="38">
        <v>2</v>
      </c>
      <c r="F12" s="38">
        <v>1</v>
      </c>
      <c r="G12" s="38">
        <v>2</v>
      </c>
      <c r="H12" s="38">
        <v>2</v>
      </c>
      <c r="I12" s="38">
        <v>3</v>
      </c>
      <c r="J12" s="38">
        <v>3</v>
      </c>
      <c r="K12" s="1">
        <f t="shared" ref="K12:K75" si="2">SUM(B12:J12)</f>
        <v>19</v>
      </c>
      <c r="L12" s="38">
        <v>156</v>
      </c>
      <c r="CE12" s="1">
        <v>2</v>
      </c>
      <c r="CF12" s="1" t="str">
        <f t="shared" ref="CF12:CF75" si="3">_xlfn.XLOOKUP(B12,$C$2:$C$5,$A$2:$A$5)</f>
        <v>Insatisfecho</v>
      </c>
      <c r="CG12" s="1" t="str">
        <f t="shared" ref="CG12:CG75" si="4">_xlfn.XLOOKUP(C12,$C$2:$C$5,$A$2:$A$5)</f>
        <v>Satisfecho</v>
      </c>
      <c r="CK12" s="1" t="str">
        <f t="shared" ref="CK12:CK43" si="5">_xlfn.XLOOKUP(G12,$C$2:$C$5,$A$2:$A$5)</f>
        <v>Insatisfecho</v>
      </c>
      <c r="CL12" s="1" t="str">
        <f t="shared" ref="CL12:CL43" si="6">_xlfn.XLOOKUP(H12,$C$2:$C$5,$A$2:$A$5)</f>
        <v>Insatisfecho</v>
      </c>
      <c r="CM12" s="1" t="str">
        <f t="shared" ref="CM12:CM75" si="7">_xlfn.XLOOKUP(I12,$C$2:$C$5,$A$2:$A$5)</f>
        <v>Satisfecho</v>
      </c>
      <c r="CN12" s="1" t="str">
        <f t="shared" ref="CN12:CN75" si="8">_xlfn.XLOOKUP(J12,$C$2:$C$5,$A$2:$A$5)</f>
        <v>Satisfecho</v>
      </c>
    </row>
    <row r="13" spans="1:101" x14ac:dyDescent="0.35">
      <c r="A13" s="1">
        <v>3</v>
      </c>
      <c r="B13" s="38">
        <v>1</v>
      </c>
      <c r="C13" s="38">
        <v>1</v>
      </c>
      <c r="D13" s="38">
        <v>4</v>
      </c>
      <c r="E13" s="38">
        <v>4</v>
      </c>
      <c r="F13" s="38">
        <v>1</v>
      </c>
      <c r="G13" s="38">
        <v>4</v>
      </c>
      <c r="H13" s="38">
        <v>2</v>
      </c>
      <c r="I13" s="38">
        <v>2</v>
      </c>
      <c r="J13" s="38">
        <v>2</v>
      </c>
      <c r="K13" s="1">
        <f t="shared" si="2"/>
        <v>21</v>
      </c>
      <c r="L13" s="38">
        <v>146</v>
      </c>
      <c r="CE13" s="1">
        <v>3</v>
      </c>
      <c r="CF13" s="1" t="str">
        <f t="shared" si="3"/>
        <v>Muy insatisfecho</v>
      </c>
      <c r="CG13" s="1" t="str">
        <f t="shared" si="4"/>
        <v>Muy insatisfecho</v>
      </c>
      <c r="CK13" s="1" t="str">
        <f t="shared" si="5"/>
        <v>Muy satisfecho</v>
      </c>
      <c r="CL13" s="1" t="str">
        <f t="shared" si="6"/>
        <v>Insatisfecho</v>
      </c>
      <c r="CM13" s="1" t="str">
        <f t="shared" si="7"/>
        <v>Insatisfecho</v>
      </c>
      <c r="CN13" s="1" t="str">
        <f t="shared" si="8"/>
        <v>Insatisfecho</v>
      </c>
    </row>
    <row r="14" spans="1:101" x14ac:dyDescent="0.35">
      <c r="A14" s="1">
        <v>4</v>
      </c>
      <c r="B14" s="38">
        <v>2</v>
      </c>
      <c r="C14" s="38">
        <v>1</v>
      </c>
      <c r="D14" s="38">
        <v>1</v>
      </c>
      <c r="E14" s="38">
        <v>1</v>
      </c>
      <c r="F14" s="38">
        <v>2</v>
      </c>
      <c r="G14" s="38">
        <v>1</v>
      </c>
      <c r="H14" s="38">
        <v>1</v>
      </c>
      <c r="I14" s="38">
        <v>4</v>
      </c>
      <c r="J14" s="38">
        <v>1</v>
      </c>
      <c r="K14" s="1">
        <f t="shared" si="2"/>
        <v>14</v>
      </c>
      <c r="L14" s="38">
        <v>223</v>
      </c>
      <c r="CE14" s="1">
        <v>4</v>
      </c>
      <c r="CF14" s="1" t="str">
        <f t="shared" si="3"/>
        <v>Insatisfecho</v>
      </c>
      <c r="CG14" s="1" t="str">
        <f t="shared" si="4"/>
        <v>Muy insatisfecho</v>
      </c>
      <c r="CK14" s="1" t="str">
        <f t="shared" si="5"/>
        <v>Muy insatisfecho</v>
      </c>
      <c r="CL14" s="1" t="str">
        <f t="shared" si="6"/>
        <v>Muy insatisfecho</v>
      </c>
      <c r="CM14" s="1" t="str">
        <f t="shared" si="7"/>
        <v>Muy satisfecho</v>
      </c>
      <c r="CN14" s="1" t="str">
        <f t="shared" si="8"/>
        <v>Muy insatisfecho</v>
      </c>
    </row>
    <row r="15" spans="1:101" x14ac:dyDescent="0.35">
      <c r="A15" s="1">
        <v>5</v>
      </c>
      <c r="B15" s="38">
        <v>1</v>
      </c>
      <c r="C15" s="38">
        <v>2</v>
      </c>
      <c r="D15" s="38">
        <v>4</v>
      </c>
      <c r="E15" s="38">
        <v>2</v>
      </c>
      <c r="F15" s="38">
        <v>2</v>
      </c>
      <c r="G15" s="38">
        <v>4</v>
      </c>
      <c r="H15" s="38">
        <v>3</v>
      </c>
      <c r="I15" s="38">
        <v>1</v>
      </c>
      <c r="J15" s="38">
        <v>4</v>
      </c>
      <c r="K15" s="1">
        <f t="shared" si="2"/>
        <v>23</v>
      </c>
      <c r="L15" s="38">
        <v>228</v>
      </c>
      <c r="CE15" s="1">
        <v>5</v>
      </c>
      <c r="CF15" s="1" t="str">
        <f t="shared" si="3"/>
        <v>Muy insatisfecho</v>
      </c>
      <c r="CG15" s="1" t="str">
        <f t="shared" si="4"/>
        <v>Insatisfecho</v>
      </c>
      <c r="CK15" s="1" t="str">
        <f t="shared" si="5"/>
        <v>Muy satisfecho</v>
      </c>
      <c r="CL15" s="1" t="str">
        <f t="shared" si="6"/>
        <v>Satisfecho</v>
      </c>
      <c r="CM15" s="1" t="str">
        <f t="shared" si="7"/>
        <v>Muy insatisfecho</v>
      </c>
      <c r="CN15" s="1" t="str">
        <f t="shared" si="8"/>
        <v>Muy satisfecho</v>
      </c>
    </row>
    <row r="16" spans="1:101" x14ac:dyDescent="0.35">
      <c r="A16" s="1">
        <v>6</v>
      </c>
      <c r="B16" s="38">
        <v>4</v>
      </c>
      <c r="C16" s="38">
        <v>3</v>
      </c>
      <c r="D16" s="38">
        <v>3</v>
      </c>
      <c r="E16" s="38">
        <v>4</v>
      </c>
      <c r="F16" s="38">
        <v>4</v>
      </c>
      <c r="G16" s="38">
        <v>2</v>
      </c>
      <c r="H16" s="38">
        <v>4</v>
      </c>
      <c r="I16" s="38">
        <v>1</v>
      </c>
      <c r="J16" s="38">
        <v>2</v>
      </c>
      <c r="K16" s="1">
        <f t="shared" si="2"/>
        <v>27</v>
      </c>
      <c r="L16" s="38">
        <v>182</v>
      </c>
      <c r="CE16" s="1">
        <v>6</v>
      </c>
      <c r="CF16" s="1" t="str">
        <f t="shared" si="3"/>
        <v>Muy satisfecho</v>
      </c>
      <c r="CG16" s="1" t="str">
        <f t="shared" si="4"/>
        <v>Satisfecho</v>
      </c>
      <c r="CK16" s="1" t="str">
        <f t="shared" si="5"/>
        <v>Insatisfecho</v>
      </c>
      <c r="CL16" s="1" t="str">
        <f t="shared" si="6"/>
        <v>Muy satisfecho</v>
      </c>
      <c r="CM16" s="1" t="str">
        <f t="shared" si="7"/>
        <v>Muy insatisfecho</v>
      </c>
      <c r="CN16" s="1" t="str">
        <f t="shared" si="8"/>
        <v>Insatisfecho</v>
      </c>
    </row>
    <row r="17" spans="1:92" x14ac:dyDescent="0.35">
      <c r="A17" s="1">
        <v>7</v>
      </c>
      <c r="B17" s="38">
        <v>4</v>
      </c>
      <c r="C17" s="38">
        <v>2</v>
      </c>
      <c r="D17" s="38">
        <v>3</v>
      </c>
      <c r="E17" s="38">
        <v>3</v>
      </c>
      <c r="F17" s="38">
        <v>1</v>
      </c>
      <c r="G17" s="38">
        <v>4</v>
      </c>
      <c r="H17" s="38">
        <v>1</v>
      </c>
      <c r="I17" s="38">
        <v>2</v>
      </c>
      <c r="J17" s="38">
        <v>3</v>
      </c>
      <c r="K17" s="1">
        <f t="shared" si="2"/>
        <v>23</v>
      </c>
      <c r="L17" s="38">
        <v>8</v>
      </c>
      <c r="CE17" s="1">
        <v>7</v>
      </c>
      <c r="CF17" s="1" t="str">
        <f t="shared" si="3"/>
        <v>Muy satisfecho</v>
      </c>
      <c r="CG17" s="1" t="str">
        <f t="shared" si="4"/>
        <v>Insatisfecho</v>
      </c>
      <c r="CK17" s="1" t="str">
        <f t="shared" si="5"/>
        <v>Muy satisfecho</v>
      </c>
      <c r="CL17" s="1" t="str">
        <f t="shared" si="6"/>
        <v>Muy insatisfecho</v>
      </c>
      <c r="CM17" s="1" t="str">
        <f t="shared" si="7"/>
        <v>Insatisfecho</v>
      </c>
      <c r="CN17" s="1" t="str">
        <f t="shared" si="8"/>
        <v>Satisfecho</v>
      </c>
    </row>
    <row r="18" spans="1:92" x14ac:dyDescent="0.35">
      <c r="A18" s="1">
        <v>8</v>
      </c>
      <c r="B18" s="38">
        <v>2</v>
      </c>
      <c r="C18" s="38">
        <v>3</v>
      </c>
      <c r="D18" s="38">
        <v>3</v>
      </c>
      <c r="E18" s="38">
        <v>2</v>
      </c>
      <c r="F18" s="38">
        <v>3</v>
      </c>
      <c r="G18" s="38">
        <v>2</v>
      </c>
      <c r="H18" s="38">
        <v>2</v>
      </c>
      <c r="I18" s="38">
        <v>1</v>
      </c>
      <c r="J18" s="38">
        <v>1</v>
      </c>
      <c r="K18" s="1">
        <f t="shared" si="2"/>
        <v>19</v>
      </c>
      <c r="L18" s="38">
        <v>136</v>
      </c>
      <c r="CE18" s="1">
        <v>8</v>
      </c>
      <c r="CF18" s="1" t="str">
        <f t="shared" si="3"/>
        <v>Insatisfecho</v>
      </c>
      <c r="CG18" s="1" t="str">
        <f t="shared" si="4"/>
        <v>Satisfecho</v>
      </c>
      <c r="CK18" s="1" t="str">
        <f t="shared" si="5"/>
        <v>Insatisfecho</v>
      </c>
      <c r="CL18" s="1" t="str">
        <f t="shared" si="6"/>
        <v>Insatisfecho</v>
      </c>
      <c r="CM18" s="1" t="str">
        <f t="shared" si="7"/>
        <v>Muy insatisfecho</v>
      </c>
      <c r="CN18" s="1" t="str">
        <f t="shared" si="8"/>
        <v>Muy insatisfecho</v>
      </c>
    </row>
    <row r="19" spans="1:92" x14ac:dyDescent="0.35">
      <c r="A19" s="1">
        <v>9</v>
      </c>
      <c r="B19" s="38">
        <v>1</v>
      </c>
      <c r="C19" s="38">
        <v>2</v>
      </c>
      <c r="D19" s="38">
        <v>3</v>
      </c>
      <c r="E19" s="38">
        <v>1</v>
      </c>
      <c r="F19" s="38">
        <v>1</v>
      </c>
      <c r="G19" s="38">
        <v>2</v>
      </c>
      <c r="H19" s="38">
        <v>1</v>
      </c>
      <c r="I19" s="38">
        <v>4</v>
      </c>
      <c r="J19" s="38">
        <v>2</v>
      </c>
      <c r="K19" s="1">
        <f t="shared" si="2"/>
        <v>17</v>
      </c>
      <c r="L19" s="38">
        <v>232</v>
      </c>
      <c r="CE19" s="1">
        <v>9</v>
      </c>
      <c r="CF19" s="1" t="str">
        <f t="shared" si="3"/>
        <v>Muy insatisfecho</v>
      </c>
      <c r="CG19" s="1" t="str">
        <f t="shared" si="4"/>
        <v>Insatisfecho</v>
      </c>
      <c r="CK19" s="1" t="str">
        <f t="shared" si="5"/>
        <v>Insatisfecho</v>
      </c>
      <c r="CL19" s="1" t="str">
        <f t="shared" si="6"/>
        <v>Muy insatisfecho</v>
      </c>
      <c r="CM19" s="1" t="str">
        <f t="shared" si="7"/>
        <v>Muy satisfecho</v>
      </c>
      <c r="CN19" s="1" t="str">
        <f t="shared" si="8"/>
        <v>Insatisfecho</v>
      </c>
    </row>
    <row r="20" spans="1:92" x14ac:dyDescent="0.35">
      <c r="A20" s="1">
        <v>10</v>
      </c>
      <c r="B20" s="38">
        <v>3</v>
      </c>
      <c r="C20" s="38">
        <v>4</v>
      </c>
      <c r="D20" s="38">
        <v>2</v>
      </c>
      <c r="E20" s="38">
        <v>4</v>
      </c>
      <c r="F20" s="38">
        <v>3</v>
      </c>
      <c r="G20" s="38">
        <v>2</v>
      </c>
      <c r="H20" s="38">
        <v>1</v>
      </c>
      <c r="I20" s="38">
        <v>4</v>
      </c>
      <c r="J20" s="38">
        <v>4</v>
      </c>
      <c r="K20" s="1">
        <f t="shared" si="2"/>
        <v>27</v>
      </c>
      <c r="L20" s="38">
        <v>51</v>
      </c>
      <c r="CE20" s="1">
        <v>10</v>
      </c>
      <c r="CF20" s="1" t="str">
        <f t="shared" si="3"/>
        <v>Satisfecho</v>
      </c>
      <c r="CG20" s="1" t="str">
        <f t="shared" si="4"/>
        <v>Muy satisfecho</v>
      </c>
      <c r="CK20" s="1" t="str">
        <f t="shared" si="5"/>
        <v>Insatisfecho</v>
      </c>
      <c r="CL20" s="1" t="str">
        <f t="shared" si="6"/>
        <v>Muy insatisfecho</v>
      </c>
      <c r="CM20" s="1" t="str">
        <f t="shared" si="7"/>
        <v>Muy satisfecho</v>
      </c>
      <c r="CN20" s="1" t="str">
        <f t="shared" si="8"/>
        <v>Muy satisfecho</v>
      </c>
    </row>
    <row r="21" spans="1:92" x14ac:dyDescent="0.35">
      <c r="A21" s="1">
        <f>+A20+1</f>
        <v>11</v>
      </c>
      <c r="B21" s="38">
        <v>1</v>
      </c>
      <c r="C21" s="38">
        <v>2</v>
      </c>
      <c r="D21" s="38">
        <v>4</v>
      </c>
      <c r="E21" s="38">
        <v>1</v>
      </c>
      <c r="F21" s="38">
        <v>1</v>
      </c>
      <c r="G21" s="38">
        <v>1</v>
      </c>
      <c r="H21" s="38">
        <v>1</v>
      </c>
      <c r="I21" s="38">
        <v>2</v>
      </c>
      <c r="J21" s="38">
        <v>1</v>
      </c>
      <c r="K21" s="1">
        <f t="shared" si="2"/>
        <v>14</v>
      </c>
      <c r="L21" s="38">
        <v>222</v>
      </c>
      <c r="CE21" s="1">
        <f>+CE20+1</f>
        <v>11</v>
      </c>
      <c r="CF21" s="1" t="str">
        <f t="shared" si="3"/>
        <v>Muy insatisfecho</v>
      </c>
      <c r="CG21" s="1" t="str">
        <f t="shared" si="4"/>
        <v>Insatisfecho</v>
      </c>
      <c r="CK21" s="1" t="str">
        <f t="shared" si="5"/>
        <v>Muy insatisfecho</v>
      </c>
      <c r="CL21" s="1" t="str">
        <f t="shared" si="6"/>
        <v>Muy insatisfecho</v>
      </c>
      <c r="CM21" s="1" t="str">
        <f t="shared" si="7"/>
        <v>Insatisfecho</v>
      </c>
      <c r="CN21" s="1" t="str">
        <f t="shared" si="8"/>
        <v>Muy insatisfecho</v>
      </c>
    </row>
    <row r="22" spans="1:92" x14ac:dyDescent="0.35">
      <c r="A22" s="1">
        <f t="shared" ref="A22:A85" si="9">+A21+1</f>
        <v>12</v>
      </c>
      <c r="B22" s="38">
        <v>3</v>
      </c>
      <c r="C22" s="38">
        <v>4</v>
      </c>
      <c r="D22" s="38">
        <v>4</v>
      </c>
      <c r="E22" s="38">
        <v>4</v>
      </c>
      <c r="F22" s="38">
        <v>4</v>
      </c>
      <c r="G22" s="38">
        <v>4</v>
      </c>
      <c r="H22" s="38">
        <v>4</v>
      </c>
      <c r="I22" s="38">
        <v>3</v>
      </c>
      <c r="J22" s="38">
        <v>4</v>
      </c>
      <c r="K22" s="1">
        <f t="shared" si="2"/>
        <v>34</v>
      </c>
      <c r="L22" s="38">
        <v>24</v>
      </c>
      <c r="CE22" s="1">
        <f t="shared" ref="CE22:CE85" si="10">+CE21+1</f>
        <v>12</v>
      </c>
      <c r="CF22" s="1" t="str">
        <f t="shared" si="3"/>
        <v>Satisfecho</v>
      </c>
      <c r="CG22" s="1" t="str">
        <f t="shared" si="4"/>
        <v>Muy satisfecho</v>
      </c>
      <c r="CK22" s="1" t="str">
        <f t="shared" si="5"/>
        <v>Muy satisfecho</v>
      </c>
      <c r="CL22" s="1" t="str">
        <f t="shared" si="6"/>
        <v>Muy satisfecho</v>
      </c>
      <c r="CM22" s="1" t="str">
        <f t="shared" si="7"/>
        <v>Satisfecho</v>
      </c>
      <c r="CN22" s="1" t="str">
        <f t="shared" si="8"/>
        <v>Muy satisfecho</v>
      </c>
    </row>
    <row r="23" spans="1:92" x14ac:dyDescent="0.35">
      <c r="A23" s="1">
        <f t="shared" si="9"/>
        <v>13</v>
      </c>
      <c r="B23" s="38">
        <v>2</v>
      </c>
      <c r="C23" s="38">
        <v>1</v>
      </c>
      <c r="D23" s="38">
        <v>1</v>
      </c>
      <c r="E23" s="38">
        <v>1</v>
      </c>
      <c r="F23" s="38">
        <v>2</v>
      </c>
      <c r="G23" s="38">
        <v>2</v>
      </c>
      <c r="H23" s="38">
        <v>1</v>
      </c>
      <c r="I23" s="38">
        <v>1</v>
      </c>
      <c r="J23" s="38">
        <v>3</v>
      </c>
      <c r="K23" s="1">
        <f t="shared" si="2"/>
        <v>14</v>
      </c>
      <c r="L23" s="38">
        <v>80</v>
      </c>
      <c r="CE23" s="1">
        <f t="shared" si="10"/>
        <v>13</v>
      </c>
      <c r="CF23" s="1" t="str">
        <f t="shared" si="3"/>
        <v>Insatisfecho</v>
      </c>
      <c r="CG23" s="1" t="str">
        <f t="shared" si="4"/>
        <v>Muy insatisfecho</v>
      </c>
      <c r="CK23" s="1" t="str">
        <f t="shared" si="5"/>
        <v>Insatisfecho</v>
      </c>
      <c r="CL23" s="1" t="str">
        <f t="shared" si="6"/>
        <v>Muy insatisfecho</v>
      </c>
      <c r="CM23" s="1" t="str">
        <f t="shared" si="7"/>
        <v>Muy insatisfecho</v>
      </c>
      <c r="CN23" s="1" t="str">
        <f t="shared" si="8"/>
        <v>Satisfecho</v>
      </c>
    </row>
    <row r="24" spans="1:92" x14ac:dyDescent="0.35">
      <c r="A24" s="1">
        <f t="shared" si="9"/>
        <v>14</v>
      </c>
      <c r="B24" s="38">
        <v>4</v>
      </c>
      <c r="C24" s="38">
        <v>4</v>
      </c>
      <c r="D24" s="38">
        <v>1</v>
      </c>
      <c r="E24" s="38">
        <v>3</v>
      </c>
      <c r="F24" s="38">
        <v>2</v>
      </c>
      <c r="G24" s="38">
        <v>3</v>
      </c>
      <c r="H24" s="38">
        <v>2</v>
      </c>
      <c r="I24" s="38">
        <v>2</v>
      </c>
      <c r="J24" s="38">
        <v>1</v>
      </c>
      <c r="K24" s="1">
        <f t="shared" si="2"/>
        <v>22</v>
      </c>
      <c r="L24" s="38">
        <v>208</v>
      </c>
      <c r="CE24" s="1">
        <f t="shared" si="10"/>
        <v>14</v>
      </c>
      <c r="CF24" s="1" t="str">
        <f t="shared" si="3"/>
        <v>Muy satisfecho</v>
      </c>
      <c r="CG24" s="1" t="str">
        <f t="shared" si="4"/>
        <v>Muy satisfecho</v>
      </c>
      <c r="CK24" s="1" t="str">
        <f t="shared" si="5"/>
        <v>Satisfecho</v>
      </c>
      <c r="CL24" s="1" t="str">
        <f t="shared" si="6"/>
        <v>Insatisfecho</v>
      </c>
      <c r="CM24" s="1" t="str">
        <f t="shared" si="7"/>
        <v>Insatisfecho</v>
      </c>
      <c r="CN24" s="1" t="str">
        <f t="shared" si="8"/>
        <v>Muy insatisfecho</v>
      </c>
    </row>
    <row r="25" spans="1:92" x14ac:dyDescent="0.35">
      <c r="A25" s="1">
        <f t="shared" si="9"/>
        <v>15</v>
      </c>
      <c r="B25" s="38">
        <v>4</v>
      </c>
      <c r="C25" s="38">
        <v>1</v>
      </c>
      <c r="D25" s="38">
        <v>1</v>
      </c>
      <c r="E25" s="38">
        <v>3</v>
      </c>
      <c r="F25" s="38">
        <v>3</v>
      </c>
      <c r="G25" s="38">
        <v>2</v>
      </c>
      <c r="H25" s="38">
        <v>4</v>
      </c>
      <c r="I25" s="38">
        <v>4</v>
      </c>
      <c r="J25" s="38">
        <v>4</v>
      </c>
      <c r="K25" s="1">
        <f t="shared" si="2"/>
        <v>26</v>
      </c>
      <c r="L25" s="38">
        <v>127</v>
      </c>
      <c r="CE25" s="1">
        <f t="shared" si="10"/>
        <v>15</v>
      </c>
      <c r="CF25" s="1" t="str">
        <f t="shared" si="3"/>
        <v>Muy satisfecho</v>
      </c>
      <c r="CG25" s="1" t="str">
        <f t="shared" si="4"/>
        <v>Muy insatisfecho</v>
      </c>
      <c r="CK25" s="1" t="str">
        <f t="shared" si="5"/>
        <v>Insatisfecho</v>
      </c>
      <c r="CL25" s="1" t="str">
        <f t="shared" si="6"/>
        <v>Muy satisfecho</v>
      </c>
      <c r="CM25" s="1" t="str">
        <f t="shared" si="7"/>
        <v>Muy satisfecho</v>
      </c>
      <c r="CN25" s="1" t="str">
        <f t="shared" si="8"/>
        <v>Muy satisfecho</v>
      </c>
    </row>
    <row r="26" spans="1:92" x14ac:dyDescent="0.35">
      <c r="A26" s="1">
        <f t="shared" si="9"/>
        <v>16</v>
      </c>
      <c r="B26" s="38">
        <v>1</v>
      </c>
      <c r="C26" s="38">
        <v>3</v>
      </c>
      <c r="D26" s="38">
        <v>1</v>
      </c>
      <c r="E26" s="38">
        <v>4</v>
      </c>
      <c r="F26" s="38">
        <v>1</v>
      </c>
      <c r="G26" s="38">
        <v>4</v>
      </c>
      <c r="H26" s="38">
        <v>3</v>
      </c>
      <c r="I26" s="38">
        <v>3</v>
      </c>
      <c r="J26" s="38">
        <v>4</v>
      </c>
      <c r="K26" s="1">
        <f t="shared" si="2"/>
        <v>24</v>
      </c>
      <c r="L26" s="38">
        <v>209</v>
      </c>
      <c r="CE26" s="1">
        <f t="shared" si="10"/>
        <v>16</v>
      </c>
      <c r="CF26" s="1" t="str">
        <f t="shared" si="3"/>
        <v>Muy insatisfecho</v>
      </c>
      <c r="CG26" s="1" t="str">
        <f t="shared" si="4"/>
        <v>Satisfecho</v>
      </c>
      <c r="CK26" s="1" t="str">
        <f t="shared" si="5"/>
        <v>Muy satisfecho</v>
      </c>
      <c r="CL26" s="1" t="str">
        <f t="shared" si="6"/>
        <v>Satisfecho</v>
      </c>
      <c r="CM26" s="1" t="str">
        <f t="shared" si="7"/>
        <v>Satisfecho</v>
      </c>
      <c r="CN26" s="1" t="str">
        <f t="shared" si="8"/>
        <v>Muy satisfecho</v>
      </c>
    </row>
    <row r="27" spans="1:92" x14ac:dyDescent="0.35">
      <c r="A27" s="1">
        <f t="shared" si="9"/>
        <v>17</v>
      </c>
      <c r="B27" s="38">
        <v>3</v>
      </c>
      <c r="C27" s="38">
        <v>2</v>
      </c>
      <c r="D27" s="38">
        <v>1</v>
      </c>
      <c r="E27" s="38">
        <v>1</v>
      </c>
      <c r="F27" s="38">
        <v>1</v>
      </c>
      <c r="G27" s="38">
        <v>3</v>
      </c>
      <c r="H27" s="38">
        <v>3</v>
      </c>
      <c r="I27" s="38">
        <v>3</v>
      </c>
      <c r="J27" s="38">
        <v>1</v>
      </c>
      <c r="K27" s="1">
        <f t="shared" si="2"/>
        <v>18</v>
      </c>
      <c r="L27" s="38">
        <v>78</v>
      </c>
      <c r="CE27" s="1">
        <f t="shared" si="10"/>
        <v>17</v>
      </c>
      <c r="CF27" s="1" t="str">
        <f t="shared" si="3"/>
        <v>Satisfecho</v>
      </c>
      <c r="CG27" s="1" t="str">
        <f t="shared" si="4"/>
        <v>Insatisfecho</v>
      </c>
      <c r="CK27" s="1" t="str">
        <f t="shared" si="5"/>
        <v>Satisfecho</v>
      </c>
      <c r="CL27" s="1" t="str">
        <f t="shared" si="6"/>
        <v>Satisfecho</v>
      </c>
      <c r="CM27" s="1" t="str">
        <f t="shared" si="7"/>
        <v>Satisfecho</v>
      </c>
      <c r="CN27" s="1" t="str">
        <f t="shared" si="8"/>
        <v>Muy insatisfecho</v>
      </c>
    </row>
    <row r="28" spans="1:92" x14ac:dyDescent="0.35">
      <c r="A28" s="1">
        <f t="shared" si="9"/>
        <v>18</v>
      </c>
      <c r="B28" s="38">
        <v>2</v>
      </c>
      <c r="C28" s="38">
        <v>3</v>
      </c>
      <c r="D28" s="38">
        <v>2</v>
      </c>
      <c r="E28" s="38">
        <v>1</v>
      </c>
      <c r="F28" s="38">
        <v>3</v>
      </c>
      <c r="G28" s="38">
        <v>1</v>
      </c>
      <c r="H28" s="38">
        <v>3</v>
      </c>
      <c r="I28" s="38">
        <v>1</v>
      </c>
      <c r="J28" s="38">
        <v>3</v>
      </c>
      <c r="K28" s="1">
        <f t="shared" si="2"/>
        <v>19</v>
      </c>
      <c r="L28" s="38">
        <v>242</v>
      </c>
      <c r="CE28" s="1">
        <f t="shared" si="10"/>
        <v>18</v>
      </c>
      <c r="CF28" s="1" t="str">
        <f t="shared" si="3"/>
        <v>Insatisfecho</v>
      </c>
      <c r="CG28" s="1" t="str">
        <f t="shared" si="4"/>
        <v>Satisfecho</v>
      </c>
      <c r="CK28" s="1" t="str">
        <f t="shared" si="5"/>
        <v>Muy insatisfecho</v>
      </c>
      <c r="CL28" s="1" t="str">
        <f t="shared" si="6"/>
        <v>Satisfecho</v>
      </c>
      <c r="CM28" s="1" t="str">
        <f t="shared" si="7"/>
        <v>Muy insatisfecho</v>
      </c>
      <c r="CN28" s="1" t="str">
        <f t="shared" si="8"/>
        <v>Satisfecho</v>
      </c>
    </row>
    <row r="29" spans="1:92" x14ac:dyDescent="0.35">
      <c r="A29" s="1">
        <f t="shared" si="9"/>
        <v>19</v>
      </c>
      <c r="B29" s="38">
        <v>2</v>
      </c>
      <c r="C29" s="38">
        <v>1</v>
      </c>
      <c r="D29" s="38">
        <v>2</v>
      </c>
      <c r="E29" s="38">
        <v>2</v>
      </c>
      <c r="F29" s="38">
        <v>2</v>
      </c>
      <c r="G29" s="38">
        <v>3</v>
      </c>
      <c r="H29" s="38">
        <v>1</v>
      </c>
      <c r="I29" s="38">
        <v>1</v>
      </c>
      <c r="J29" s="38">
        <v>4</v>
      </c>
      <c r="K29" s="1">
        <f t="shared" si="2"/>
        <v>18</v>
      </c>
      <c r="L29" s="38">
        <v>12</v>
      </c>
      <c r="CE29" s="1">
        <f t="shared" si="10"/>
        <v>19</v>
      </c>
      <c r="CF29" s="1" t="str">
        <f t="shared" si="3"/>
        <v>Insatisfecho</v>
      </c>
      <c r="CG29" s="1" t="str">
        <f t="shared" si="4"/>
        <v>Muy insatisfecho</v>
      </c>
      <c r="CK29" s="1" t="str">
        <f t="shared" si="5"/>
        <v>Satisfecho</v>
      </c>
      <c r="CL29" s="1" t="str">
        <f t="shared" si="6"/>
        <v>Muy insatisfecho</v>
      </c>
      <c r="CM29" s="1" t="str">
        <f t="shared" si="7"/>
        <v>Muy insatisfecho</v>
      </c>
      <c r="CN29" s="1" t="str">
        <f t="shared" si="8"/>
        <v>Muy satisfecho</v>
      </c>
    </row>
    <row r="30" spans="1:92" x14ac:dyDescent="0.35">
      <c r="A30" s="1">
        <f t="shared" si="9"/>
        <v>20</v>
      </c>
      <c r="B30" s="38">
        <v>3</v>
      </c>
      <c r="C30" s="38">
        <v>2</v>
      </c>
      <c r="D30" s="38">
        <v>4</v>
      </c>
      <c r="E30" s="38">
        <v>4</v>
      </c>
      <c r="F30" s="38">
        <v>4</v>
      </c>
      <c r="G30" s="38">
        <v>2</v>
      </c>
      <c r="H30" s="38">
        <v>3</v>
      </c>
      <c r="I30" s="38">
        <v>4</v>
      </c>
      <c r="J30" s="38">
        <v>4</v>
      </c>
      <c r="K30" s="1">
        <f t="shared" si="2"/>
        <v>30</v>
      </c>
      <c r="L30" s="38">
        <v>97</v>
      </c>
      <c r="CE30" s="1">
        <f t="shared" si="10"/>
        <v>20</v>
      </c>
      <c r="CF30" s="1" t="str">
        <f t="shared" si="3"/>
        <v>Satisfecho</v>
      </c>
      <c r="CG30" s="1" t="str">
        <f t="shared" si="4"/>
        <v>Insatisfecho</v>
      </c>
      <c r="CK30" s="1" t="str">
        <f t="shared" si="5"/>
        <v>Insatisfecho</v>
      </c>
      <c r="CL30" s="1" t="str">
        <f t="shared" si="6"/>
        <v>Satisfecho</v>
      </c>
      <c r="CM30" s="1" t="str">
        <f t="shared" si="7"/>
        <v>Muy satisfecho</v>
      </c>
      <c r="CN30" s="1" t="str">
        <f t="shared" si="8"/>
        <v>Muy satisfecho</v>
      </c>
    </row>
    <row r="31" spans="1:92" x14ac:dyDescent="0.35">
      <c r="A31" s="1">
        <f t="shared" si="9"/>
        <v>21</v>
      </c>
      <c r="B31" s="38">
        <v>3</v>
      </c>
      <c r="C31" s="38">
        <v>3</v>
      </c>
      <c r="D31" s="38">
        <v>2</v>
      </c>
      <c r="E31" s="38">
        <v>4</v>
      </c>
      <c r="F31" s="38">
        <v>2</v>
      </c>
      <c r="G31" s="38">
        <v>4</v>
      </c>
      <c r="H31" s="38">
        <v>2</v>
      </c>
      <c r="I31" s="38">
        <v>3</v>
      </c>
      <c r="J31" s="38">
        <v>4</v>
      </c>
      <c r="K31" s="1">
        <f t="shared" si="2"/>
        <v>27</v>
      </c>
      <c r="L31" s="38">
        <v>48</v>
      </c>
      <c r="CE31" s="1">
        <f t="shared" si="10"/>
        <v>21</v>
      </c>
      <c r="CF31" s="1" t="str">
        <f t="shared" si="3"/>
        <v>Satisfecho</v>
      </c>
      <c r="CG31" s="1" t="str">
        <f t="shared" si="4"/>
        <v>Satisfecho</v>
      </c>
      <c r="CK31" s="1" t="str">
        <f t="shared" si="5"/>
        <v>Muy satisfecho</v>
      </c>
      <c r="CL31" s="1" t="str">
        <f t="shared" si="6"/>
        <v>Insatisfecho</v>
      </c>
      <c r="CM31" s="1" t="str">
        <f t="shared" si="7"/>
        <v>Satisfecho</v>
      </c>
      <c r="CN31" s="1" t="str">
        <f t="shared" si="8"/>
        <v>Muy satisfecho</v>
      </c>
    </row>
    <row r="32" spans="1:92" x14ac:dyDescent="0.35">
      <c r="A32" s="1">
        <f t="shared" si="9"/>
        <v>22</v>
      </c>
      <c r="B32" s="38">
        <v>3</v>
      </c>
      <c r="C32" s="38">
        <v>4</v>
      </c>
      <c r="D32" s="38">
        <v>1</v>
      </c>
      <c r="E32" s="38">
        <v>3</v>
      </c>
      <c r="F32" s="38">
        <v>3</v>
      </c>
      <c r="G32" s="38">
        <v>2</v>
      </c>
      <c r="H32" s="38">
        <v>4</v>
      </c>
      <c r="I32" s="38">
        <v>4</v>
      </c>
      <c r="J32" s="38">
        <v>2</v>
      </c>
      <c r="K32" s="1">
        <f t="shared" si="2"/>
        <v>26</v>
      </c>
      <c r="L32" s="38">
        <v>111</v>
      </c>
      <c r="CE32" s="1">
        <f t="shared" si="10"/>
        <v>22</v>
      </c>
      <c r="CF32" s="1" t="str">
        <f t="shared" si="3"/>
        <v>Satisfecho</v>
      </c>
      <c r="CG32" s="1" t="str">
        <f t="shared" si="4"/>
        <v>Muy satisfecho</v>
      </c>
      <c r="CK32" s="1" t="str">
        <f t="shared" si="5"/>
        <v>Insatisfecho</v>
      </c>
      <c r="CL32" s="1" t="str">
        <f t="shared" si="6"/>
        <v>Muy satisfecho</v>
      </c>
      <c r="CM32" s="1" t="str">
        <f t="shared" si="7"/>
        <v>Muy satisfecho</v>
      </c>
      <c r="CN32" s="1" t="str">
        <f t="shared" si="8"/>
        <v>Insatisfecho</v>
      </c>
    </row>
    <row r="33" spans="1:92" x14ac:dyDescent="0.35">
      <c r="A33" s="1">
        <f t="shared" si="9"/>
        <v>23</v>
      </c>
      <c r="B33" s="38">
        <v>1</v>
      </c>
      <c r="C33" s="38">
        <v>1</v>
      </c>
      <c r="D33" s="38">
        <v>1</v>
      </c>
      <c r="E33" s="38">
        <v>3</v>
      </c>
      <c r="F33" s="38">
        <v>1</v>
      </c>
      <c r="G33" s="38">
        <v>2</v>
      </c>
      <c r="H33" s="38">
        <v>1</v>
      </c>
      <c r="I33" s="38">
        <v>2</v>
      </c>
      <c r="J33" s="38">
        <v>1</v>
      </c>
      <c r="K33" s="1">
        <f t="shared" si="2"/>
        <v>13</v>
      </c>
      <c r="L33" s="38">
        <v>82</v>
      </c>
      <c r="CE33" s="1">
        <f t="shared" si="10"/>
        <v>23</v>
      </c>
      <c r="CF33" s="1" t="str">
        <f t="shared" si="3"/>
        <v>Muy insatisfecho</v>
      </c>
      <c r="CG33" s="1" t="str">
        <f t="shared" si="4"/>
        <v>Muy insatisfecho</v>
      </c>
      <c r="CK33" s="1" t="str">
        <f t="shared" si="5"/>
        <v>Insatisfecho</v>
      </c>
      <c r="CL33" s="1" t="str">
        <f t="shared" si="6"/>
        <v>Muy insatisfecho</v>
      </c>
      <c r="CM33" s="1" t="str">
        <f t="shared" si="7"/>
        <v>Insatisfecho</v>
      </c>
      <c r="CN33" s="1" t="str">
        <f t="shared" si="8"/>
        <v>Muy insatisfecho</v>
      </c>
    </row>
    <row r="34" spans="1:92" x14ac:dyDescent="0.35">
      <c r="A34" s="1">
        <f t="shared" si="9"/>
        <v>24</v>
      </c>
      <c r="B34" s="38">
        <v>2</v>
      </c>
      <c r="C34" s="38">
        <v>4</v>
      </c>
      <c r="D34" s="38">
        <v>2</v>
      </c>
      <c r="E34" s="38">
        <v>2</v>
      </c>
      <c r="F34" s="38">
        <v>1</v>
      </c>
      <c r="G34" s="38">
        <v>4</v>
      </c>
      <c r="H34" s="38">
        <v>2</v>
      </c>
      <c r="I34" s="38">
        <v>4</v>
      </c>
      <c r="J34" s="38">
        <v>4</v>
      </c>
      <c r="K34" s="1">
        <f t="shared" si="2"/>
        <v>25</v>
      </c>
      <c r="L34" s="38">
        <v>251</v>
      </c>
      <c r="CE34" s="1">
        <f t="shared" si="10"/>
        <v>24</v>
      </c>
      <c r="CF34" s="1" t="str">
        <f t="shared" si="3"/>
        <v>Insatisfecho</v>
      </c>
      <c r="CG34" s="1" t="str">
        <f t="shared" si="4"/>
        <v>Muy satisfecho</v>
      </c>
      <c r="CK34" s="1" t="str">
        <f t="shared" si="5"/>
        <v>Muy satisfecho</v>
      </c>
      <c r="CL34" s="1" t="str">
        <f t="shared" si="6"/>
        <v>Insatisfecho</v>
      </c>
      <c r="CM34" s="1" t="str">
        <f t="shared" si="7"/>
        <v>Muy satisfecho</v>
      </c>
      <c r="CN34" s="1" t="str">
        <f t="shared" si="8"/>
        <v>Muy satisfecho</v>
      </c>
    </row>
    <row r="35" spans="1:92" x14ac:dyDescent="0.35">
      <c r="A35" s="1">
        <f t="shared" si="9"/>
        <v>25</v>
      </c>
      <c r="B35" s="38">
        <v>4</v>
      </c>
      <c r="C35" s="38">
        <v>2</v>
      </c>
      <c r="D35" s="38">
        <v>1</v>
      </c>
      <c r="E35" s="38">
        <v>1</v>
      </c>
      <c r="F35" s="38">
        <v>4</v>
      </c>
      <c r="G35" s="38">
        <v>4</v>
      </c>
      <c r="H35" s="38">
        <v>4</v>
      </c>
      <c r="I35" s="38">
        <v>2</v>
      </c>
      <c r="J35" s="38">
        <v>1</v>
      </c>
      <c r="K35" s="1">
        <f t="shared" si="2"/>
        <v>23</v>
      </c>
      <c r="L35" s="38">
        <v>25</v>
      </c>
      <c r="CE35" s="1">
        <f t="shared" si="10"/>
        <v>25</v>
      </c>
      <c r="CF35" s="1" t="str">
        <f t="shared" si="3"/>
        <v>Muy satisfecho</v>
      </c>
      <c r="CG35" s="1" t="str">
        <f t="shared" si="4"/>
        <v>Insatisfecho</v>
      </c>
      <c r="CK35" s="1" t="str">
        <f t="shared" si="5"/>
        <v>Muy satisfecho</v>
      </c>
      <c r="CL35" s="1" t="str">
        <f t="shared" si="6"/>
        <v>Muy satisfecho</v>
      </c>
      <c r="CM35" s="1" t="str">
        <f t="shared" si="7"/>
        <v>Insatisfecho</v>
      </c>
      <c r="CN35" s="1" t="str">
        <f t="shared" si="8"/>
        <v>Muy insatisfecho</v>
      </c>
    </row>
    <row r="36" spans="1:92" x14ac:dyDescent="0.35">
      <c r="A36" s="1">
        <f t="shared" si="9"/>
        <v>26</v>
      </c>
      <c r="B36" s="38">
        <v>2</v>
      </c>
      <c r="C36" s="38">
        <v>2</v>
      </c>
      <c r="D36" s="38">
        <v>1</v>
      </c>
      <c r="E36" s="38">
        <v>3</v>
      </c>
      <c r="F36" s="38">
        <v>2</v>
      </c>
      <c r="G36" s="38">
        <v>4</v>
      </c>
      <c r="H36" s="38">
        <v>3</v>
      </c>
      <c r="I36" s="38">
        <v>2</v>
      </c>
      <c r="J36" s="38">
        <v>4</v>
      </c>
      <c r="K36" s="1">
        <f t="shared" si="2"/>
        <v>23</v>
      </c>
      <c r="L36" s="38">
        <v>225</v>
      </c>
      <c r="CE36" s="1">
        <f t="shared" si="10"/>
        <v>26</v>
      </c>
      <c r="CF36" s="1" t="str">
        <f t="shared" si="3"/>
        <v>Insatisfecho</v>
      </c>
      <c r="CG36" s="1" t="str">
        <f t="shared" si="4"/>
        <v>Insatisfecho</v>
      </c>
      <c r="CK36" s="1" t="str">
        <f t="shared" si="5"/>
        <v>Muy satisfecho</v>
      </c>
      <c r="CL36" s="1" t="str">
        <f t="shared" si="6"/>
        <v>Satisfecho</v>
      </c>
      <c r="CM36" s="1" t="str">
        <f t="shared" si="7"/>
        <v>Insatisfecho</v>
      </c>
      <c r="CN36" s="1" t="str">
        <f t="shared" si="8"/>
        <v>Muy satisfecho</v>
      </c>
    </row>
    <row r="37" spans="1:92" x14ac:dyDescent="0.35">
      <c r="A37" s="1">
        <f t="shared" si="9"/>
        <v>27</v>
      </c>
      <c r="B37" s="38">
        <v>4</v>
      </c>
      <c r="C37" s="38">
        <v>1</v>
      </c>
      <c r="D37" s="38">
        <v>3</v>
      </c>
      <c r="E37" s="38">
        <v>4</v>
      </c>
      <c r="F37" s="38">
        <v>1</v>
      </c>
      <c r="G37" s="38">
        <v>3</v>
      </c>
      <c r="H37" s="38">
        <v>2</v>
      </c>
      <c r="I37" s="38">
        <v>4</v>
      </c>
      <c r="J37" s="38">
        <v>1</v>
      </c>
      <c r="K37" s="1">
        <f t="shared" si="2"/>
        <v>23</v>
      </c>
      <c r="L37" s="38">
        <v>260</v>
      </c>
      <c r="CE37" s="1">
        <f t="shared" si="10"/>
        <v>27</v>
      </c>
      <c r="CF37" s="1" t="str">
        <f t="shared" si="3"/>
        <v>Muy satisfecho</v>
      </c>
      <c r="CG37" s="1" t="str">
        <f t="shared" si="4"/>
        <v>Muy insatisfecho</v>
      </c>
      <c r="CK37" s="1" t="str">
        <f t="shared" si="5"/>
        <v>Satisfecho</v>
      </c>
      <c r="CL37" s="1" t="str">
        <f t="shared" si="6"/>
        <v>Insatisfecho</v>
      </c>
      <c r="CM37" s="1" t="str">
        <f t="shared" si="7"/>
        <v>Muy satisfecho</v>
      </c>
      <c r="CN37" s="1" t="str">
        <f t="shared" si="8"/>
        <v>Muy insatisfecho</v>
      </c>
    </row>
    <row r="38" spans="1:92" x14ac:dyDescent="0.35">
      <c r="A38" s="1">
        <f t="shared" si="9"/>
        <v>28</v>
      </c>
      <c r="B38" s="38">
        <v>1</v>
      </c>
      <c r="C38" s="38">
        <v>4</v>
      </c>
      <c r="D38" s="38">
        <v>3</v>
      </c>
      <c r="E38" s="38">
        <v>2</v>
      </c>
      <c r="F38" s="38">
        <v>2</v>
      </c>
      <c r="G38" s="38">
        <v>4</v>
      </c>
      <c r="H38" s="38">
        <v>2</v>
      </c>
      <c r="I38" s="38">
        <v>1</v>
      </c>
      <c r="J38" s="38">
        <v>2</v>
      </c>
      <c r="K38" s="1">
        <f t="shared" si="2"/>
        <v>21</v>
      </c>
      <c r="L38" s="38">
        <v>231</v>
      </c>
      <c r="CE38" s="1">
        <f t="shared" si="10"/>
        <v>28</v>
      </c>
      <c r="CF38" s="1" t="str">
        <f t="shared" si="3"/>
        <v>Muy insatisfecho</v>
      </c>
      <c r="CG38" s="1" t="str">
        <f t="shared" si="4"/>
        <v>Muy satisfecho</v>
      </c>
      <c r="CK38" s="1" t="str">
        <f t="shared" si="5"/>
        <v>Muy satisfecho</v>
      </c>
      <c r="CL38" s="1" t="str">
        <f t="shared" si="6"/>
        <v>Insatisfecho</v>
      </c>
      <c r="CM38" s="1" t="str">
        <f t="shared" si="7"/>
        <v>Muy insatisfecho</v>
      </c>
      <c r="CN38" s="1" t="str">
        <f t="shared" si="8"/>
        <v>Insatisfecho</v>
      </c>
    </row>
    <row r="39" spans="1:92" x14ac:dyDescent="0.35">
      <c r="A39" s="1">
        <f t="shared" si="9"/>
        <v>29</v>
      </c>
      <c r="B39" s="38">
        <v>3</v>
      </c>
      <c r="C39" s="38">
        <v>2</v>
      </c>
      <c r="D39" s="38">
        <v>2</v>
      </c>
      <c r="E39" s="38">
        <v>2</v>
      </c>
      <c r="F39" s="38">
        <v>3</v>
      </c>
      <c r="G39" s="38">
        <v>1</v>
      </c>
      <c r="H39" s="38">
        <v>2</v>
      </c>
      <c r="I39" s="38">
        <v>3</v>
      </c>
      <c r="J39" s="38">
        <v>2</v>
      </c>
      <c r="K39" s="1">
        <f t="shared" si="2"/>
        <v>20</v>
      </c>
      <c r="L39" s="38">
        <v>157</v>
      </c>
      <c r="CE39" s="1">
        <f t="shared" si="10"/>
        <v>29</v>
      </c>
      <c r="CF39" s="1" t="str">
        <f t="shared" si="3"/>
        <v>Satisfecho</v>
      </c>
      <c r="CG39" s="1" t="str">
        <f t="shared" si="4"/>
        <v>Insatisfecho</v>
      </c>
      <c r="CK39" s="1" t="str">
        <f t="shared" si="5"/>
        <v>Muy insatisfecho</v>
      </c>
      <c r="CL39" s="1" t="str">
        <f t="shared" si="6"/>
        <v>Insatisfecho</v>
      </c>
      <c r="CM39" s="1" t="str">
        <f t="shared" si="7"/>
        <v>Satisfecho</v>
      </c>
      <c r="CN39" s="1" t="str">
        <f t="shared" si="8"/>
        <v>Insatisfecho</v>
      </c>
    </row>
    <row r="40" spans="1:92" x14ac:dyDescent="0.35">
      <c r="A40" s="1">
        <f t="shared" si="9"/>
        <v>30</v>
      </c>
      <c r="B40" s="38">
        <v>3</v>
      </c>
      <c r="C40" s="38">
        <v>2</v>
      </c>
      <c r="D40" s="38">
        <v>4</v>
      </c>
      <c r="E40" s="38">
        <v>3</v>
      </c>
      <c r="F40" s="38">
        <v>2</v>
      </c>
      <c r="G40" s="38">
        <v>4</v>
      </c>
      <c r="H40" s="38">
        <v>3</v>
      </c>
      <c r="I40" s="38">
        <v>2</v>
      </c>
      <c r="J40" s="38">
        <v>4</v>
      </c>
      <c r="K40" s="1">
        <f t="shared" si="2"/>
        <v>27</v>
      </c>
      <c r="L40" s="38">
        <v>157</v>
      </c>
      <c r="CE40" s="1">
        <f t="shared" si="10"/>
        <v>30</v>
      </c>
      <c r="CF40" s="1" t="str">
        <f t="shared" si="3"/>
        <v>Satisfecho</v>
      </c>
      <c r="CG40" s="1" t="str">
        <f t="shared" si="4"/>
        <v>Insatisfecho</v>
      </c>
      <c r="CK40" s="1" t="str">
        <f t="shared" si="5"/>
        <v>Muy satisfecho</v>
      </c>
      <c r="CL40" s="1" t="str">
        <f t="shared" si="6"/>
        <v>Satisfecho</v>
      </c>
      <c r="CM40" s="1" t="str">
        <f t="shared" si="7"/>
        <v>Insatisfecho</v>
      </c>
      <c r="CN40" s="1" t="str">
        <f t="shared" si="8"/>
        <v>Muy satisfecho</v>
      </c>
    </row>
    <row r="41" spans="1:92" x14ac:dyDescent="0.35">
      <c r="A41" s="1">
        <f t="shared" si="9"/>
        <v>31</v>
      </c>
      <c r="B41" s="38">
        <v>2</v>
      </c>
      <c r="C41" s="38">
        <v>1</v>
      </c>
      <c r="D41" s="38">
        <v>3</v>
      </c>
      <c r="E41" s="38">
        <v>3</v>
      </c>
      <c r="F41" s="38">
        <v>4</v>
      </c>
      <c r="G41" s="38">
        <v>4</v>
      </c>
      <c r="H41" s="38">
        <v>4</v>
      </c>
      <c r="I41" s="38">
        <v>2</v>
      </c>
      <c r="J41" s="38">
        <v>3</v>
      </c>
      <c r="K41" s="1">
        <f t="shared" si="2"/>
        <v>26</v>
      </c>
      <c r="L41" s="38">
        <v>241</v>
      </c>
      <c r="CE41" s="1">
        <f t="shared" si="10"/>
        <v>31</v>
      </c>
      <c r="CF41" s="1" t="str">
        <f t="shared" si="3"/>
        <v>Insatisfecho</v>
      </c>
      <c r="CG41" s="1" t="str">
        <f t="shared" si="4"/>
        <v>Muy insatisfecho</v>
      </c>
      <c r="CK41" s="1" t="str">
        <f t="shared" si="5"/>
        <v>Muy satisfecho</v>
      </c>
      <c r="CL41" s="1" t="str">
        <f t="shared" si="6"/>
        <v>Muy satisfecho</v>
      </c>
      <c r="CM41" s="1" t="str">
        <f t="shared" si="7"/>
        <v>Insatisfecho</v>
      </c>
      <c r="CN41" s="1" t="str">
        <f t="shared" si="8"/>
        <v>Satisfecho</v>
      </c>
    </row>
    <row r="42" spans="1:92" x14ac:dyDescent="0.35">
      <c r="A42" s="1">
        <f t="shared" si="9"/>
        <v>32</v>
      </c>
      <c r="B42" s="38">
        <v>4</v>
      </c>
      <c r="C42" s="38">
        <v>1</v>
      </c>
      <c r="D42" s="38">
        <v>1</v>
      </c>
      <c r="E42" s="38">
        <v>1</v>
      </c>
      <c r="F42" s="38">
        <v>2</v>
      </c>
      <c r="G42" s="38">
        <v>3</v>
      </c>
      <c r="H42" s="38">
        <v>3</v>
      </c>
      <c r="I42" s="38">
        <v>4</v>
      </c>
      <c r="J42" s="38">
        <v>3</v>
      </c>
      <c r="K42" s="1">
        <f t="shared" si="2"/>
        <v>22</v>
      </c>
      <c r="L42" s="38">
        <v>141</v>
      </c>
      <c r="CE42" s="1">
        <f t="shared" si="10"/>
        <v>32</v>
      </c>
      <c r="CF42" s="1" t="str">
        <f t="shared" si="3"/>
        <v>Muy satisfecho</v>
      </c>
      <c r="CG42" s="1" t="str">
        <f t="shared" si="4"/>
        <v>Muy insatisfecho</v>
      </c>
      <c r="CK42" s="1" t="str">
        <f t="shared" si="5"/>
        <v>Satisfecho</v>
      </c>
      <c r="CL42" s="1" t="str">
        <f t="shared" si="6"/>
        <v>Satisfecho</v>
      </c>
      <c r="CM42" s="1" t="str">
        <f t="shared" si="7"/>
        <v>Muy satisfecho</v>
      </c>
      <c r="CN42" s="1" t="str">
        <f t="shared" si="8"/>
        <v>Satisfecho</v>
      </c>
    </row>
    <row r="43" spans="1:92" x14ac:dyDescent="0.35">
      <c r="A43" s="1">
        <f t="shared" si="9"/>
        <v>33</v>
      </c>
      <c r="B43" s="38">
        <v>3</v>
      </c>
      <c r="C43" s="38">
        <v>4</v>
      </c>
      <c r="D43" s="38">
        <v>4</v>
      </c>
      <c r="E43" s="38">
        <v>2</v>
      </c>
      <c r="F43" s="38">
        <v>4</v>
      </c>
      <c r="G43" s="38">
        <v>3</v>
      </c>
      <c r="H43" s="38">
        <v>3</v>
      </c>
      <c r="I43" s="38">
        <v>1</v>
      </c>
      <c r="J43" s="38">
        <v>2</v>
      </c>
      <c r="K43" s="1">
        <f t="shared" si="2"/>
        <v>26</v>
      </c>
      <c r="L43" s="38">
        <v>20</v>
      </c>
      <c r="CE43" s="1">
        <f t="shared" si="10"/>
        <v>33</v>
      </c>
      <c r="CF43" s="1" t="str">
        <f t="shared" si="3"/>
        <v>Satisfecho</v>
      </c>
      <c r="CG43" s="1" t="str">
        <f t="shared" si="4"/>
        <v>Muy satisfecho</v>
      </c>
      <c r="CK43" s="1" t="str">
        <f t="shared" si="5"/>
        <v>Satisfecho</v>
      </c>
      <c r="CL43" s="1" t="str">
        <f t="shared" si="6"/>
        <v>Satisfecho</v>
      </c>
      <c r="CM43" s="1" t="str">
        <f t="shared" si="7"/>
        <v>Muy insatisfecho</v>
      </c>
      <c r="CN43" s="1" t="str">
        <f t="shared" si="8"/>
        <v>Insatisfecho</v>
      </c>
    </row>
    <row r="44" spans="1:92" x14ac:dyDescent="0.35">
      <c r="A44" s="1">
        <f t="shared" si="9"/>
        <v>34</v>
      </c>
      <c r="B44" s="38">
        <v>3</v>
      </c>
      <c r="C44" s="38">
        <v>3</v>
      </c>
      <c r="D44" s="38">
        <v>2</v>
      </c>
      <c r="E44" s="38">
        <v>2</v>
      </c>
      <c r="F44" s="38">
        <v>1</v>
      </c>
      <c r="G44" s="38">
        <v>1</v>
      </c>
      <c r="H44" s="38">
        <v>3</v>
      </c>
      <c r="I44" s="38">
        <v>1</v>
      </c>
      <c r="J44" s="38">
        <v>3</v>
      </c>
      <c r="K44" s="1">
        <f t="shared" si="2"/>
        <v>19</v>
      </c>
      <c r="L44" s="38">
        <v>257</v>
      </c>
      <c r="CE44" s="1">
        <f t="shared" si="10"/>
        <v>34</v>
      </c>
      <c r="CF44" s="1" t="str">
        <f t="shared" si="3"/>
        <v>Satisfecho</v>
      </c>
      <c r="CG44" s="1" t="str">
        <f t="shared" si="4"/>
        <v>Satisfecho</v>
      </c>
      <c r="CK44" s="1" t="str">
        <f t="shared" ref="CK44:CK75" si="11">_xlfn.XLOOKUP(G44,$C$2:$C$5,$A$2:$A$5)</f>
        <v>Muy insatisfecho</v>
      </c>
      <c r="CL44" s="1" t="str">
        <f t="shared" ref="CL44:CL75" si="12">_xlfn.XLOOKUP(H44,$C$2:$C$5,$A$2:$A$5)</f>
        <v>Satisfecho</v>
      </c>
      <c r="CM44" s="1" t="str">
        <f t="shared" si="7"/>
        <v>Muy insatisfecho</v>
      </c>
      <c r="CN44" s="1" t="str">
        <f t="shared" si="8"/>
        <v>Satisfecho</v>
      </c>
    </row>
    <row r="45" spans="1:92" x14ac:dyDescent="0.35">
      <c r="A45" s="1">
        <f t="shared" si="9"/>
        <v>35</v>
      </c>
      <c r="B45" s="38">
        <v>4</v>
      </c>
      <c r="C45" s="38">
        <v>1</v>
      </c>
      <c r="D45" s="38">
        <v>1</v>
      </c>
      <c r="E45" s="38">
        <v>2</v>
      </c>
      <c r="F45" s="38">
        <v>1</v>
      </c>
      <c r="G45" s="38">
        <v>3</v>
      </c>
      <c r="H45" s="38">
        <v>4</v>
      </c>
      <c r="I45" s="38">
        <v>1</v>
      </c>
      <c r="J45" s="38">
        <v>2</v>
      </c>
      <c r="K45" s="1">
        <f t="shared" si="2"/>
        <v>19</v>
      </c>
      <c r="L45" s="38">
        <v>148</v>
      </c>
      <c r="CE45" s="1">
        <f t="shared" si="10"/>
        <v>35</v>
      </c>
      <c r="CF45" s="1" t="str">
        <f t="shared" si="3"/>
        <v>Muy satisfecho</v>
      </c>
      <c r="CG45" s="1" t="str">
        <f t="shared" si="4"/>
        <v>Muy insatisfecho</v>
      </c>
      <c r="CK45" s="1" t="str">
        <f t="shared" si="11"/>
        <v>Satisfecho</v>
      </c>
      <c r="CL45" s="1" t="str">
        <f t="shared" si="12"/>
        <v>Muy satisfecho</v>
      </c>
      <c r="CM45" s="1" t="str">
        <f t="shared" si="7"/>
        <v>Muy insatisfecho</v>
      </c>
      <c r="CN45" s="1" t="str">
        <f t="shared" si="8"/>
        <v>Insatisfecho</v>
      </c>
    </row>
    <row r="46" spans="1:92" x14ac:dyDescent="0.35">
      <c r="A46" s="1">
        <f t="shared" si="9"/>
        <v>36</v>
      </c>
      <c r="B46" s="38">
        <v>4</v>
      </c>
      <c r="C46" s="38">
        <v>3</v>
      </c>
      <c r="D46" s="38">
        <v>3</v>
      </c>
      <c r="E46" s="38">
        <v>1</v>
      </c>
      <c r="F46" s="38">
        <v>4</v>
      </c>
      <c r="G46" s="38">
        <v>3</v>
      </c>
      <c r="H46" s="38">
        <v>3</v>
      </c>
      <c r="I46" s="38">
        <v>4</v>
      </c>
      <c r="J46" s="38">
        <v>2</v>
      </c>
      <c r="K46" s="1">
        <f t="shared" si="2"/>
        <v>27</v>
      </c>
      <c r="L46" s="38">
        <v>223</v>
      </c>
      <c r="CE46" s="1">
        <f t="shared" si="10"/>
        <v>36</v>
      </c>
      <c r="CF46" s="1" t="str">
        <f t="shared" si="3"/>
        <v>Muy satisfecho</v>
      </c>
      <c r="CG46" s="1" t="str">
        <f t="shared" si="4"/>
        <v>Satisfecho</v>
      </c>
      <c r="CK46" s="1" t="str">
        <f t="shared" si="11"/>
        <v>Satisfecho</v>
      </c>
      <c r="CL46" s="1" t="str">
        <f t="shared" si="12"/>
        <v>Satisfecho</v>
      </c>
      <c r="CM46" s="1" t="str">
        <f t="shared" si="7"/>
        <v>Muy satisfecho</v>
      </c>
      <c r="CN46" s="1" t="str">
        <f t="shared" si="8"/>
        <v>Insatisfecho</v>
      </c>
    </row>
    <row r="47" spans="1:92" x14ac:dyDescent="0.35">
      <c r="A47" s="1">
        <f t="shared" si="9"/>
        <v>37</v>
      </c>
      <c r="B47" s="38">
        <v>3</v>
      </c>
      <c r="C47" s="38">
        <v>1</v>
      </c>
      <c r="D47" s="38">
        <v>1</v>
      </c>
      <c r="E47" s="38">
        <v>2</v>
      </c>
      <c r="F47" s="38">
        <v>2</v>
      </c>
      <c r="G47" s="38">
        <v>1</v>
      </c>
      <c r="H47" s="38">
        <v>3</v>
      </c>
      <c r="I47" s="38">
        <v>1</v>
      </c>
      <c r="J47" s="38">
        <v>4</v>
      </c>
      <c r="K47" s="1">
        <f t="shared" si="2"/>
        <v>18</v>
      </c>
      <c r="L47" s="38">
        <v>234</v>
      </c>
      <c r="CE47" s="1">
        <f t="shared" si="10"/>
        <v>37</v>
      </c>
      <c r="CF47" s="1" t="str">
        <f t="shared" si="3"/>
        <v>Satisfecho</v>
      </c>
      <c r="CG47" s="1" t="str">
        <f t="shared" si="4"/>
        <v>Muy insatisfecho</v>
      </c>
      <c r="CK47" s="1" t="str">
        <f t="shared" si="11"/>
        <v>Muy insatisfecho</v>
      </c>
      <c r="CL47" s="1" t="str">
        <f t="shared" si="12"/>
        <v>Satisfecho</v>
      </c>
      <c r="CM47" s="1" t="str">
        <f t="shared" si="7"/>
        <v>Muy insatisfecho</v>
      </c>
      <c r="CN47" s="1" t="str">
        <f t="shared" si="8"/>
        <v>Muy satisfecho</v>
      </c>
    </row>
    <row r="48" spans="1:92" x14ac:dyDescent="0.35">
      <c r="A48" s="1">
        <f t="shared" si="9"/>
        <v>38</v>
      </c>
      <c r="B48" s="38">
        <v>3</v>
      </c>
      <c r="C48" s="38">
        <v>1</v>
      </c>
      <c r="D48" s="38">
        <v>2</v>
      </c>
      <c r="E48" s="38">
        <v>2</v>
      </c>
      <c r="F48" s="38">
        <v>4</v>
      </c>
      <c r="G48" s="38">
        <v>4</v>
      </c>
      <c r="H48" s="38">
        <v>3</v>
      </c>
      <c r="I48" s="38">
        <v>1</v>
      </c>
      <c r="J48" s="38">
        <v>3</v>
      </c>
      <c r="K48" s="1">
        <f t="shared" si="2"/>
        <v>23</v>
      </c>
      <c r="L48" s="38">
        <v>18</v>
      </c>
      <c r="CE48" s="1">
        <f t="shared" si="10"/>
        <v>38</v>
      </c>
      <c r="CF48" s="1" t="str">
        <f t="shared" si="3"/>
        <v>Satisfecho</v>
      </c>
      <c r="CG48" s="1" t="str">
        <f t="shared" si="4"/>
        <v>Muy insatisfecho</v>
      </c>
      <c r="CK48" s="1" t="str">
        <f t="shared" si="11"/>
        <v>Muy satisfecho</v>
      </c>
      <c r="CL48" s="1" t="str">
        <f t="shared" si="12"/>
        <v>Satisfecho</v>
      </c>
      <c r="CM48" s="1" t="str">
        <f t="shared" si="7"/>
        <v>Muy insatisfecho</v>
      </c>
      <c r="CN48" s="1" t="str">
        <f t="shared" si="8"/>
        <v>Satisfecho</v>
      </c>
    </row>
    <row r="49" spans="1:92" x14ac:dyDescent="0.35">
      <c r="A49" s="1">
        <f t="shared" si="9"/>
        <v>39</v>
      </c>
      <c r="B49" s="38">
        <v>2</v>
      </c>
      <c r="C49" s="38">
        <v>3</v>
      </c>
      <c r="D49" s="38">
        <v>1</v>
      </c>
      <c r="E49" s="38">
        <v>1</v>
      </c>
      <c r="F49" s="38">
        <v>4</v>
      </c>
      <c r="G49" s="38">
        <v>3</v>
      </c>
      <c r="H49" s="38">
        <v>3</v>
      </c>
      <c r="I49" s="38">
        <v>1</v>
      </c>
      <c r="J49" s="38">
        <v>2</v>
      </c>
      <c r="K49" s="1">
        <f t="shared" si="2"/>
        <v>20</v>
      </c>
      <c r="L49" s="38">
        <v>25</v>
      </c>
      <c r="CE49" s="1">
        <f t="shared" si="10"/>
        <v>39</v>
      </c>
      <c r="CF49" s="1" t="str">
        <f t="shared" si="3"/>
        <v>Insatisfecho</v>
      </c>
      <c r="CG49" s="1" t="str">
        <f t="shared" si="4"/>
        <v>Satisfecho</v>
      </c>
      <c r="CK49" s="1" t="str">
        <f t="shared" si="11"/>
        <v>Satisfecho</v>
      </c>
      <c r="CL49" s="1" t="str">
        <f t="shared" si="12"/>
        <v>Satisfecho</v>
      </c>
      <c r="CM49" s="1" t="str">
        <f t="shared" si="7"/>
        <v>Muy insatisfecho</v>
      </c>
      <c r="CN49" s="1" t="str">
        <f t="shared" si="8"/>
        <v>Insatisfecho</v>
      </c>
    </row>
    <row r="50" spans="1:92" x14ac:dyDescent="0.35">
      <c r="A50" s="1">
        <f t="shared" si="9"/>
        <v>40</v>
      </c>
      <c r="B50" s="38">
        <v>1</v>
      </c>
      <c r="C50" s="38">
        <v>4</v>
      </c>
      <c r="D50" s="38">
        <v>1</v>
      </c>
      <c r="E50" s="38">
        <v>1</v>
      </c>
      <c r="F50" s="38">
        <v>2</v>
      </c>
      <c r="G50" s="38">
        <v>4</v>
      </c>
      <c r="H50" s="38">
        <v>2</v>
      </c>
      <c r="I50" s="38">
        <v>1</v>
      </c>
      <c r="J50" s="38">
        <v>4</v>
      </c>
      <c r="K50" s="1">
        <f t="shared" si="2"/>
        <v>20</v>
      </c>
      <c r="L50" s="38">
        <v>67</v>
      </c>
      <c r="CE50" s="1">
        <f t="shared" si="10"/>
        <v>40</v>
      </c>
      <c r="CF50" s="1" t="str">
        <f t="shared" si="3"/>
        <v>Muy insatisfecho</v>
      </c>
      <c r="CG50" s="1" t="str">
        <f t="shared" si="4"/>
        <v>Muy satisfecho</v>
      </c>
      <c r="CK50" s="1" t="str">
        <f t="shared" si="11"/>
        <v>Muy satisfecho</v>
      </c>
      <c r="CL50" s="1" t="str">
        <f t="shared" si="12"/>
        <v>Insatisfecho</v>
      </c>
      <c r="CM50" s="1" t="str">
        <f t="shared" si="7"/>
        <v>Muy insatisfecho</v>
      </c>
      <c r="CN50" s="1" t="str">
        <f t="shared" si="8"/>
        <v>Muy satisfecho</v>
      </c>
    </row>
    <row r="51" spans="1:92" x14ac:dyDescent="0.35">
      <c r="A51" s="1">
        <f t="shared" si="9"/>
        <v>41</v>
      </c>
      <c r="B51" s="38">
        <v>4</v>
      </c>
      <c r="C51" s="38">
        <v>4</v>
      </c>
      <c r="D51" s="38">
        <v>3</v>
      </c>
      <c r="E51" s="38">
        <v>1</v>
      </c>
      <c r="F51" s="38">
        <v>4</v>
      </c>
      <c r="G51" s="38">
        <v>3</v>
      </c>
      <c r="H51" s="38">
        <v>4</v>
      </c>
      <c r="I51" s="38">
        <v>3</v>
      </c>
      <c r="J51" s="38">
        <v>1</v>
      </c>
      <c r="K51" s="1">
        <f t="shared" si="2"/>
        <v>27</v>
      </c>
      <c r="L51" s="38">
        <v>197</v>
      </c>
      <c r="CE51" s="1">
        <f t="shared" si="10"/>
        <v>41</v>
      </c>
      <c r="CF51" s="1" t="str">
        <f t="shared" si="3"/>
        <v>Muy satisfecho</v>
      </c>
      <c r="CG51" s="1" t="str">
        <f t="shared" si="4"/>
        <v>Muy satisfecho</v>
      </c>
      <c r="CK51" s="1" t="str">
        <f t="shared" si="11"/>
        <v>Satisfecho</v>
      </c>
      <c r="CL51" s="1" t="str">
        <f t="shared" si="12"/>
        <v>Muy satisfecho</v>
      </c>
      <c r="CM51" s="1" t="str">
        <f t="shared" si="7"/>
        <v>Satisfecho</v>
      </c>
      <c r="CN51" s="1" t="str">
        <f t="shared" si="8"/>
        <v>Muy insatisfecho</v>
      </c>
    </row>
    <row r="52" spans="1:92" x14ac:dyDescent="0.35">
      <c r="A52" s="1">
        <f t="shared" si="9"/>
        <v>42</v>
      </c>
      <c r="B52" s="38">
        <v>4</v>
      </c>
      <c r="C52" s="38">
        <v>3</v>
      </c>
      <c r="D52" s="38">
        <v>2</v>
      </c>
      <c r="E52" s="38">
        <v>2</v>
      </c>
      <c r="F52" s="38">
        <v>4</v>
      </c>
      <c r="G52" s="38">
        <v>3</v>
      </c>
      <c r="H52" s="38">
        <v>3</v>
      </c>
      <c r="I52" s="38">
        <v>1</v>
      </c>
      <c r="J52" s="38">
        <v>4</v>
      </c>
      <c r="K52" s="1">
        <f t="shared" si="2"/>
        <v>26</v>
      </c>
      <c r="L52" s="38">
        <v>167</v>
      </c>
      <c r="CE52" s="1">
        <f t="shared" si="10"/>
        <v>42</v>
      </c>
      <c r="CF52" s="1" t="str">
        <f t="shared" si="3"/>
        <v>Muy satisfecho</v>
      </c>
      <c r="CG52" s="1" t="str">
        <f t="shared" si="4"/>
        <v>Satisfecho</v>
      </c>
      <c r="CK52" s="1" t="str">
        <f t="shared" si="11"/>
        <v>Satisfecho</v>
      </c>
      <c r="CL52" s="1" t="str">
        <f t="shared" si="12"/>
        <v>Satisfecho</v>
      </c>
      <c r="CM52" s="1" t="str">
        <f t="shared" si="7"/>
        <v>Muy insatisfecho</v>
      </c>
      <c r="CN52" s="1" t="str">
        <f t="shared" si="8"/>
        <v>Muy satisfecho</v>
      </c>
    </row>
    <row r="53" spans="1:92" x14ac:dyDescent="0.35">
      <c r="A53" s="1">
        <f t="shared" si="9"/>
        <v>43</v>
      </c>
      <c r="B53" s="38">
        <v>2</v>
      </c>
      <c r="C53" s="38">
        <v>2</v>
      </c>
      <c r="D53" s="38">
        <v>4</v>
      </c>
      <c r="E53" s="38">
        <v>1</v>
      </c>
      <c r="F53" s="38">
        <v>4</v>
      </c>
      <c r="G53" s="38">
        <v>1</v>
      </c>
      <c r="H53" s="38">
        <v>4</v>
      </c>
      <c r="I53" s="38">
        <v>3</v>
      </c>
      <c r="J53" s="38">
        <v>4</v>
      </c>
      <c r="K53" s="1">
        <f t="shared" si="2"/>
        <v>25</v>
      </c>
      <c r="L53" s="38">
        <v>66</v>
      </c>
      <c r="CE53" s="1">
        <f t="shared" si="10"/>
        <v>43</v>
      </c>
      <c r="CF53" s="1" t="str">
        <f t="shared" si="3"/>
        <v>Insatisfecho</v>
      </c>
      <c r="CG53" s="1" t="str">
        <f t="shared" si="4"/>
        <v>Insatisfecho</v>
      </c>
      <c r="CK53" s="1" t="str">
        <f t="shared" si="11"/>
        <v>Muy insatisfecho</v>
      </c>
      <c r="CL53" s="1" t="str">
        <f t="shared" si="12"/>
        <v>Muy satisfecho</v>
      </c>
      <c r="CM53" s="1" t="str">
        <f t="shared" si="7"/>
        <v>Satisfecho</v>
      </c>
      <c r="CN53" s="1" t="str">
        <f t="shared" si="8"/>
        <v>Muy satisfecho</v>
      </c>
    </row>
    <row r="54" spans="1:92" x14ac:dyDescent="0.35">
      <c r="A54" s="1">
        <f t="shared" si="9"/>
        <v>44</v>
      </c>
      <c r="B54" s="38">
        <v>4</v>
      </c>
      <c r="C54" s="38">
        <v>3</v>
      </c>
      <c r="D54" s="38">
        <v>2</v>
      </c>
      <c r="E54" s="38">
        <v>1</v>
      </c>
      <c r="F54" s="38">
        <v>3</v>
      </c>
      <c r="G54" s="38">
        <v>3</v>
      </c>
      <c r="H54" s="38">
        <v>4</v>
      </c>
      <c r="I54" s="38">
        <v>3</v>
      </c>
      <c r="J54" s="38">
        <v>4</v>
      </c>
      <c r="K54" s="1">
        <f t="shared" si="2"/>
        <v>27</v>
      </c>
      <c r="L54" s="38">
        <v>222</v>
      </c>
      <c r="CE54" s="1">
        <f t="shared" si="10"/>
        <v>44</v>
      </c>
      <c r="CF54" s="1" t="str">
        <f t="shared" si="3"/>
        <v>Muy satisfecho</v>
      </c>
      <c r="CG54" s="1" t="str">
        <f t="shared" si="4"/>
        <v>Satisfecho</v>
      </c>
      <c r="CK54" s="1" t="str">
        <f t="shared" si="11"/>
        <v>Satisfecho</v>
      </c>
      <c r="CL54" s="1" t="str">
        <f t="shared" si="12"/>
        <v>Muy satisfecho</v>
      </c>
      <c r="CM54" s="1" t="str">
        <f t="shared" si="7"/>
        <v>Satisfecho</v>
      </c>
      <c r="CN54" s="1" t="str">
        <f t="shared" si="8"/>
        <v>Muy satisfecho</v>
      </c>
    </row>
    <row r="55" spans="1:92" x14ac:dyDescent="0.35">
      <c r="A55" s="1">
        <f t="shared" si="9"/>
        <v>45</v>
      </c>
      <c r="B55" s="38">
        <v>1</v>
      </c>
      <c r="C55" s="38">
        <v>1</v>
      </c>
      <c r="D55" s="38">
        <v>4</v>
      </c>
      <c r="E55" s="38">
        <v>2</v>
      </c>
      <c r="F55" s="38">
        <v>1</v>
      </c>
      <c r="G55" s="38">
        <v>2</v>
      </c>
      <c r="H55" s="38">
        <v>1</v>
      </c>
      <c r="I55" s="38">
        <v>1</v>
      </c>
      <c r="J55" s="38">
        <v>2</v>
      </c>
      <c r="K55" s="1">
        <f t="shared" si="2"/>
        <v>15</v>
      </c>
      <c r="L55" s="38">
        <v>119</v>
      </c>
      <c r="CE55" s="1">
        <f t="shared" si="10"/>
        <v>45</v>
      </c>
      <c r="CF55" s="1" t="str">
        <f t="shared" si="3"/>
        <v>Muy insatisfecho</v>
      </c>
      <c r="CG55" s="1" t="str">
        <f t="shared" si="4"/>
        <v>Muy insatisfecho</v>
      </c>
      <c r="CK55" s="1" t="str">
        <f t="shared" si="11"/>
        <v>Insatisfecho</v>
      </c>
      <c r="CL55" s="1" t="str">
        <f t="shared" si="12"/>
        <v>Muy insatisfecho</v>
      </c>
      <c r="CM55" s="1" t="str">
        <f t="shared" si="7"/>
        <v>Muy insatisfecho</v>
      </c>
      <c r="CN55" s="1" t="str">
        <f t="shared" si="8"/>
        <v>Insatisfecho</v>
      </c>
    </row>
    <row r="56" spans="1:92" x14ac:dyDescent="0.35">
      <c r="A56" s="1">
        <f t="shared" si="9"/>
        <v>46</v>
      </c>
      <c r="B56" s="38">
        <v>2</v>
      </c>
      <c r="C56" s="38">
        <v>1</v>
      </c>
      <c r="D56" s="38">
        <v>1</v>
      </c>
      <c r="E56" s="38">
        <v>2</v>
      </c>
      <c r="F56" s="38">
        <v>4</v>
      </c>
      <c r="G56" s="38">
        <v>3</v>
      </c>
      <c r="H56" s="38">
        <v>2</v>
      </c>
      <c r="I56" s="38">
        <v>2</v>
      </c>
      <c r="J56" s="38">
        <v>1</v>
      </c>
      <c r="K56" s="1">
        <f t="shared" si="2"/>
        <v>18</v>
      </c>
      <c r="L56" s="38">
        <v>137</v>
      </c>
      <c r="CE56" s="1">
        <f t="shared" si="10"/>
        <v>46</v>
      </c>
      <c r="CF56" s="1" t="str">
        <f t="shared" si="3"/>
        <v>Insatisfecho</v>
      </c>
      <c r="CG56" s="1" t="str">
        <f t="shared" si="4"/>
        <v>Muy insatisfecho</v>
      </c>
      <c r="CK56" s="1" t="str">
        <f t="shared" si="11"/>
        <v>Satisfecho</v>
      </c>
      <c r="CL56" s="1" t="str">
        <f t="shared" si="12"/>
        <v>Insatisfecho</v>
      </c>
      <c r="CM56" s="1" t="str">
        <f t="shared" si="7"/>
        <v>Insatisfecho</v>
      </c>
      <c r="CN56" s="1" t="str">
        <f t="shared" si="8"/>
        <v>Muy insatisfecho</v>
      </c>
    </row>
    <row r="57" spans="1:92" x14ac:dyDescent="0.35">
      <c r="A57" s="1">
        <f t="shared" si="9"/>
        <v>47</v>
      </c>
      <c r="B57" s="38">
        <v>3</v>
      </c>
      <c r="C57" s="38">
        <v>2</v>
      </c>
      <c r="D57" s="38">
        <v>1</v>
      </c>
      <c r="E57" s="38">
        <v>2</v>
      </c>
      <c r="F57" s="38">
        <v>4</v>
      </c>
      <c r="G57" s="38">
        <v>1</v>
      </c>
      <c r="H57" s="38">
        <v>4</v>
      </c>
      <c r="I57" s="38">
        <v>4</v>
      </c>
      <c r="J57" s="38">
        <v>2</v>
      </c>
      <c r="K57" s="1">
        <f t="shared" si="2"/>
        <v>23</v>
      </c>
      <c r="L57" s="38">
        <v>69</v>
      </c>
      <c r="CE57" s="1">
        <f t="shared" si="10"/>
        <v>47</v>
      </c>
      <c r="CF57" s="1" t="str">
        <f t="shared" si="3"/>
        <v>Satisfecho</v>
      </c>
      <c r="CG57" s="1" t="str">
        <f t="shared" si="4"/>
        <v>Insatisfecho</v>
      </c>
      <c r="CK57" s="1" t="str">
        <f t="shared" si="11"/>
        <v>Muy insatisfecho</v>
      </c>
      <c r="CL57" s="1" t="str">
        <f t="shared" si="12"/>
        <v>Muy satisfecho</v>
      </c>
      <c r="CM57" s="1" t="str">
        <f t="shared" si="7"/>
        <v>Muy satisfecho</v>
      </c>
      <c r="CN57" s="1" t="str">
        <f t="shared" si="8"/>
        <v>Insatisfecho</v>
      </c>
    </row>
    <row r="58" spans="1:92" x14ac:dyDescent="0.35">
      <c r="A58" s="1">
        <f t="shared" si="9"/>
        <v>48</v>
      </c>
      <c r="B58" s="38">
        <v>3</v>
      </c>
      <c r="C58" s="38">
        <v>2</v>
      </c>
      <c r="D58" s="38">
        <v>3</v>
      </c>
      <c r="E58" s="38">
        <v>2</v>
      </c>
      <c r="F58" s="38">
        <v>2</v>
      </c>
      <c r="G58" s="38">
        <v>4</v>
      </c>
      <c r="H58" s="38">
        <v>4</v>
      </c>
      <c r="I58" s="38">
        <v>2</v>
      </c>
      <c r="J58" s="38">
        <v>3</v>
      </c>
      <c r="K58" s="1">
        <f t="shared" si="2"/>
        <v>25</v>
      </c>
      <c r="L58" s="38">
        <v>10</v>
      </c>
      <c r="CE58" s="1">
        <f t="shared" si="10"/>
        <v>48</v>
      </c>
      <c r="CF58" s="1" t="str">
        <f t="shared" si="3"/>
        <v>Satisfecho</v>
      </c>
      <c r="CG58" s="1" t="str">
        <f t="shared" si="4"/>
        <v>Insatisfecho</v>
      </c>
      <c r="CK58" s="1" t="str">
        <f t="shared" si="11"/>
        <v>Muy satisfecho</v>
      </c>
      <c r="CL58" s="1" t="str">
        <f t="shared" si="12"/>
        <v>Muy satisfecho</v>
      </c>
      <c r="CM58" s="1" t="str">
        <f t="shared" si="7"/>
        <v>Insatisfecho</v>
      </c>
      <c r="CN58" s="1" t="str">
        <f t="shared" si="8"/>
        <v>Satisfecho</v>
      </c>
    </row>
    <row r="59" spans="1:92" x14ac:dyDescent="0.35">
      <c r="A59" s="1">
        <f t="shared" si="9"/>
        <v>49</v>
      </c>
      <c r="B59" s="38">
        <v>2</v>
      </c>
      <c r="C59" s="38">
        <v>4</v>
      </c>
      <c r="D59" s="38">
        <v>4</v>
      </c>
      <c r="E59" s="38">
        <v>3</v>
      </c>
      <c r="F59" s="38">
        <v>4</v>
      </c>
      <c r="G59" s="38">
        <v>4</v>
      </c>
      <c r="H59" s="38">
        <v>2</v>
      </c>
      <c r="I59" s="38">
        <v>3</v>
      </c>
      <c r="J59" s="38">
        <v>1</v>
      </c>
      <c r="K59" s="1">
        <f t="shared" si="2"/>
        <v>27</v>
      </c>
      <c r="L59" s="38">
        <v>106</v>
      </c>
      <c r="CE59" s="1">
        <f t="shared" si="10"/>
        <v>49</v>
      </c>
      <c r="CF59" s="1" t="str">
        <f t="shared" si="3"/>
        <v>Insatisfecho</v>
      </c>
      <c r="CG59" s="1" t="str">
        <f t="shared" si="4"/>
        <v>Muy satisfecho</v>
      </c>
      <c r="CK59" s="1" t="str">
        <f t="shared" si="11"/>
        <v>Muy satisfecho</v>
      </c>
      <c r="CL59" s="1" t="str">
        <f t="shared" si="12"/>
        <v>Insatisfecho</v>
      </c>
      <c r="CM59" s="1" t="str">
        <f t="shared" si="7"/>
        <v>Satisfecho</v>
      </c>
      <c r="CN59" s="1" t="str">
        <f t="shared" si="8"/>
        <v>Muy insatisfecho</v>
      </c>
    </row>
    <row r="60" spans="1:92" x14ac:dyDescent="0.35">
      <c r="A60" s="1">
        <f t="shared" si="9"/>
        <v>50</v>
      </c>
      <c r="B60" s="38">
        <v>4</v>
      </c>
      <c r="C60" s="38">
        <v>4</v>
      </c>
      <c r="D60" s="38">
        <v>2</v>
      </c>
      <c r="E60" s="38">
        <v>3</v>
      </c>
      <c r="F60" s="38">
        <v>1</v>
      </c>
      <c r="G60" s="38">
        <v>2</v>
      </c>
      <c r="H60" s="38">
        <v>2</v>
      </c>
      <c r="I60" s="38">
        <v>2</v>
      </c>
      <c r="J60" s="38">
        <v>1</v>
      </c>
      <c r="K60" s="1">
        <f t="shared" si="2"/>
        <v>21</v>
      </c>
      <c r="L60" s="38">
        <v>258</v>
      </c>
      <c r="CE60" s="1">
        <f t="shared" si="10"/>
        <v>50</v>
      </c>
      <c r="CF60" s="1" t="str">
        <f t="shared" si="3"/>
        <v>Muy satisfecho</v>
      </c>
      <c r="CG60" s="1" t="str">
        <f t="shared" si="4"/>
        <v>Muy satisfecho</v>
      </c>
      <c r="CK60" s="1" t="str">
        <f t="shared" si="11"/>
        <v>Insatisfecho</v>
      </c>
      <c r="CL60" s="1" t="str">
        <f t="shared" si="12"/>
        <v>Insatisfecho</v>
      </c>
      <c r="CM60" s="1" t="str">
        <f t="shared" si="7"/>
        <v>Insatisfecho</v>
      </c>
      <c r="CN60" s="1" t="str">
        <f t="shared" si="8"/>
        <v>Muy insatisfecho</v>
      </c>
    </row>
    <row r="61" spans="1:92" x14ac:dyDescent="0.35">
      <c r="A61" s="1">
        <f t="shared" si="9"/>
        <v>51</v>
      </c>
      <c r="B61" s="38">
        <v>4</v>
      </c>
      <c r="C61" s="38">
        <v>4</v>
      </c>
      <c r="D61" s="38">
        <v>1</v>
      </c>
      <c r="E61" s="38">
        <v>1</v>
      </c>
      <c r="F61" s="38">
        <v>1</v>
      </c>
      <c r="G61" s="38">
        <v>2</v>
      </c>
      <c r="H61" s="38">
        <v>2</v>
      </c>
      <c r="I61" s="38">
        <v>3</v>
      </c>
      <c r="J61" s="38">
        <v>4</v>
      </c>
      <c r="K61" s="1">
        <f t="shared" si="2"/>
        <v>22</v>
      </c>
      <c r="L61" s="38">
        <v>142</v>
      </c>
      <c r="CE61" s="1">
        <f t="shared" si="10"/>
        <v>51</v>
      </c>
      <c r="CF61" s="1" t="str">
        <f t="shared" si="3"/>
        <v>Muy satisfecho</v>
      </c>
      <c r="CG61" s="1" t="str">
        <f t="shared" si="4"/>
        <v>Muy satisfecho</v>
      </c>
      <c r="CK61" s="1" t="str">
        <f t="shared" si="11"/>
        <v>Insatisfecho</v>
      </c>
      <c r="CL61" s="1" t="str">
        <f t="shared" si="12"/>
        <v>Insatisfecho</v>
      </c>
      <c r="CM61" s="1" t="str">
        <f t="shared" si="7"/>
        <v>Satisfecho</v>
      </c>
      <c r="CN61" s="1" t="str">
        <f t="shared" si="8"/>
        <v>Muy satisfecho</v>
      </c>
    </row>
    <row r="62" spans="1:92" x14ac:dyDescent="0.35">
      <c r="A62" s="1">
        <f t="shared" si="9"/>
        <v>52</v>
      </c>
      <c r="B62" s="38">
        <v>1</v>
      </c>
      <c r="C62" s="38">
        <v>2</v>
      </c>
      <c r="D62" s="38">
        <v>3</v>
      </c>
      <c r="E62" s="38">
        <v>2</v>
      </c>
      <c r="F62" s="38">
        <v>3</v>
      </c>
      <c r="G62" s="38">
        <v>4</v>
      </c>
      <c r="H62" s="38">
        <v>3</v>
      </c>
      <c r="I62" s="38">
        <v>4</v>
      </c>
      <c r="J62" s="38">
        <v>4</v>
      </c>
      <c r="K62" s="1">
        <f t="shared" si="2"/>
        <v>26</v>
      </c>
      <c r="L62" s="38">
        <v>36</v>
      </c>
      <c r="CE62" s="1">
        <f t="shared" si="10"/>
        <v>52</v>
      </c>
      <c r="CF62" s="1" t="str">
        <f t="shared" si="3"/>
        <v>Muy insatisfecho</v>
      </c>
      <c r="CG62" s="1" t="str">
        <f t="shared" si="4"/>
        <v>Insatisfecho</v>
      </c>
      <c r="CK62" s="1" t="str">
        <f t="shared" si="11"/>
        <v>Muy satisfecho</v>
      </c>
      <c r="CL62" s="1" t="str">
        <f t="shared" si="12"/>
        <v>Satisfecho</v>
      </c>
      <c r="CM62" s="1" t="str">
        <f t="shared" si="7"/>
        <v>Muy satisfecho</v>
      </c>
      <c r="CN62" s="1" t="str">
        <f t="shared" si="8"/>
        <v>Muy satisfecho</v>
      </c>
    </row>
    <row r="63" spans="1:92" x14ac:dyDescent="0.35">
      <c r="A63" s="1">
        <f t="shared" si="9"/>
        <v>53</v>
      </c>
      <c r="B63" s="38">
        <v>3</v>
      </c>
      <c r="C63" s="38">
        <v>4</v>
      </c>
      <c r="D63" s="38">
        <v>4</v>
      </c>
      <c r="E63" s="38">
        <v>4</v>
      </c>
      <c r="F63" s="38">
        <v>1</v>
      </c>
      <c r="G63" s="38">
        <v>4</v>
      </c>
      <c r="H63" s="38">
        <v>4</v>
      </c>
      <c r="I63" s="38">
        <v>2</v>
      </c>
      <c r="J63" s="38">
        <v>3</v>
      </c>
      <c r="K63" s="1">
        <f t="shared" si="2"/>
        <v>29</v>
      </c>
      <c r="L63" s="38">
        <v>165</v>
      </c>
      <c r="CE63" s="1">
        <f t="shared" si="10"/>
        <v>53</v>
      </c>
      <c r="CF63" s="1" t="str">
        <f t="shared" si="3"/>
        <v>Satisfecho</v>
      </c>
      <c r="CG63" s="1" t="str">
        <f t="shared" si="4"/>
        <v>Muy satisfecho</v>
      </c>
      <c r="CK63" s="1" t="str">
        <f t="shared" si="11"/>
        <v>Muy satisfecho</v>
      </c>
      <c r="CL63" s="1" t="str">
        <f t="shared" si="12"/>
        <v>Muy satisfecho</v>
      </c>
      <c r="CM63" s="1" t="str">
        <f t="shared" si="7"/>
        <v>Insatisfecho</v>
      </c>
      <c r="CN63" s="1" t="str">
        <f t="shared" si="8"/>
        <v>Satisfecho</v>
      </c>
    </row>
    <row r="64" spans="1:92" x14ac:dyDescent="0.35">
      <c r="A64" s="1">
        <f t="shared" si="9"/>
        <v>54</v>
      </c>
      <c r="B64" s="38">
        <v>2</v>
      </c>
      <c r="C64" s="38">
        <v>4</v>
      </c>
      <c r="D64" s="38">
        <v>1</v>
      </c>
      <c r="E64" s="38">
        <v>4</v>
      </c>
      <c r="F64" s="38">
        <v>4</v>
      </c>
      <c r="G64" s="38">
        <v>3</v>
      </c>
      <c r="H64" s="38">
        <v>4</v>
      </c>
      <c r="I64" s="38">
        <v>2</v>
      </c>
      <c r="J64" s="38">
        <v>3</v>
      </c>
      <c r="K64" s="1">
        <f t="shared" si="2"/>
        <v>27</v>
      </c>
      <c r="L64" s="38">
        <v>240</v>
      </c>
      <c r="CE64" s="1">
        <f t="shared" si="10"/>
        <v>54</v>
      </c>
      <c r="CF64" s="1" t="str">
        <f t="shared" si="3"/>
        <v>Insatisfecho</v>
      </c>
      <c r="CG64" s="1" t="str">
        <f t="shared" si="4"/>
        <v>Muy satisfecho</v>
      </c>
      <c r="CK64" s="1" t="str">
        <f t="shared" si="11"/>
        <v>Satisfecho</v>
      </c>
      <c r="CL64" s="1" t="str">
        <f t="shared" si="12"/>
        <v>Muy satisfecho</v>
      </c>
      <c r="CM64" s="1" t="str">
        <f t="shared" si="7"/>
        <v>Insatisfecho</v>
      </c>
      <c r="CN64" s="1" t="str">
        <f t="shared" si="8"/>
        <v>Satisfecho</v>
      </c>
    </row>
    <row r="65" spans="1:92" x14ac:dyDescent="0.35">
      <c r="A65" s="1">
        <f t="shared" si="9"/>
        <v>55</v>
      </c>
      <c r="B65" s="38">
        <v>2</v>
      </c>
      <c r="C65" s="38">
        <v>2</v>
      </c>
      <c r="D65" s="38">
        <v>2</v>
      </c>
      <c r="E65" s="38">
        <v>1</v>
      </c>
      <c r="F65" s="38">
        <v>1</v>
      </c>
      <c r="G65" s="38">
        <v>3</v>
      </c>
      <c r="H65" s="38">
        <v>3</v>
      </c>
      <c r="I65" s="38">
        <v>1</v>
      </c>
      <c r="J65" s="38">
        <v>1</v>
      </c>
      <c r="K65" s="1">
        <f t="shared" si="2"/>
        <v>16</v>
      </c>
      <c r="L65" s="38">
        <v>166</v>
      </c>
      <c r="CE65" s="1">
        <f t="shared" si="10"/>
        <v>55</v>
      </c>
      <c r="CF65" s="1" t="str">
        <f t="shared" si="3"/>
        <v>Insatisfecho</v>
      </c>
      <c r="CG65" s="1" t="str">
        <f t="shared" si="4"/>
        <v>Insatisfecho</v>
      </c>
      <c r="CK65" s="1" t="str">
        <f t="shared" si="11"/>
        <v>Satisfecho</v>
      </c>
      <c r="CL65" s="1" t="str">
        <f t="shared" si="12"/>
        <v>Satisfecho</v>
      </c>
      <c r="CM65" s="1" t="str">
        <f t="shared" si="7"/>
        <v>Muy insatisfecho</v>
      </c>
      <c r="CN65" s="1" t="str">
        <f t="shared" si="8"/>
        <v>Muy insatisfecho</v>
      </c>
    </row>
    <row r="66" spans="1:92" x14ac:dyDescent="0.35">
      <c r="A66" s="1">
        <f t="shared" si="9"/>
        <v>56</v>
      </c>
      <c r="B66" s="38">
        <v>4</v>
      </c>
      <c r="C66" s="38">
        <v>4</v>
      </c>
      <c r="D66" s="38">
        <v>2</v>
      </c>
      <c r="E66" s="38">
        <v>1</v>
      </c>
      <c r="F66" s="38">
        <v>1</v>
      </c>
      <c r="G66" s="38">
        <v>3</v>
      </c>
      <c r="H66" s="38">
        <v>2</v>
      </c>
      <c r="I66" s="38">
        <v>4</v>
      </c>
      <c r="J66" s="38">
        <v>1</v>
      </c>
      <c r="K66" s="1">
        <f t="shared" si="2"/>
        <v>22</v>
      </c>
      <c r="L66" s="38">
        <v>43</v>
      </c>
      <c r="CE66" s="1">
        <f t="shared" si="10"/>
        <v>56</v>
      </c>
      <c r="CF66" s="1" t="str">
        <f t="shared" si="3"/>
        <v>Muy satisfecho</v>
      </c>
      <c r="CG66" s="1" t="str">
        <f t="shared" si="4"/>
        <v>Muy satisfecho</v>
      </c>
      <c r="CK66" s="1" t="str">
        <f t="shared" si="11"/>
        <v>Satisfecho</v>
      </c>
      <c r="CL66" s="1" t="str">
        <f t="shared" si="12"/>
        <v>Insatisfecho</v>
      </c>
      <c r="CM66" s="1" t="str">
        <f t="shared" si="7"/>
        <v>Muy satisfecho</v>
      </c>
      <c r="CN66" s="1" t="str">
        <f t="shared" si="8"/>
        <v>Muy insatisfecho</v>
      </c>
    </row>
    <row r="67" spans="1:92" x14ac:dyDescent="0.35">
      <c r="A67" s="1">
        <f t="shared" si="9"/>
        <v>57</v>
      </c>
      <c r="B67" s="38">
        <v>1</v>
      </c>
      <c r="C67" s="38">
        <v>3</v>
      </c>
      <c r="D67" s="38">
        <v>1</v>
      </c>
      <c r="E67" s="38">
        <v>3</v>
      </c>
      <c r="F67" s="38">
        <v>3</v>
      </c>
      <c r="G67" s="38">
        <v>2</v>
      </c>
      <c r="H67" s="38">
        <v>1</v>
      </c>
      <c r="I67" s="38">
        <v>4</v>
      </c>
      <c r="J67" s="38">
        <v>1</v>
      </c>
      <c r="K67" s="1">
        <f t="shared" si="2"/>
        <v>19</v>
      </c>
      <c r="L67" s="38">
        <v>178</v>
      </c>
      <c r="CE67" s="1">
        <f t="shared" si="10"/>
        <v>57</v>
      </c>
      <c r="CF67" s="1" t="str">
        <f t="shared" si="3"/>
        <v>Muy insatisfecho</v>
      </c>
      <c r="CG67" s="1" t="str">
        <f t="shared" si="4"/>
        <v>Satisfecho</v>
      </c>
      <c r="CK67" s="1" t="str">
        <f t="shared" si="11"/>
        <v>Insatisfecho</v>
      </c>
      <c r="CL67" s="1" t="str">
        <f t="shared" si="12"/>
        <v>Muy insatisfecho</v>
      </c>
      <c r="CM67" s="1" t="str">
        <f t="shared" si="7"/>
        <v>Muy satisfecho</v>
      </c>
      <c r="CN67" s="1" t="str">
        <f t="shared" si="8"/>
        <v>Muy insatisfecho</v>
      </c>
    </row>
    <row r="68" spans="1:92" x14ac:dyDescent="0.35">
      <c r="A68" s="1">
        <f t="shared" si="9"/>
        <v>58</v>
      </c>
      <c r="B68" s="38">
        <v>4</v>
      </c>
      <c r="C68" s="38">
        <v>3</v>
      </c>
      <c r="D68" s="38">
        <v>4</v>
      </c>
      <c r="E68" s="38">
        <v>4</v>
      </c>
      <c r="F68" s="38">
        <v>4</v>
      </c>
      <c r="G68" s="38">
        <v>1</v>
      </c>
      <c r="H68" s="38">
        <v>2</v>
      </c>
      <c r="I68" s="38">
        <v>3</v>
      </c>
      <c r="J68" s="38">
        <v>3</v>
      </c>
      <c r="K68" s="1">
        <f t="shared" si="2"/>
        <v>28</v>
      </c>
      <c r="L68" s="38">
        <v>25</v>
      </c>
      <c r="CE68" s="1">
        <f t="shared" si="10"/>
        <v>58</v>
      </c>
      <c r="CF68" s="1" t="str">
        <f t="shared" si="3"/>
        <v>Muy satisfecho</v>
      </c>
      <c r="CG68" s="1" t="str">
        <f t="shared" si="4"/>
        <v>Satisfecho</v>
      </c>
      <c r="CK68" s="1" t="str">
        <f t="shared" si="11"/>
        <v>Muy insatisfecho</v>
      </c>
      <c r="CL68" s="1" t="str">
        <f t="shared" si="12"/>
        <v>Insatisfecho</v>
      </c>
      <c r="CM68" s="1" t="str">
        <f t="shared" si="7"/>
        <v>Satisfecho</v>
      </c>
      <c r="CN68" s="1" t="str">
        <f t="shared" si="8"/>
        <v>Satisfecho</v>
      </c>
    </row>
    <row r="69" spans="1:92" x14ac:dyDescent="0.35">
      <c r="A69" s="1">
        <f t="shared" si="9"/>
        <v>59</v>
      </c>
      <c r="B69" s="38">
        <v>4</v>
      </c>
      <c r="C69" s="38">
        <v>3</v>
      </c>
      <c r="D69" s="38">
        <v>4</v>
      </c>
      <c r="E69" s="38">
        <v>1</v>
      </c>
      <c r="F69" s="38">
        <v>2</v>
      </c>
      <c r="G69" s="38">
        <v>1</v>
      </c>
      <c r="H69" s="38">
        <v>4</v>
      </c>
      <c r="I69" s="38">
        <v>1</v>
      </c>
      <c r="J69" s="38">
        <v>4</v>
      </c>
      <c r="K69" s="1">
        <f t="shared" si="2"/>
        <v>24</v>
      </c>
      <c r="L69" s="38">
        <v>257</v>
      </c>
      <c r="CE69" s="1">
        <f t="shared" si="10"/>
        <v>59</v>
      </c>
      <c r="CF69" s="1" t="str">
        <f t="shared" si="3"/>
        <v>Muy satisfecho</v>
      </c>
      <c r="CG69" s="1" t="str">
        <f t="shared" si="4"/>
        <v>Satisfecho</v>
      </c>
      <c r="CK69" s="1" t="str">
        <f t="shared" si="11"/>
        <v>Muy insatisfecho</v>
      </c>
      <c r="CL69" s="1" t="str">
        <f t="shared" si="12"/>
        <v>Muy satisfecho</v>
      </c>
      <c r="CM69" s="1" t="str">
        <f t="shared" si="7"/>
        <v>Muy insatisfecho</v>
      </c>
      <c r="CN69" s="1" t="str">
        <f t="shared" si="8"/>
        <v>Muy satisfecho</v>
      </c>
    </row>
    <row r="70" spans="1:92" x14ac:dyDescent="0.35">
      <c r="A70" s="1">
        <f t="shared" si="9"/>
        <v>60</v>
      </c>
      <c r="B70" s="38">
        <v>4</v>
      </c>
      <c r="C70" s="38">
        <v>1</v>
      </c>
      <c r="D70" s="38">
        <v>4</v>
      </c>
      <c r="E70" s="38">
        <v>3</v>
      </c>
      <c r="F70" s="38">
        <v>3</v>
      </c>
      <c r="G70" s="38">
        <v>2</v>
      </c>
      <c r="H70" s="38">
        <v>4</v>
      </c>
      <c r="I70" s="38">
        <v>2</v>
      </c>
      <c r="J70" s="38">
        <v>4</v>
      </c>
      <c r="K70" s="1">
        <f t="shared" si="2"/>
        <v>27</v>
      </c>
      <c r="L70" s="38">
        <v>78</v>
      </c>
      <c r="CE70" s="1">
        <f t="shared" si="10"/>
        <v>60</v>
      </c>
      <c r="CF70" s="1" t="str">
        <f t="shared" si="3"/>
        <v>Muy satisfecho</v>
      </c>
      <c r="CG70" s="1" t="str">
        <f t="shared" si="4"/>
        <v>Muy insatisfecho</v>
      </c>
      <c r="CK70" s="1" t="str">
        <f t="shared" si="11"/>
        <v>Insatisfecho</v>
      </c>
      <c r="CL70" s="1" t="str">
        <f t="shared" si="12"/>
        <v>Muy satisfecho</v>
      </c>
      <c r="CM70" s="1" t="str">
        <f t="shared" si="7"/>
        <v>Insatisfecho</v>
      </c>
      <c r="CN70" s="1" t="str">
        <f t="shared" si="8"/>
        <v>Muy satisfecho</v>
      </c>
    </row>
    <row r="71" spans="1:92" x14ac:dyDescent="0.35">
      <c r="A71" s="1">
        <f t="shared" si="9"/>
        <v>61</v>
      </c>
      <c r="B71" s="38">
        <v>3</v>
      </c>
      <c r="C71" s="38">
        <v>4</v>
      </c>
      <c r="D71" s="38">
        <v>4</v>
      </c>
      <c r="E71" s="38">
        <v>4</v>
      </c>
      <c r="F71" s="38">
        <v>3</v>
      </c>
      <c r="G71" s="38">
        <v>2</v>
      </c>
      <c r="H71" s="38">
        <v>1</v>
      </c>
      <c r="I71" s="38">
        <v>1</v>
      </c>
      <c r="J71" s="38">
        <v>2</v>
      </c>
      <c r="K71" s="1">
        <f t="shared" si="2"/>
        <v>24</v>
      </c>
      <c r="L71" s="38">
        <v>21</v>
      </c>
      <c r="CE71" s="1">
        <f t="shared" si="10"/>
        <v>61</v>
      </c>
      <c r="CF71" s="1" t="str">
        <f t="shared" si="3"/>
        <v>Satisfecho</v>
      </c>
      <c r="CG71" s="1" t="str">
        <f t="shared" si="4"/>
        <v>Muy satisfecho</v>
      </c>
      <c r="CK71" s="1" t="str">
        <f t="shared" si="11"/>
        <v>Insatisfecho</v>
      </c>
      <c r="CL71" s="1" t="str">
        <f t="shared" si="12"/>
        <v>Muy insatisfecho</v>
      </c>
      <c r="CM71" s="1" t="str">
        <f t="shared" si="7"/>
        <v>Muy insatisfecho</v>
      </c>
      <c r="CN71" s="1" t="str">
        <f t="shared" si="8"/>
        <v>Insatisfecho</v>
      </c>
    </row>
    <row r="72" spans="1:92" x14ac:dyDescent="0.35">
      <c r="A72" s="1">
        <f t="shared" si="9"/>
        <v>62</v>
      </c>
      <c r="B72" s="38">
        <v>2</v>
      </c>
      <c r="C72" s="38">
        <v>3</v>
      </c>
      <c r="D72" s="38">
        <v>3</v>
      </c>
      <c r="E72" s="38">
        <v>1</v>
      </c>
      <c r="F72" s="38">
        <v>4</v>
      </c>
      <c r="G72" s="38">
        <v>3</v>
      </c>
      <c r="H72" s="38">
        <v>2</v>
      </c>
      <c r="I72" s="38">
        <v>3</v>
      </c>
      <c r="J72" s="38">
        <v>1</v>
      </c>
      <c r="K72" s="1">
        <f t="shared" si="2"/>
        <v>22</v>
      </c>
      <c r="L72" s="38">
        <v>131</v>
      </c>
      <c r="CE72" s="1">
        <f t="shared" si="10"/>
        <v>62</v>
      </c>
      <c r="CF72" s="1" t="str">
        <f t="shared" si="3"/>
        <v>Insatisfecho</v>
      </c>
      <c r="CG72" s="1" t="str">
        <f t="shared" si="4"/>
        <v>Satisfecho</v>
      </c>
      <c r="CK72" s="1" t="str">
        <f t="shared" si="11"/>
        <v>Satisfecho</v>
      </c>
      <c r="CL72" s="1" t="str">
        <f t="shared" si="12"/>
        <v>Insatisfecho</v>
      </c>
      <c r="CM72" s="1" t="str">
        <f t="shared" si="7"/>
        <v>Satisfecho</v>
      </c>
      <c r="CN72" s="1" t="str">
        <f t="shared" si="8"/>
        <v>Muy insatisfecho</v>
      </c>
    </row>
    <row r="73" spans="1:92" x14ac:dyDescent="0.35">
      <c r="A73" s="1">
        <f t="shared" si="9"/>
        <v>63</v>
      </c>
      <c r="B73" s="38">
        <v>3</v>
      </c>
      <c r="C73" s="38">
        <v>4</v>
      </c>
      <c r="D73" s="38">
        <v>3</v>
      </c>
      <c r="E73" s="38">
        <v>4</v>
      </c>
      <c r="F73" s="38">
        <v>2</v>
      </c>
      <c r="G73" s="38">
        <v>3</v>
      </c>
      <c r="H73" s="38">
        <v>2</v>
      </c>
      <c r="I73" s="38">
        <v>4</v>
      </c>
      <c r="J73" s="38">
        <v>2</v>
      </c>
      <c r="K73" s="1">
        <f t="shared" si="2"/>
        <v>27</v>
      </c>
      <c r="L73" s="38">
        <v>213</v>
      </c>
      <c r="CE73" s="1">
        <f t="shared" si="10"/>
        <v>63</v>
      </c>
      <c r="CF73" s="1" t="str">
        <f t="shared" si="3"/>
        <v>Satisfecho</v>
      </c>
      <c r="CG73" s="1" t="str">
        <f t="shared" si="4"/>
        <v>Muy satisfecho</v>
      </c>
      <c r="CK73" s="1" t="str">
        <f t="shared" si="11"/>
        <v>Satisfecho</v>
      </c>
      <c r="CL73" s="1" t="str">
        <f t="shared" si="12"/>
        <v>Insatisfecho</v>
      </c>
      <c r="CM73" s="1" t="str">
        <f t="shared" si="7"/>
        <v>Muy satisfecho</v>
      </c>
      <c r="CN73" s="1" t="str">
        <f t="shared" si="8"/>
        <v>Insatisfecho</v>
      </c>
    </row>
    <row r="74" spans="1:92" x14ac:dyDescent="0.35">
      <c r="A74" s="1">
        <f t="shared" si="9"/>
        <v>64</v>
      </c>
      <c r="B74" s="38">
        <v>1</v>
      </c>
      <c r="C74" s="38">
        <v>1</v>
      </c>
      <c r="D74" s="38">
        <v>1</v>
      </c>
      <c r="E74" s="38">
        <v>1</v>
      </c>
      <c r="F74" s="38">
        <v>4</v>
      </c>
      <c r="G74" s="38">
        <v>4</v>
      </c>
      <c r="H74" s="38">
        <v>1</v>
      </c>
      <c r="I74" s="38">
        <v>2</v>
      </c>
      <c r="J74" s="38">
        <v>3</v>
      </c>
      <c r="K74" s="1">
        <f t="shared" si="2"/>
        <v>18</v>
      </c>
      <c r="L74" s="38">
        <v>115</v>
      </c>
      <c r="CE74" s="1">
        <f t="shared" si="10"/>
        <v>64</v>
      </c>
      <c r="CF74" s="1" t="str">
        <f t="shared" si="3"/>
        <v>Muy insatisfecho</v>
      </c>
      <c r="CG74" s="1" t="str">
        <f t="shared" si="4"/>
        <v>Muy insatisfecho</v>
      </c>
      <c r="CK74" s="1" t="str">
        <f t="shared" si="11"/>
        <v>Muy satisfecho</v>
      </c>
      <c r="CL74" s="1" t="str">
        <f t="shared" si="12"/>
        <v>Muy insatisfecho</v>
      </c>
      <c r="CM74" s="1" t="str">
        <f t="shared" si="7"/>
        <v>Insatisfecho</v>
      </c>
      <c r="CN74" s="1" t="str">
        <f t="shared" si="8"/>
        <v>Satisfecho</v>
      </c>
    </row>
    <row r="75" spans="1:92" x14ac:dyDescent="0.35">
      <c r="A75" s="1">
        <f t="shared" si="9"/>
        <v>65</v>
      </c>
      <c r="B75" s="38">
        <v>4</v>
      </c>
      <c r="C75" s="38">
        <v>1</v>
      </c>
      <c r="D75" s="38">
        <v>2</v>
      </c>
      <c r="E75" s="38">
        <v>2</v>
      </c>
      <c r="F75" s="38">
        <v>1</v>
      </c>
      <c r="G75" s="38">
        <v>3</v>
      </c>
      <c r="H75" s="38">
        <v>3</v>
      </c>
      <c r="I75" s="38">
        <v>3</v>
      </c>
      <c r="J75" s="38">
        <v>4</v>
      </c>
      <c r="K75" s="1">
        <f t="shared" si="2"/>
        <v>23</v>
      </c>
      <c r="L75" s="38">
        <v>233</v>
      </c>
      <c r="CE75" s="1">
        <f t="shared" si="10"/>
        <v>65</v>
      </c>
      <c r="CF75" s="1" t="str">
        <f t="shared" si="3"/>
        <v>Muy satisfecho</v>
      </c>
      <c r="CG75" s="1" t="str">
        <f t="shared" si="4"/>
        <v>Muy insatisfecho</v>
      </c>
      <c r="CK75" s="1" t="str">
        <f t="shared" si="11"/>
        <v>Satisfecho</v>
      </c>
      <c r="CL75" s="1" t="str">
        <f t="shared" si="12"/>
        <v>Satisfecho</v>
      </c>
      <c r="CM75" s="1" t="str">
        <f t="shared" si="7"/>
        <v>Satisfecho</v>
      </c>
      <c r="CN75" s="1" t="str">
        <f t="shared" si="8"/>
        <v>Muy satisfecho</v>
      </c>
    </row>
    <row r="76" spans="1:92" x14ac:dyDescent="0.35">
      <c r="A76" s="1">
        <f t="shared" si="9"/>
        <v>66</v>
      </c>
      <c r="B76" s="38">
        <v>4</v>
      </c>
      <c r="C76" s="38">
        <v>1</v>
      </c>
      <c r="D76" s="38">
        <v>3</v>
      </c>
      <c r="E76" s="38">
        <v>3</v>
      </c>
      <c r="F76" s="38">
        <v>3</v>
      </c>
      <c r="G76" s="38">
        <v>1</v>
      </c>
      <c r="H76" s="38">
        <v>1</v>
      </c>
      <c r="I76" s="38">
        <v>4</v>
      </c>
      <c r="J76" s="38">
        <v>1</v>
      </c>
      <c r="K76" s="1">
        <f t="shared" ref="K76:K110" si="13">SUM(B76:J76)</f>
        <v>21</v>
      </c>
      <c r="L76" s="38">
        <v>81</v>
      </c>
      <c r="CE76" s="1">
        <f t="shared" si="10"/>
        <v>66</v>
      </c>
      <c r="CF76" s="1" t="str">
        <f t="shared" ref="CF76:CF110" si="14">_xlfn.XLOOKUP(B76,$C$2:$C$5,$A$2:$A$5)</f>
        <v>Muy satisfecho</v>
      </c>
      <c r="CG76" s="1" t="str">
        <f t="shared" ref="CG76:CG82" si="15">_xlfn.XLOOKUP(C76,$C$2:$C$5,$A$2:$A$5)</f>
        <v>Muy insatisfecho</v>
      </c>
      <c r="CK76" s="1" t="str">
        <f t="shared" ref="CK76:CK110" si="16">_xlfn.XLOOKUP(G76,$C$2:$C$5,$A$2:$A$5)</f>
        <v>Muy insatisfecho</v>
      </c>
      <c r="CL76" s="1" t="str">
        <f t="shared" ref="CL76:CL110" si="17">_xlfn.XLOOKUP(H76,$C$2:$C$5,$A$2:$A$5)</f>
        <v>Muy insatisfecho</v>
      </c>
      <c r="CM76" s="1" t="str">
        <f t="shared" ref="CM76:CM110" si="18">_xlfn.XLOOKUP(I76,$C$2:$C$5,$A$2:$A$5)</f>
        <v>Muy satisfecho</v>
      </c>
      <c r="CN76" s="1" t="str">
        <f t="shared" ref="CN76:CN110" si="19">_xlfn.XLOOKUP(J76,$C$2:$C$5,$A$2:$A$5)</f>
        <v>Muy insatisfecho</v>
      </c>
    </row>
    <row r="77" spans="1:92" x14ac:dyDescent="0.35">
      <c r="A77" s="1">
        <f t="shared" si="9"/>
        <v>67</v>
      </c>
      <c r="B77" s="38">
        <v>4</v>
      </c>
      <c r="C77" s="38">
        <v>4</v>
      </c>
      <c r="D77" s="38">
        <v>1</v>
      </c>
      <c r="E77" s="38">
        <v>3</v>
      </c>
      <c r="F77" s="38">
        <v>4</v>
      </c>
      <c r="G77" s="38">
        <v>2</v>
      </c>
      <c r="H77" s="38">
        <v>3</v>
      </c>
      <c r="I77" s="38">
        <v>2</v>
      </c>
      <c r="J77" s="38">
        <v>3</v>
      </c>
      <c r="K77" s="1">
        <f t="shared" si="13"/>
        <v>26</v>
      </c>
      <c r="L77" s="38">
        <v>233</v>
      </c>
      <c r="CE77" s="1">
        <f t="shared" si="10"/>
        <v>67</v>
      </c>
      <c r="CF77" s="1" t="str">
        <f t="shared" si="14"/>
        <v>Muy satisfecho</v>
      </c>
      <c r="CG77" s="1" t="str">
        <f t="shared" si="15"/>
        <v>Muy satisfecho</v>
      </c>
      <c r="CK77" s="1" t="str">
        <f t="shared" si="16"/>
        <v>Insatisfecho</v>
      </c>
      <c r="CL77" s="1" t="str">
        <f t="shared" si="17"/>
        <v>Satisfecho</v>
      </c>
      <c r="CM77" s="1" t="str">
        <f t="shared" si="18"/>
        <v>Insatisfecho</v>
      </c>
      <c r="CN77" s="1" t="str">
        <f t="shared" si="19"/>
        <v>Satisfecho</v>
      </c>
    </row>
    <row r="78" spans="1:92" x14ac:dyDescent="0.35">
      <c r="A78" s="1">
        <f t="shared" si="9"/>
        <v>68</v>
      </c>
      <c r="B78" s="38">
        <v>4</v>
      </c>
      <c r="C78" s="38">
        <v>2</v>
      </c>
      <c r="D78" s="38">
        <v>1</v>
      </c>
      <c r="E78" s="38">
        <v>3</v>
      </c>
      <c r="F78" s="38">
        <v>2</v>
      </c>
      <c r="G78" s="38">
        <v>2</v>
      </c>
      <c r="H78" s="38">
        <v>2</v>
      </c>
      <c r="I78" s="38">
        <v>4</v>
      </c>
      <c r="J78" s="38">
        <v>3</v>
      </c>
      <c r="K78" s="1">
        <f t="shared" si="13"/>
        <v>23</v>
      </c>
      <c r="L78" s="38">
        <v>160</v>
      </c>
      <c r="CE78" s="1">
        <f t="shared" si="10"/>
        <v>68</v>
      </c>
      <c r="CF78" s="1" t="str">
        <f t="shared" si="14"/>
        <v>Muy satisfecho</v>
      </c>
      <c r="CG78" s="1" t="str">
        <f t="shared" si="15"/>
        <v>Insatisfecho</v>
      </c>
      <c r="CK78" s="1" t="str">
        <f t="shared" si="16"/>
        <v>Insatisfecho</v>
      </c>
      <c r="CL78" s="1" t="str">
        <f t="shared" si="17"/>
        <v>Insatisfecho</v>
      </c>
      <c r="CM78" s="1" t="str">
        <f t="shared" si="18"/>
        <v>Muy satisfecho</v>
      </c>
      <c r="CN78" s="1" t="str">
        <f t="shared" si="19"/>
        <v>Satisfecho</v>
      </c>
    </row>
    <row r="79" spans="1:92" x14ac:dyDescent="0.35">
      <c r="A79" s="1">
        <f t="shared" si="9"/>
        <v>69</v>
      </c>
      <c r="B79" s="38">
        <v>2</v>
      </c>
      <c r="C79" s="38">
        <v>1</v>
      </c>
      <c r="D79" s="38">
        <v>3</v>
      </c>
      <c r="E79" s="38">
        <v>1</v>
      </c>
      <c r="F79" s="38">
        <v>1</v>
      </c>
      <c r="G79" s="38">
        <v>4</v>
      </c>
      <c r="H79" s="38">
        <v>2</v>
      </c>
      <c r="I79" s="38">
        <v>1</v>
      </c>
      <c r="J79" s="38">
        <v>4</v>
      </c>
      <c r="K79" s="1">
        <f t="shared" si="13"/>
        <v>19</v>
      </c>
      <c r="L79" s="38">
        <v>97</v>
      </c>
      <c r="CE79" s="1">
        <f t="shared" si="10"/>
        <v>69</v>
      </c>
      <c r="CF79" s="1" t="str">
        <f t="shared" si="14"/>
        <v>Insatisfecho</v>
      </c>
      <c r="CG79" s="1" t="str">
        <f t="shared" si="15"/>
        <v>Muy insatisfecho</v>
      </c>
      <c r="CK79" s="1" t="str">
        <f t="shared" si="16"/>
        <v>Muy satisfecho</v>
      </c>
      <c r="CL79" s="1" t="str">
        <f t="shared" si="17"/>
        <v>Insatisfecho</v>
      </c>
      <c r="CM79" s="1" t="str">
        <f t="shared" si="18"/>
        <v>Muy insatisfecho</v>
      </c>
      <c r="CN79" s="1" t="str">
        <f t="shared" si="19"/>
        <v>Muy satisfecho</v>
      </c>
    </row>
    <row r="80" spans="1:92" x14ac:dyDescent="0.35">
      <c r="A80" s="1">
        <f t="shared" si="9"/>
        <v>70</v>
      </c>
      <c r="B80" s="38">
        <v>3</v>
      </c>
      <c r="C80" s="38">
        <v>3</v>
      </c>
      <c r="D80" s="38">
        <v>4</v>
      </c>
      <c r="E80" s="38">
        <v>4</v>
      </c>
      <c r="F80" s="38">
        <v>4</v>
      </c>
      <c r="G80" s="38">
        <v>3</v>
      </c>
      <c r="H80" s="38">
        <v>2</v>
      </c>
      <c r="I80" s="38">
        <v>3</v>
      </c>
      <c r="J80" s="38">
        <v>4</v>
      </c>
      <c r="K80" s="1">
        <f t="shared" si="13"/>
        <v>30</v>
      </c>
      <c r="L80" s="38">
        <v>88</v>
      </c>
      <c r="CE80" s="1">
        <f t="shared" si="10"/>
        <v>70</v>
      </c>
      <c r="CF80" s="1" t="str">
        <f t="shared" si="14"/>
        <v>Satisfecho</v>
      </c>
      <c r="CG80" s="1" t="str">
        <f t="shared" si="15"/>
        <v>Satisfecho</v>
      </c>
      <c r="CK80" s="1" t="str">
        <f t="shared" si="16"/>
        <v>Satisfecho</v>
      </c>
      <c r="CL80" s="1" t="str">
        <f t="shared" si="17"/>
        <v>Insatisfecho</v>
      </c>
      <c r="CM80" s="1" t="str">
        <f t="shared" si="18"/>
        <v>Satisfecho</v>
      </c>
      <c r="CN80" s="1" t="str">
        <f t="shared" si="19"/>
        <v>Muy satisfecho</v>
      </c>
    </row>
    <row r="81" spans="1:92" x14ac:dyDescent="0.35">
      <c r="A81" s="1">
        <f t="shared" si="9"/>
        <v>71</v>
      </c>
      <c r="B81" s="38">
        <v>4</v>
      </c>
      <c r="C81" s="38">
        <v>1</v>
      </c>
      <c r="D81" s="38">
        <v>4</v>
      </c>
      <c r="E81" s="38">
        <v>4</v>
      </c>
      <c r="F81" s="38">
        <v>2</v>
      </c>
      <c r="G81" s="38">
        <v>1</v>
      </c>
      <c r="H81" s="38">
        <v>3</v>
      </c>
      <c r="I81" s="38">
        <v>3</v>
      </c>
      <c r="J81" s="38">
        <v>3</v>
      </c>
      <c r="K81" s="1">
        <f t="shared" si="13"/>
        <v>25</v>
      </c>
      <c r="L81" s="38">
        <v>149</v>
      </c>
      <c r="CE81" s="1">
        <f t="shared" si="10"/>
        <v>71</v>
      </c>
      <c r="CF81" s="1" t="str">
        <f t="shared" si="14"/>
        <v>Muy satisfecho</v>
      </c>
      <c r="CG81" s="1" t="str">
        <f t="shared" si="15"/>
        <v>Muy insatisfecho</v>
      </c>
      <c r="CK81" s="1" t="str">
        <f t="shared" si="16"/>
        <v>Muy insatisfecho</v>
      </c>
      <c r="CL81" s="1" t="str">
        <f t="shared" si="17"/>
        <v>Satisfecho</v>
      </c>
      <c r="CM81" s="1" t="str">
        <f t="shared" si="18"/>
        <v>Satisfecho</v>
      </c>
      <c r="CN81" s="1" t="str">
        <f t="shared" si="19"/>
        <v>Satisfecho</v>
      </c>
    </row>
    <row r="82" spans="1:92" x14ac:dyDescent="0.35">
      <c r="A82" s="1">
        <f t="shared" si="9"/>
        <v>72</v>
      </c>
      <c r="B82" s="38">
        <v>2</v>
      </c>
      <c r="C82" s="38">
        <v>1</v>
      </c>
      <c r="D82" s="38">
        <v>3</v>
      </c>
      <c r="E82" s="38">
        <v>2</v>
      </c>
      <c r="F82" s="38">
        <v>1</v>
      </c>
      <c r="G82" s="38">
        <v>1</v>
      </c>
      <c r="H82" s="38">
        <v>2</v>
      </c>
      <c r="I82" s="38">
        <v>2</v>
      </c>
      <c r="J82" s="38">
        <v>4</v>
      </c>
      <c r="K82" s="1">
        <f t="shared" si="13"/>
        <v>18</v>
      </c>
      <c r="L82" s="38">
        <v>20</v>
      </c>
      <c r="CE82" s="1">
        <f t="shared" si="10"/>
        <v>72</v>
      </c>
      <c r="CF82" s="1" t="str">
        <f t="shared" si="14"/>
        <v>Insatisfecho</v>
      </c>
      <c r="CG82" s="1" t="str">
        <f t="shared" si="15"/>
        <v>Muy insatisfecho</v>
      </c>
      <c r="CK82" s="1" t="str">
        <f t="shared" si="16"/>
        <v>Muy insatisfecho</v>
      </c>
      <c r="CL82" s="1" t="str">
        <f t="shared" si="17"/>
        <v>Insatisfecho</v>
      </c>
      <c r="CM82" s="1" t="str">
        <f t="shared" si="18"/>
        <v>Insatisfecho</v>
      </c>
      <c r="CN82" s="1" t="str">
        <f t="shared" si="19"/>
        <v>Muy satisfecho</v>
      </c>
    </row>
    <row r="83" spans="1:92" x14ac:dyDescent="0.35">
      <c r="A83" s="1">
        <f t="shared" si="9"/>
        <v>73</v>
      </c>
      <c r="B83" s="38">
        <v>4</v>
      </c>
      <c r="C83" s="38">
        <v>3</v>
      </c>
      <c r="D83" s="38">
        <v>1</v>
      </c>
      <c r="E83" s="38">
        <v>1</v>
      </c>
      <c r="F83" s="38">
        <v>4</v>
      </c>
      <c r="G83" s="38">
        <v>3</v>
      </c>
      <c r="H83" s="38">
        <v>3</v>
      </c>
      <c r="I83" s="38">
        <v>1</v>
      </c>
      <c r="J83" s="38">
        <v>1</v>
      </c>
      <c r="K83" s="1">
        <f t="shared" si="13"/>
        <v>21</v>
      </c>
      <c r="L83" s="38">
        <v>159</v>
      </c>
      <c r="CE83" s="1">
        <f t="shared" si="10"/>
        <v>73</v>
      </c>
      <c r="CF83" s="1" t="str">
        <f>_xlfn.XLOOKUP(B83,$C$2:$C$5,$A$2:$A$5)</f>
        <v>Muy satisfecho</v>
      </c>
      <c r="CG83" s="1" t="str">
        <f>_xlfn.XLOOKUP(B83,$C$2:$C$5,$A$2:$A$5)</f>
        <v>Muy satisfecho</v>
      </c>
      <c r="CK83" s="1" t="str">
        <f t="shared" si="16"/>
        <v>Satisfecho</v>
      </c>
      <c r="CL83" s="1" t="str">
        <f t="shared" si="17"/>
        <v>Satisfecho</v>
      </c>
      <c r="CM83" s="1" t="str">
        <f t="shared" si="18"/>
        <v>Muy insatisfecho</v>
      </c>
      <c r="CN83" s="1" t="str">
        <f t="shared" si="19"/>
        <v>Muy insatisfecho</v>
      </c>
    </row>
    <row r="84" spans="1:92" x14ac:dyDescent="0.35">
      <c r="A84" s="1">
        <f t="shared" si="9"/>
        <v>74</v>
      </c>
      <c r="B84" s="38">
        <v>1</v>
      </c>
      <c r="C84" s="38">
        <v>1</v>
      </c>
      <c r="D84" s="38">
        <v>1</v>
      </c>
      <c r="E84" s="38">
        <v>3</v>
      </c>
      <c r="F84" s="38">
        <v>1</v>
      </c>
      <c r="G84" s="38">
        <v>3</v>
      </c>
      <c r="H84" s="38">
        <v>2</v>
      </c>
      <c r="I84" s="38">
        <v>4</v>
      </c>
      <c r="J84" s="38">
        <v>2</v>
      </c>
      <c r="K84" s="1">
        <f t="shared" si="13"/>
        <v>18</v>
      </c>
      <c r="L84" s="38">
        <v>147</v>
      </c>
      <c r="CE84" s="1">
        <f t="shared" si="10"/>
        <v>74</v>
      </c>
      <c r="CF84" s="1" t="str">
        <f t="shared" si="14"/>
        <v>Muy insatisfecho</v>
      </c>
      <c r="CG84" s="1" t="str">
        <f t="shared" ref="CG84:CG110" si="20">_xlfn.XLOOKUP(B84,$C$2:$C$5,$A$2:$A$5)</f>
        <v>Muy insatisfecho</v>
      </c>
      <c r="CK84" s="1" t="str">
        <f t="shared" si="16"/>
        <v>Satisfecho</v>
      </c>
      <c r="CL84" s="1" t="str">
        <f t="shared" si="17"/>
        <v>Insatisfecho</v>
      </c>
      <c r="CM84" s="1" t="str">
        <f t="shared" si="18"/>
        <v>Muy satisfecho</v>
      </c>
      <c r="CN84" s="1" t="str">
        <f t="shared" si="19"/>
        <v>Insatisfecho</v>
      </c>
    </row>
    <row r="85" spans="1:92" x14ac:dyDescent="0.35">
      <c r="A85" s="1">
        <f t="shared" si="9"/>
        <v>75</v>
      </c>
      <c r="B85" s="38">
        <v>2</v>
      </c>
      <c r="C85" s="38">
        <v>1</v>
      </c>
      <c r="D85" s="38">
        <v>4</v>
      </c>
      <c r="E85" s="38">
        <v>2</v>
      </c>
      <c r="F85" s="38">
        <v>2</v>
      </c>
      <c r="G85" s="38">
        <v>1</v>
      </c>
      <c r="H85" s="38">
        <v>2</v>
      </c>
      <c r="I85" s="38">
        <v>4</v>
      </c>
      <c r="J85" s="38">
        <v>3</v>
      </c>
      <c r="K85" s="1">
        <f t="shared" si="13"/>
        <v>21</v>
      </c>
      <c r="L85" s="38">
        <v>220</v>
      </c>
      <c r="CE85" s="1">
        <f t="shared" si="10"/>
        <v>75</v>
      </c>
      <c r="CF85" s="1" t="str">
        <f t="shared" si="14"/>
        <v>Insatisfecho</v>
      </c>
      <c r="CG85" s="1" t="str">
        <f t="shared" si="20"/>
        <v>Insatisfecho</v>
      </c>
      <c r="CK85" s="1" t="str">
        <f t="shared" si="16"/>
        <v>Muy insatisfecho</v>
      </c>
      <c r="CL85" s="1" t="str">
        <f t="shared" si="17"/>
        <v>Insatisfecho</v>
      </c>
      <c r="CM85" s="1" t="str">
        <f t="shared" si="18"/>
        <v>Muy satisfecho</v>
      </c>
      <c r="CN85" s="1" t="str">
        <f t="shared" si="19"/>
        <v>Satisfecho</v>
      </c>
    </row>
    <row r="86" spans="1:92" x14ac:dyDescent="0.35">
      <c r="A86" s="1">
        <f t="shared" ref="A86:A110" si="21">+A85+1</f>
        <v>76</v>
      </c>
      <c r="B86" s="38">
        <v>2</v>
      </c>
      <c r="C86" s="38">
        <v>2</v>
      </c>
      <c r="D86" s="38">
        <v>3</v>
      </c>
      <c r="E86" s="38">
        <v>2</v>
      </c>
      <c r="F86" s="38">
        <v>1</v>
      </c>
      <c r="G86" s="38">
        <v>1</v>
      </c>
      <c r="H86" s="38">
        <v>4</v>
      </c>
      <c r="I86" s="38">
        <v>3</v>
      </c>
      <c r="J86" s="38">
        <v>3</v>
      </c>
      <c r="K86" s="1">
        <f t="shared" si="13"/>
        <v>21</v>
      </c>
      <c r="L86" s="38">
        <v>116</v>
      </c>
      <c r="CE86" s="1">
        <f t="shared" ref="CE86:CE110" si="22">+CE85+1</f>
        <v>76</v>
      </c>
      <c r="CF86" s="1" t="str">
        <f t="shared" si="14"/>
        <v>Insatisfecho</v>
      </c>
      <c r="CG86" s="1" t="str">
        <f t="shared" si="20"/>
        <v>Insatisfecho</v>
      </c>
      <c r="CK86" s="1" t="str">
        <f t="shared" si="16"/>
        <v>Muy insatisfecho</v>
      </c>
      <c r="CL86" s="1" t="str">
        <f t="shared" si="17"/>
        <v>Muy satisfecho</v>
      </c>
      <c r="CM86" s="1" t="str">
        <f t="shared" si="18"/>
        <v>Satisfecho</v>
      </c>
      <c r="CN86" s="1" t="str">
        <f t="shared" si="19"/>
        <v>Satisfecho</v>
      </c>
    </row>
    <row r="87" spans="1:92" x14ac:dyDescent="0.35">
      <c r="A87" s="1">
        <f t="shared" si="21"/>
        <v>77</v>
      </c>
      <c r="B87" s="38">
        <v>4</v>
      </c>
      <c r="C87" s="38">
        <v>1</v>
      </c>
      <c r="D87" s="38">
        <v>2</v>
      </c>
      <c r="E87" s="38">
        <v>2</v>
      </c>
      <c r="F87" s="38">
        <v>3</v>
      </c>
      <c r="G87" s="38">
        <v>1</v>
      </c>
      <c r="H87" s="38">
        <v>1</v>
      </c>
      <c r="I87" s="38">
        <v>1</v>
      </c>
      <c r="J87" s="38">
        <v>3</v>
      </c>
      <c r="K87" s="1">
        <f t="shared" si="13"/>
        <v>18</v>
      </c>
      <c r="L87" s="38">
        <v>74</v>
      </c>
      <c r="CE87" s="1">
        <f t="shared" si="22"/>
        <v>77</v>
      </c>
      <c r="CF87" s="1" t="str">
        <f t="shared" si="14"/>
        <v>Muy satisfecho</v>
      </c>
      <c r="CG87" s="1" t="str">
        <f t="shared" si="20"/>
        <v>Muy satisfecho</v>
      </c>
      <c r="CK87" s="1" t="str">
        <f t="shared" si="16"/>
        <v>Muy insatisfecho</v>
      </c>
      <c r="CL87" s="1" t="str">
        <f t="shared" si="17"/>
        <v>Muy insatisfecho</v>
      </c>
      <c r="CM87" s="1" t="str">
        <f t="shared" si="18"/>
        <v>Muy insatisfecho</v>
      </c>
      <c r="CN87" s="1" t="str">
        <f t="shared" si="19"/>
        <v>Satisfecho</v>
      </c>
    </row>
    <row r="88" spans="1:92" x14ac:dyDescent="0.35">
      <c r="A88" s="1">
        <f t="shared" si="21"/>
        <v>78</v>
      </c>
      <c r="B88" s="38">
        <v>4</v>
      </c>
      <c r="C88" s="38">
        <v>4</v>
      </c>
      <c r="D88" s="38">
        <v>4</v>
      </c>
      <c r="E88" s="38">
        <v>4</v>
      </c>
      <c r="F88" s="38">
        <v>3</v>
      </c>
      <c r="G88" s="38">
        <v>2</v>
      </c>
      <c r="H88" s="38">
        <v>3</v>
      </c>
      <c r="I88" s="38">
        <v>4</v>
      </c>
      <c r="J88" s="38">
        <v>3</v>
      </c>
      <c r="K88" s="1">
        <f t="shared" si="13"/>
        <v>31</v>
      </c>
      <c r="L88" s="38">
        <v>215</v>
      </c>
      <c r="CE88" s="1">
        <f t="shared" si="22"/>
        <v>78</v>
      </c>
      <c r="CF88" s="1" t="str">
        <f t="shared" si="14"/>
        <v>Muy satisfecho</v>
      </c>
      <c r="CG88" s="1" t="str">
        <f t="shared" si="20"/>
        <v>Muy satisfecho</v>
      </c>
      <c r="CK88" s="1" t="str">
        <f t="shared" si="16"/>
        <v>Insatisfecho</v>
      </c>
      <c r="CL88" s="1" t="str">
        <f t="shared" si="17"/>
        <v>Satisfecho</v>
      </c>
      <c r="CM88" s="1" t="str">
        <f t="shared" si="18"/>
        <v>Muy satisfecho</v>
      </c>
      <c r="CN88" s="1" t="str">
        <f t="shared" si="19"/>
        <v>Satisfecho</v>
      </c>
    </row>
    <row r="89" spans="1:92" x14ac:dyDescent="0.35">
      <c r="A89" s="1">
        <f t="shared" si="21"/>
        <v>79</v>
      </c>
      <c r="B89" s="38">
        <v>1</v>
      </c>
      <c r="C89" s="38">
        <v>3</v>
      </c>
      <c r="D89" s="38">
        <v>4</v>
      </c>
      <c r="E89" s="38">
        <v>3</v>
      </c>
      <c r="F89" s="38">
        <v>3</v>
      </c>
      <c r="G89" s="38">
        <v>4</v>
      </c>
      <c r="H89" s="38">
        <v>3</v>
      </c>
      <c r="I89" s="38">
        <v>3</v>
      </c>
      <c r="J89" s="38">
        <v>3</v>
      </c>
      <c r="K89" s="1">
        <f t="shared" si="13"/>
        <v>27</v>
      </c>
      <c r="L89" s="38">
        <v>40</v>
      </c>
      <c r="CE89" s="1">
        <f t="shared" si="22"/>
        <v>79</v>
      </c>
      <c r="CF89" s="1" t="str">
        <f t="shared" si="14"/>
        <v>Muy insatisfecho</v>
      </c>
      <c r="CG89" s="1" t="str">
        <f t="shared" si="20"/>
        <v>Muy insatisfecho</v>
      </c>
      <c r="CK89" s="1" t="str">
        <f t="shared" si="16"/>
        <v>Muy satisfecho</v>
      </c>
      <c r="CL89" s="1" t="str">
        <f t="shared" si="17"/>
        <v>Satisfecho</v>
      </c>
      <c r="CM89" s="1" t="str">
        <f t="shared" si="18"/>
        <v>Satisfecho</v>
      </c>
      <c r="CN89" s="1" t="str">
        <f t="shared" si="19"/>
        <v>Satisfecho</v>
      </c>
    </row>
    <row r="90" spans="1:92" x14ac:dyDescent="0.35">
      <c r="A90" s="1">
        <f t="shared" si="21"/>
        <v>80</v>
      </c>
      <c r="B90" s="38">
        <v>4</v>
      </c>
      <c r="C90" s="38">
        <v>2</v>
      </c>
      <c r="D90" s="38">
        <v>3</v>
      </c>
      <c r="E90" s="38">
        <v>3</v>
      </c>
      <c r="F90" s="38">
        <v>3</v>
      </c>
      <c r="G90" s="38">
        <v>3</v>
      </c>
      <c r="H90" s="38">
        <v>1</v>
      </c>
      <c r="I90" s="38">
        <v>2</v>
      </c>
      <c r="J90" s="38">
        <v>1</v>
      </c>
      <c r="K90" s="1">
        <f t="shared" si="13"/>
        <v>22</v>
      </c>
      <c r="L90" s="38">
        <v>186</v>
      </c>
      <c r="CE90" s="1">
        <f t="shared" si="22"/>
        <v>80</v>
      </c>
      <c r="CF90" s="1" t="str">
        <f t="shared" si="14"/>
        <v>Muy satisfecho</v>
      </c>
      <c r="CG90" s="1" t="str">
        <f t="shared" si="20"/>
        <v>Muy satisfecho</v>
      </c>
      <c r="CK90" s="1" t="str">
        <f t="shared" si="16"/>
        <v>Satisfecho</v>
      </c>
      <c r="CL90" s="1" t="str">
        <f t="shared" si="17"/>
        <v>Muy insatisfecho</v>
      </c>
      <c r="CM90" s="1" t="str">
        <f t="shared" si="18"/>
        <v>Insatisfecho</v>
      </c>
      <c r="CN90" s="1" t="str">
        <f t="shared" si="19"/>
        <v>Muy insatisfecho</v>
      </c>
    </row>
    <row r="91" spans="1:92" x14ac:dyDescent="0.35">
      <c r="A91" s="1">
        <f t="shared" si="21"/>
        <v>81</v>
      </c>
      <c r="B91" s="38">
        <v>1</v>
      </c>
      <c r="C91" s="38">
        <v>4</v>
      </c>
      <c r="D91" s="38">
        <v>1</v>
      </c>
      <c r="E91" s="38">
        <v>2</v>
      </c>
      <c r="F91" s="38">
        <v>4</v>
      </c>
      <c r="G91" s="38">
        <v>1</v>
      </c>
      <c r="H91" s="38">
        <v>3</v>
      </c>
      <c r="I91" s="38">
        <v>2</v>
      </c>
      <c r="J91" s="38">
        <v>4</v>
      </c>
      <c r="K91" s="1">
        <f t="shared" si="13"/>
        <v>22</v>
      </c>
      <c r="L91" s="38">
        <v>199</v>
      </c>
      <c r="CE91" s="1">
        <f t="shared" si="22"/>
        <v>81</v>
      </c>
      <c r="CF91" s="1" t="str">
        <f t="shared" si="14"/>
        <v>Muy insatisfecho</v>
      </c>
      <c r="CG91" s="1" t="str">
        <f t="shared" si="20"/>
        <v>Muy insatisfecho</v>
      </c>
      <c r="CK91" s="1" t="str">
        <f t="shared" si="16"/>
        <v>Muy insatisfecho</v>
      </c>
      <c r="CL91" s="1" t="str">
        <f t="shared" si="17"/>
        <v>Satisfecho</v>
      </c>
      <c r="CM91" s="1" t="str">
        <f t="shared" si="18"/>
        <v>Insatisfecho</v>
      </c>
      <c r="CN91" s="1" t="str">
        <f t="shared" si="19"/>
        <v>Muy satisfecho</v>
      </c>
    </row>
    <row r="92" spans="1:92" x14ac:dyDescent="0.35">
      <c r="A92" s="1">
        <f t="shared" si="21"/>
        <v>82</v>
      </c>
      <c r="B92" s="38">
        <v>2</v>
      </c>
      <c r="C92" s="38">
        <v>3</v>
      </c>
      <c r="D92" s="38">
        <v>4</v>
      </c>
      <c r="E92" s="38">
        <v>4</v>
      </c>
      <c r="F92" s="38">
        <v>4</v>
      </c>
      <c r="G92" s="38">
        <v>4</v>
      </c>
      <c r="H92" s="38">
        <v>3</v>
      </c>
      <c r="I92" s="38">
        <v>3</v>
      </c>
      <c r="J92" s="38">
        <v>2</v>
      </c>
      <c r="K92" s="1">
        <f t="shared" si="13"/>
        <v>29</v>
      </c>
      <c r="L92" s="38">
        <v>170</v>
      </c>
      <c r="CE92" s="1">
        <f t="shared" si="22"/>
        <v>82</v>
      </c>
      <c r="CF92" s="1" t="str">
        <f t="shared" si="14"/>
        <v>Insatisfecho</v>
      </c>
      <c r="CG92" s="1" t="str">
        <f t="shared" si="20"/>
        <v>Insatisfecho</v>
      </c>
      <c r="CK92" s="1" t="str">
        <f t="shared" si="16"/>
        <v>Muy satisfecho</v>
      </c>
      <c r="CL92" s="1" t="str">
        <f t="shared" si="17"/>
        <v>Satisfecho</v>
      </c>
      <c r="CM92" s="1" t="str">
        <f t="shared" si="18"/>
        <v>Satisfecho</v>
      </c>
      <c r="CN92" s="1" t="str">
        <f t="shared" si="19"/>
        <v>Insatisfecho</v>
      </c>
    </row>
    <row r="93" spans="1:92" x14ac:dyDescent="0.35">
      <c r="A93" s="1">
        <f t="shared" si="21"/>
        <v>83</v>
      </c>
      <c r="B93" s="38">
        <v>4</v>
      </c>
      <c r="C93" s="38">
        <v>4</v>
      </c>
      <c r="D93" s="38">
        <v>1</v>
      </c>
      <c r="E93" s="38">
        <v>2</v>
      </c>
      <c r="F93" s="38">
        <v>3</v>
      </c>
      <c r="G93" s="38">
        <v>4</v>
      </c>
      <c r="H93" s="38">
        <v>2</v>
      </c>
      <c r="I93" s="38">
        <v>2</v>
      </c>
      <c r="J93" s="38">
        <v>4</v>
      </c>
      <c r="K93" s="1">
        <f t="shared" si="13"/>
        <v>26</v>
      </c>
      <c r="L93" s="38">
        <v>186</v>
      </c>
      <c r="CE93" s="1">
        <f t="shared" si="22"/>
        <v>83</v>
      </c>
      <c r="CF93" s="1" t="str">
        <f t="shared" si="14"/>
        <v>Muy satisfecho</v>
      </c>
      <c r="CG93" s="1" t="str">
        <f t="shared" si="20"/>
        <v>Muy satisfecho</v>
      </c>
      <c r="CK93" s="1" t="str">
        <f t="shared" si="16"/>
        <v>Muy satisfecho</v>
      </c>
      <c r="CL93" s="1" t="str">
        <f t="shared" si="17"/>
        <v>Insatisfecho</v>
      </c>
      <c r="CM93" s="1" t="str">
        <f t="shared" si="18"/>
        <v>Insatisfecho</v>
      </c>
      <c r="CN93" s="1" t="str">
        <f t="shared" si="19"/>
        <v>Muy satisfecho</v>
      </c>
    </row>
    <row r="94" spans="1:92" x14ac:dyDescent="0.35">
      <c r="A94" s="1">
        <f t="shared" si="21"/>
        <v>84</v>
      </c>
      <c r="B94" s="38">
        <v>4</v>
      </c>
      <c r="C94" s="38">
        <v>4</v>
      </c>
      <c r="D94" s="38">
        <v>1</v>
      </c>
      <c r="E94" s="38">
        <v>1</v>
      </c>
      <c r="F94" s="38">
        <v>2</v>
      </c>
      <c r="G94" s="38">
        <v>1</v>
      </c>
      <c r="H94" s="38">
        <v>1</v>
      </c>
      <c r="I94" s="38">
        <v>4</v>
      </c>
      <c r="J94" s="38">
        <v>4</v>
      </c>
      <c r="K94" s="1">
        <f t="shared" si="13"/>
        <v>22</v>
      </c>
      <c r="L94" s="38">
        <v>115</v>
      </c>
      <c r="CE94" s="1">
        <f t="shared" si="22"/>
        <v>84</v>
      </c>
      <c r="CF94" s="1" t="str">
        <f t="shared" si="14"/>
        <v>Muy satisfecho</v>
      </c>
      <c r="CG94" s="1" t="str">
        <f t="shared" si="20"/>
        <v>Muy satisfecho</v>
      </c>
      <c r="CK94" s="1" t="str">
        <f t="shared" si="16"/>
        <v>Muy insatisfecho</v>
      </c>
      <c r="CL94" s="1" t="str">
        <f t="shared" si="17"/>
        <v>Muy insatisfecho</v>
      </c>
      <c r="CM94" s="1" t="str">
        <f t="shared" si="18"/>
        <v>Muy satisfecho</v>
      </c>
      <c r="CN94" s="1" t="str">
        <f t="shared" si="19"/>
        <v>Muy satisfecho</v>
      </c>
    </row>
    <row r="95" spans="1:92" x14ac:dyDescent="0.35">
      <c r="A95" s="1">
        <f t="shared" si="21"/>
        <v>85</v>
      </c>
      <c r="B95" s="38">
        <v>3</v>
      </c>
      <c r="C95" s="38">
        <v>1</v>
      </c>
      <c r="D95" s="38">
        <v>2</v>
      </c>
      <c r="E95" s="38">
        <v>3</v>
      </c>
      <c r="F95" s="38">
        <v>4</v>
      </c>
      <c r="G95" s="38">
        <v>2</v>
      </c>
      <c r="H95" s="38">
        <v>2</v>
      </c>
      <c r="I95" s="38">
        <v>1</v>
      </c>
      <c r="J95" s="38">
        <v>2</v>
      </c>
      <c r="K95" s="1">
        <f t="shared" si="13"/>
        <v>20</v>
      </c>
      <c r="L95" s="38">
        <v>212</v>
      </c>
      <c r="CE95" s="1">
        <f t="shared" si="22"/>
        <v>85</v>
      </c>
      <c r="CF95" s="1" t="str">
        <f t="shared" si="14"/>
        <v>Satisfecho</v>
      </c>
      <c r="CG95" s="1" t="str">
        <f t="shared" si="20"/>
        <v>Satisfecho</v>
      </c>
      <c r="CK95" s="1" t="str">
        <f t="shared" si="16"/>
        <v>Insatisfecho</v>
      </c>
      <c r="CL95" s="1" t="str">
        <f t="shared" si="17"/>
        <v>Insatisfecho</v>
      </c>
      <c r="CM95" s="1" t="str">
        <f t="shared" si="18"/>
        <v>Muy insatisfecho</v>
      </c>
      <c r="CN95" s="1" t="str">
        <f t="shared" si="19"/>
        <v>Insatisfecho</v>
      </c>
    </row>
    <row r="96" spans="1:92" x14ac:dyDescent="0.35">
      <c r="A96" s="1">
        <f t="shared" si="21"/>
        <v>86</v>
      </c>
      <c r="B96" s="38">
        <v>1</v>
      </c>
      <c r="C96" s="38">
        <v>3</v>
      </c>
      <c r="D96" s="38">
        <v>1</v>
      </c>
      <c r="E96" s="38">
        <v>4</v>
      </c>
      <c r="F96" s="38">
        <v>3</v>
      </c>
      <c r="G96" s="38">
        <v>3</v>
      </c>
      <c r="H96" s="38">
        <v>2</v>
      </c>
      <c r="I96" s="38">
        <v>1</v>
      </c>
      <c r="J96" s="38">
        <v>4</v>
      </c>
      <c r="K96" s="1">
        <f t="shared" si="13"/>
        <v>22</v>
      </c>
      <c r="L96" s="38">
        <v>60</v>
      </c>
      <c r="CE96" s="1">
        <f t="shared" si="22"/>
        <v>86</v>
      </c>
      <c r="CF96" s="1" t="str">
        <f t="shared" si="14"/>
        <v>Muy insatisfecho</v>
      </c>
      <c r="CG96" s="1" t="str">
        <f t="shared" si="20"/>
        <v>Muy insatisfecho</v>
      </c>
      <c r="CK96" s="1" t="str">
        <f t="shared" si="16"/>
        <v>Satisfecho</v>
      </c>
      <c r="CL96" s="1" t="str">
        <f t="shared" si="17"/>
        <v>Insatisfecho</v>
      </c>
      <c r="CM96" s="1" t="str">
        <f t="shared" si="18"/>
        <v>Muy insatisfecho</v>
      </c>
      <c r="CN96" s="1" t="str">
        <f t="shared" si="19"/>
        <v>Muy satisfecho</v>
      </c>
    </row>
    <row r="97" spans="1:92" x14ac:dyDescent="0.35">
      <c r="A97" s="1">
        <f t="shared" si="21"/>
        <v>87</v>
      </c>
      <c r="B97" s="38">
        <v>2</v>
      </c>
      <c r="C97" s="38">
        <v>2</v>
      </c>
      <c r="D97" s="38">
        <v>3</v>
      </c>
      <c r="E97" s="38">
        <v>4</v>
      </c>
      <c r="F97" s="38">
        <v>1</v>
      </c>
      <c r="G97" s="38">
        <v>3</v>
      </c>
      <c r="H97" s="38">
        <v>1</v>
      </c>
      <c r="I97" s="38">
        <v>2</v>
      </c>
      <c r="J97" s="38">
        <v>4</v>
      </c>
      <c r="K97" s="1">
        <f t="shared" si="13"/>
        <v>22</v>
      </c>
      <c r="L97" s="38">
        <v>113</v>
      </c>
      <c r="CE97" s="1">
        <f t="shared" si="22"/>
        <v>87</v>
      </c>
      <c r="CF97" s="1" t="str">
        <f t="shared" si="14"/>
        <v>Insatisfecho</v>
      </c>
      <c r="CG97" s="1" t="str">
        <f t="shared" si="20"/>
        <v>Insatisfecho</v>
      </c>
      <c r="CK97" s="1" t="str">
        <f t="shared" si="16"/>
        <v>Satisfecho</v>
      </c>
      <c r="CL97" s="1" t="str">
        <f t="shared" si="17"/>
        <v>Muy insatisfecho</v>
      </c>
      <c r="CM97" s="1" t="str">
        <f t="shared" si="18"/>
        <v>Insatisfecho</v>
      </c>
      <c r="CN97" s="1" t="str">
        <f t="shared" si="19"/>
        <v>Muy satisfecho</v>
      </c>
    </row>
    <row r="98" spans="1:92" x14ac:dyDescent="0.35">
      <c r="A98" s="1">
        <f t="shared" si="21"/>
        <v>88</v>
      </c>
      <c r="B98" s="38">
        <v>1</v>
      </c>
      <c r="C98" s="38">
        <v>4</v>
      </c>
      <c r="D98" s="38">
        <v>1</v>
      </c>
      <c r="E98" s="38">
        <v>2</v>
      </c>
      <c r="F98" s="38">
        <v>4</v>
      </c>
      <c r="G98" s="38">
        <v>1</v>
      </c>
      <c r="H98" s="38">
        <v>4</v>
      </c>
      <c r="I98" s="38">
        <v>1</v>
      </c>
      <c r="J98" s="38">
        <v>2</v>
      </c>
      <c r="K98" s="1">
        <f t="shared" si="13"/>
        <v>20</v>
      </c>
      <c r="L98" s="38">
        <v>66</v>
      </c>
      <c r="CE98" s="1">
        <f t="shared" si="22"/>
        <v>88</v>
      </c>
      <c r="CF98" s="1" t="str">
        <f t="shared" si="14"/>
        <v>Muy insatisfecho</v>
      </c>
      <c r="CG98" s="1" t="str">
        <f t="shared" si="20"/>
        <v>Muy insatisfecho</v>
      </c>
      <c r="CK98" s="1" t="str">
        <f t="shared" si="16"/>
        <v>Muy insatisfecho</v>
      </c>
      <c r="CL98" s="1" t="str">
        <f t="shared" si="17"/>
        <v>Muy satisfecho</v>
      </c>
      <c r="CM98" s="1" t="str">
        <f t="shared" si="18"/>
        <v>Muy insatisfecho</v>
      </c>
      <c r="CN98" s="1" t="str">
        <f t="shared" si="19"/>
        <v>Insatisfecho</v>
      </c>
    </row>
    <row r="99" spans="1:92" x14ac:dyDescent="0.35">
      <c r="A99" s="1">
        <f t="shared" si="21"/>
        <v>89</v>
      </c>
      <c r="B99" s="38">
        <v>3</v>
      </c>
      <c r="C99" s="38">
        <v>2</v>
      </c>
      <c r="D99" s="38">
        <v>3</v>
      </c>
      <c r="E99" s="38">
        <v>2</v>
      </c>
      <c r="F99" s="38">
        <v>2</v>
      </c>
      <c r="G99" s="38">
        <v>1</v>
      </c>
      <c r="H99" s="38">
        <v>4</v>
      </c>
      <c r="I99" s="38">
        <v>4</v>
      </c>
      <c r="J99" s="38">
        <v>4</v>
      </c>
      <c r="K99" s="1">
        <f t="shared" si="13"/>
        <v>25</v>
      </c>
      <c r="L99" s="38">
        <v>221</v>
      </c>
      <c r="CE99" s="1">
        <f t="shared" si="22"/>
        <v>89</v>
      </c>
      <c r="CF99" s="1" t="str">
        <f t="shared" si="14"/>
        <v>Satisfecho</v>
      </c>
      <c r="CG99" s="1" t="str">
        <f t="shared" si="20"/>
        <v>Satisfecho</v>
      </c>
      <c r="CK99" s="1" t="str">
        <f t="shared" si="16"/>
        <v>Muy insatisfecho</v>
      </c>
      <c r="CL99" s="1" t="str">
        <f t="shared" si="17"/>
        <v>Muy satisfecho</v>
      </c>
      <c r="CM99" s="1" t="str">
        <f t="shared" si="18"/>
        <v>Muy satisfecho</v>
      </c>
      <c r="CN99" s="1" t="str">
        <f t="shared" si="19"/>
        <v>Muy satisfecho</v>
      </c>
    </row>
    <row r="100" spans="1:92" x14ac:dyDescent="0.35">
      <c r="A100" s="1">
        <f t="shared" si="21"/>
        <v>90</v>
      </c>
      <c r="B100" s="38">
        <v>3</v>
      </c>
      <c r="C100" s="38">
        <v>4</v>
      </c>
      <c r="D100" s="38">
        <v>4</v>
      </c>
      <c r="E100" s="38">
        <v>1</v>
      </c>
      <c r="F100" s="38">
        <v>3</v>
      </c>
      <c r="G100" s="38">
        <v>1</v>
      </c>
      <c r="H100" s="38">
        <v>4</v>
      </c>
      <c r="I100" s="38">
        <v>3</v>
      </c>
      <c r="J100" s="38">
        <v>1</v>
      </c>
      <c r="K100" s="1">
        <f t="shared" si="13"/>
        <v>24</v>
      </c>
      <c r="L100" s="38">
        <v>155</v>
      </c>
      <c r="CE100" s="1">
        <f t="shared" si="22"/>
        <v>90</v>
      </c>
      <c r="CF100" s="1" t="str">
        <f t="shared" si="14"/>
        <v>Satisfecho</v>
      </c>
      <c r="CG100" s="1" t="str">
        <f t="shared" si="20"/>
        <v>Satisfecho</v>
      </c>
      <c r="CK100" s="1" t="str">
        <f t="shared" si="16"/>
        <v>Muy insatisfecho</v>
      </c>
      <c r="CL100" s="1" t="str">
        <f t="shared" si="17"/>
        <v>Muy satisfecho</v>
      </c>
      <c r="CM100" s="1" t="str">
        <f t="shared" si="18"/>
        <v>Satisfecho</v>
      </c>
      <c r="CN100" s="1" t="str">
        <f t="shared" si="19"/>
        <v>Muy insatisfecho</v>
      </c>
    </row>
    <row r="101" spans="1:92" x14ac:dyDescent="0.35">
      <c r="A101" s="1">
        <f t="shared" si="21"/>
        <v>91</v>
      </c>
      <c r="B101" s="38">
        <v>3</v>
      </c>
      <c r="C101" s="38">
        <v>4</v>
      </c>
      <c r="D101" s="38">
        <v>2</v>
      </c>
      <c r="E101" s="38">
        <v>2</v>
      </c>
      <c r="F101" s="38">
        <v>4</v>
      </c>
      <c r="G101" s="38">
        <v>1</v>
      </c>
      <c r="H101" s="38">
        <v>3</v>
      </c>
      <c r="I101" s="38">
        <v>4</v>
      </c>
      <c r="J101" s="38">
        <v>3</v>
      </c>
      <c r="K101" s="1">
        <f t="shared" si="13"/>
        <v>26</v>
      </c>
      <c r="L101" s="38">
        <v>187</v>
      </c>
      <c r="CE101" s="1">
        <f t="shared" si="22"/>
        <v>91</v>
      </c>
      <c r="CF101" s="1" t="str">
        <f t="shared" si="14"/>
        <v>Satisfecho</v>
      </c>
      <c r="CG101" s="1" t="str">
        <f t="shared" si="20"/>
        <v>Satisfecho</v>
      </c>
      <c r="CK101" s="1" t="str">
        <f t="shared" si="16"/>
        <v>Muy insatisfecho</v>
      </c>
      <c r="CL101" s="1" t="str">
        <f t="shared" si="17"/>
        <v>Satisfecho</v>
      </c>
      <c r="CM101" s="1" t="str">
        <f t="shared" si="18"/>
        <v>Muy satisfecho</v>
      </c>
      <c r="CN101" s="1" t="str">
        <f t="shared" si="19"/>
        <v>Satisfecho</v>
      </c>
    </row>
    <row r="102" spans="1:92" x14ac:dyDescent="0.35">
      <c r="A102" s="1">
        <f t="shared" si="21"/>
        <v>92</v>
      </c>
      <c r="B102" s="38">
        <v>2</v>
      </c>
      <c r="C102" s="38">
        <v>3</v>
      </c>
      <c r="D102" s="38">
        <v>4</v>
      </c>
      <c r="E102" s="38">
        <v>1</v>
      </c>
      <c r="F102" s="38">
        <v>1</v>
      </c>
      <c r="G102" s="38">
        <v>2</v>
      </c>
      <c r="H102" s="38">
        <v>2</v>
      </c>
      <c r="I102" s="38">
        <v>3</v>
      </c>
      <c r="J102" s="38">
        <v>2</v>
      </c>
      <c r="K102" s="1">
        <f t="shared" si="13"/>
        <v>20</v>
      </c>
      <c r="L102" s="38">
        <v>190</v>
      </c>
      <c r="CE102" s="1">
        <f t="shared" si="22"/>
        <v>92</v>
      </c>
      <c r="CF102" s="1" t="str">
        <f t="shared" si="14"/>
        <v>Insatisfecho</v>
      </c>
      <c r="CG102" s="1" t="str">
        <f t="shared" si="20"/>
        <v>Insatisfecho</v>
      </c>
      <c r="CK102" s="1" t="str">
        <f t="shared" si="16"/>
        <v>Insatisfecho</v>
      </c>
      <c r="CL102" s="1" t="str">
        <f t="shared" si="17"/>
        <v>Insatisfecho</v>
      </c>
      <c r="CM102" s="1" t="str">
        <f t="shared" si="18"/>
        <v>Satisfecho</v>
      </c>
      <c r="CN102" s="1" t="str">
        <f t="shared" si="19"/>
        <v>Insatisfecho</v>
      </c>
    </row>
    <row r="103" spans="1:92" x14ac:dyDescent="0.35">
      <c r="A103" s="1">
        <f t="shared" si="21"/>
        <v>93</v>
      </c>
      <c r="B103" s="38">
        <v>1</v>
      </c>
      <c r="C103" s="38">
        <v>4</v>
      </c>
      <c r="D103" s="38">
        <v>1</v>
      </c>
      <c r="E103" s="38">
        <v>3</v>
      </c>
      <c r="F103" s="38">
        <v>3</v>
      </c>
      <c r="G103" s="38">
        <v>3</v>
      </c>
      <c r="H103" s="38">
        <v>1</v>
      </c>
      <c r="I103" s="38">
        <v>1</v>
      </c>
      <c r="J103" s="38">
        <v>1</v>
      </c>
      <c r="K103" s="1">
        <f t="shared" si="13"/>
        <v>18</v>
      </c>
      <c r="L103" s="38">
        <v>79</v>
      </c>
      <c r="CE103" s="1">
        <f t="shared" si="22"/>
        <v>93</v>
      </c>
      <c r="CF103" s="1" t="str">
        <f t="shared" si="14"/>
        <v>Muy insatisfecho</v>
      </c>
      <c r="CG103" s="1" t="str">
        <f t="shared" si="20"/>
        <v>Muy insatisfecho</v>
      </c>
      <c r="CK103" s="1" t="str">
        <f t="shared" si="16"/>
        <v>Satisfecho</v>
      </c>
      <c r="CL103" s="1" t="str">
        <f t="shared" si="17"/>
        <v>Muy insatisfecho</v>
      </c>
      <c r="CM103" s="1" t="str">
        <f t="shared" si="18"/>
        <v>Muy insatisfecho</v>
      </c>
      <c r="CN103" s="1" t="str">
        <f t="shared" si="19"/>
        <v>Muy insatisfecho</v>
      </c>
    </row>
    <row r="104" spans="1:92" x14ac:dyDescent="0.35">
      <c r="A104" s="1">
        <f t="shared" si="21"/>
        <v>94</v>
      </c>
      <c r="B104" s="38">
        <v>4</v>
      </c>
      <c r="C104" s="38">
        <v>3</v>
      </c>
      <c r="D104" s="38">
        <v>4</v>
      </c>
      <c r="E104" s="38">
        <v>4</v>
      </c>
      <c r="F104" s="38">
        <v>2</v>
      </c>
      <c r="G104" s="38">
        <v>3</v>
      </c>
      <c r="H104" s="38">
        <v>2</v>
      </c>
      <c r="I104" s="38">
        <v>4</v>
      </c>
      <c r="J104" s="38">
        <v>4</v>
      </c>
      <c r="K104" s="1">
        <f t="shared" si="13"/>
        <v>30</v>
      </c>
      <c r="L104" s="38">
        <v>112</v>
      </c>
      <c r="CE104" s="1">
        <f t="shared" si="22"/>
        <v>94</v>
      </c>
      <c r="CF104" s="1" t="str">
        <f t="shared" si="14"/>
        <v>Muy satisfecho</v>
      </c>
      <c r="CG104" s="1" t="str">
        <f t="shared" si="20"/>
        <v>Muy satisfecho</v>
      </c>
      <c r="CK104" s="1" t="str">
        <f t="shared" si="16"/>
        <v>Satisfecho</v>
      </c>
      <c r="CL104" s="1" t="str">
        <f t="shared" si="17"/>
        <v>Insatisfecho</v>
      </c>
      <c r="CM104" s="1" t="str">
        <f t="shared" si="18"/>
        <v>Muy satisfecho</v>
      </c>
      <c r="CN104" s="1" t="str">
        <f t="shared" si="19"/>
        <v>Muy satisfecho</v>
      </c>
    </row>
    <row r="105" spans="1:92" x14ac:dyDescent="0.35">
      <c r="A105" s="1">
        <f t="shared" si="21"/>
        <v>95</v>
      </c>
      <c r="B105" s="38">
        <v>4</v>
      </c>
      <c r="C105" s="38">
        <v>2</v>
      </c>
      <c r="D105" s="38">
        <v>3</v>
      </c>
      <c r="E105" s="38">
        <v>4</v>
      </c>
      <c r="F105" s="38">
        <v>3</v>
      </c>
      <c r="G105" s="38">
        <v>2</v>
      </c>
      <c r="H105" s="38">
        <v>3</v>
      </c>
      <c r="I105" s="38">
        <v>1</v>
      </c>
      <c r="J105" s="38">
        <v>1</v>
      </c>
      <c r="K105" s="1">
        <f t="shared" si="13"/>
        <v>23</v>
      </c>
      <c r="L105" s="38">
        <v>112</v>
      </c>
      <c r="CE105" s="1">
        <f t="shared" si="22"/>
        <v>95</v>
      </c>
      <c r="CF105" s="1" t="str">
        <f t="shared" si="14"/>
        <v>Muy satisfecho</v>
      </c>
      <c r="CG105" s="1" t="str">
        <f t="shared" si="20"/>
        <v>Muy satisfecho</v>
      </c>
      <c r="CK105" s="1" t="str">
        <f t="shared" si="16"/>
        <v>Insatisfecho</v>
      </c>
      <c r="CL105" s="1" t="str">
        <f t="shared" si="17"/>
        <v>Satisfecho</v>
      </c>
      <c r="CM105" s="1" t="str">
        <f t="shared" si="18"/>
        <v>Muy insatisfecho</v>
      </c>
      <c r="CN105" s="1" t="str">
        <f t="shared" si="19"/>
        <v>Muy insatisfecho</v>
      </c>
    </row>
    <row r="106" spans="1:92" x14ac:dyDescent="0.35">
      <c r="A106" s="1">
        <f t="shared" si="21"/>
        <v>96</v>
      </c>
      <c r="B106" s="38">
        <v>1</v>
      </c>
      <c r="C106" s="38">
        <v>3</v>
      </c>
      <c r="D106" s="38">
        <v>1</v>
      </c>
      <c r="E106" s="38">
        <v>3</v>
      </c>
      <c r="F106" s="38">
        <v>2</v>
      </c>
      <c r="G106" s="38">
        <v>1</v>
      </c>
      <c r="H106" s="38">
        <v>4</v>
      </c>
      <c r="I106" s="38">
        <v>1</v>
      </c>
      <c r="J106" s="38">
        <v>2</v>
      </c>
      <c r="K106" s="1">
        <f t="shared" si="13"/>
        <v>18</v>
      </c>
      <c r="L106" s="38">
        <v>60</v>
      </c>
      <c r="CE106" s="1">
        <f t="shared" si="22"/>
        <v>96</v>
      </c>
      <c r="CF106" s="1" t="str">
        <f t="shared" si="14"/>
        <v>Muy insatisfecho</v>
      </c>
      <c r="CG106" s="1" t="str">
        <f t="shared" si="20"/>
        <v>Muy insatisfecho</v>
      </c>
      <c r="CK106" s="1" t="str">
        <f t="shared" si="16"/>
        <v>Muy insatisfecho</v>
      </c>
      <c r="CL106" s="1" t="str">
        <f t="shared" si="17"/>
        <v>Muy satisfecho</v>
      </c>
      <c r="CM106" s="1" t="str">
        <f t="shared" si="18"/>
        <v>Muy insatisfecho</v>
      </c>
      <c r="CN106" s="1" t="str">
        <f t="shared" si="19"/>
        <v>Insatisfecho</v>
      </c>
    </row>
    <row r="107" spans="1:92" x14ac:dyDescent="0.35">
      <c r="A107" s="1">
        <f t="shared" si="21"/>
        <v>97</v>
      </c>
      <c r="B107" s="38">
        <v>2</v>
      </c>
      <c r="C107" s="38">
        <v>1</v>
      </c>
      <c r="D107" s="38">
        <v>4</v>
      </c>
      <c r="E107" s="38">
        <v>3</v>
      </c>
      <c r="F107" s="38">
        <v>4</v>
      </c>
      <c r="G107" s="38">
        <v>4</v>
      </c>
      <c r="H107" s="38">
        <v>4</v>
      </c>
      <c r="I107" s="38">
        <v>3</v>
      </c>
      <c r="J107" s="38">
        <v>3</v>
      </c>
      <c r="K107" s="1">
        <f t="shared" si="13"/>
        <v>28</v>
      </c>
      <c r="L107" s="38">
        <v>122</v>
      </c>
      <c r="CE107" s="1">
        <f t="shared" si="22"/>
        <v>97</v>
      </c>
      <c r="CF107" s="1" t="str">
        <f t="shared" si="14"/>
        <v>Insatisfecho</v>
      </c>
      <c r="CG107" s="1" t="str">
        <f t="shared" si="20"/>
        <v>Insatisfecho</v>
      </c>
      <c r="CK107" s="1" t="str">
        <f t="shared" si="16"/>
        <v>Muy satisfecho</v>
      </c>
      <c r="CL107" s="1" t="str">
        <f t="shared" si="17"/>
        <v>Muy satisfecho</v>
      </c>
      <c r="CM107" s="1" t="str">
        <f t="shared" si="18"/>
        <v>Satisfecho</v>
      </c>
      <c r="CN107" s="1" t="str">
        <f t="shared" si="19"/>
        <v>Satisfecho</v>
      </c>
    </row>
    <row r="108" spans="1:92" x14ac:dyDescent="0.35">
      <c r="A108" s="1">
        <f t="shared" si="21"/>
        <v>98</v>
      </c>
      <c r="B108" s="38">
        <v>4</v>
      </c>
      <c r="C108" s="38">
        <v>2</v>
      </c>
      <c r="D108" s="38">
        <v>4</v>
      </c>
      <c r="E108" s="38">
        <v>3</v>
      </c>
      <c r="F108" s="38">
        <v>1</v>
      </c>
      <c r="G108" s="38">
        <v>1</v>
      </c>
      <c r="H108" s="38">
        <v>3</v>
      </c>
      <c r="I108" s="38">
        <v>2</v>
      </c>
      <c r="J108" s="38">
        <v>3</v>
      </c>
      <c r="K108" s="1">
        <f t="shared" si="13"/>
        <v>23</v>
      </c>
      <c r="L108" s="38">
        <v>210</v>
      </c>
      <c r="CE108" s="1">
        <f t="shared" si="22"/>
        <v>98</v>
      </c>
      <c r="CF108" s="1" t="str">
        <f t="shared" si="14"/>
        <v>Muy satisfecho</v>
      </c>
      <c r="CG108" s="1" t="str">
        <f t="shared" si="20"/>
        <v>Muy satisfecho</v>
      </c>
      <c r="CK108" s="1" t="str">
        <f t="shared" si="16"/>
        <v>Muy insatisfecho</v>
      </c>
      <c r="CL108" s="1" t="str">
        <f t="shared" si="17"/>
        <v>Satisfecho</v>
      </c>
      <c r="CM108" s="1" t="str">
        <f t="shared" si="18"/>
        <v>Insatisfecho</v>
      </c>
      <c r="CN108" s="1" t="str">
        <f t="shared" si="19"/>
        <v>Satisfecho</v>
      </c>
    </row>
    <row r="109" spans="1:92" x14ac:dyDescent="0.35">
      <c r="A109" s="1">
        <f t="shared" si="21"/>
        <v>99</v>
      </c>
      <c r="B109" s="38">
        <v>4</v>
      </c>
      <c r="C109" s="38">
        <v>2</v>
      </c>
      <c r="D109" s="38">
        <v>2</v>
      </c>
      <c r="E109" s="38">
        <v>1</v>
      </c>
      <c r="F109" s="38">
        <v>2</v>
      </c>
      <c r="G109" s="38">
        <v>1</v>
      </c>
      <c r="H109" s="38">
        <v>1</v>
      </c>
      <c r="I109" s="38">
        <v>1</v>
      </c>
      <c r="J109" s="38">
        <v>3</v>
      </c>
      <c r="K109" s="1">
        <f t="shared" si="13"/>
        <v>17</v>
      </c>
      <c r="L109" s="38">
        <v>196</v>
      </c>
      <c r="CE109" s="1">
        <f t="shared" si="22"/>
        <v>99</v>
      </c>
      <c r="CF109" s="1" t="str">
        <f t="shared" si="14"/>
        <v>Muy satisfecho</v>
      </c>
      <c r="CG109" s="1" t="str">
        <f t="shared" si="20"/>
        <v>Muy satisfecho</v>
      </c>
      <c r="CK109" s="1" t="str">
        <f t="shared" si="16"/>
        <v>Muy insatisfecho</v>
      </c>
      <c r="CL109" s="1" t="str">
        <f t="shared" si="17"/>
        <v>Muy insatisfecho</v>
      </c>
      <c r="CM109" s="1" t="str">
        <f t="shared" si="18"/>
        <v>Muy insatisfecho</v>
      </c>
      <c r="CN109" s="1" t="str">
        <f t="shared" si="19"/>
        <v>Satisfecho</v>
      </c>
    </row>
    <row r="110" spans="1:92" x14ac:dyDescent="0.35">
      <c r="A110" s="1">
        <f t="shared" si="21"/>
        <v>100</v>
      </c>
      <c r="B110" s="38">
        <v>4</v>
      </c>
      <c r="C110" s="38">
        <v>2</v>
      </c>
      <c r="D110" s="38">
        <v>4</v>
      </c>
      <c r="E110" s="38">
        <v>1</v>
      </c>
      <c r="F110" s="38">
        <v>2</v>
      </c>
      <c r="G110" s="38">
        <v>4</v>
      </c>
      <c r="H110" s="38">
        <v>3</v>
      </c>
      <c r="I110" s="38">
        <v>4</v>
      </c>
      <c r="J110" s="38">
        <v>1</v>
      </c>
      <c r="K110" s="1">
        <f t="shared" si="13"/>
        <v>25</v>
      </c>
      <c r="L110" s="38">
        <v>67</v>
      </c>
      <c r="CE110" s="1">
        <f t="shared" si="22"/>
        <v>100</v>
      </c>
      <c r="CF110" s="1" t="str">
        <f t="shared" si="14"/>
        <v>Muy satisfecho</v>
      </c>
      <c r="CG110" s="1" t="str">
        <f t="shared" si="20"/>
        <v>Muy satisfecho</v>
      </c>
      <c r="CK110" s="1" t="str">
        <f t="shared" si="16"/>
        <v>Muy satisfecho</v>
      </c>
      <c r="CL110" s="1" t="str">
        <f t="shared" si="17"/>
        <v>Satisfecho</v>
      </c>
      <c r="CM110" s="1" t="str">
        <f t="shared" si="18"/>
        <v>Muy satisfecho</v>
      </c>
      <c r="CN110" s="1" t="str">
        <f t="shared" si="19"/>
        <v>Muy insatisfecho</v>
      </c>
    </row>
  </sheetData>
  <autoFilter ref="K10:L110" xr:uid="{D62CDBBF-C90E-4FC8-B9A8-49992ACC0681}"/>
  <mergeCells count="3">
    <mergeCell ref="B9:J9"/>
    <mergeCell ref="A8:L8"/>
    <mergeCell ref="A1:B1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2A9AC3-DAD8-4BBC-856E-EF23CF1A8A9C}">
  <sheetPr>
    <pageSetUpPr fitToPage="1"/>
  </sheetPr>
  <dimension ref="A1:P179"/>
  <sheetViews>
    <sheetView zoomScale="70" zoomScaleNormal="70" workbookViewId="0">
      <pane ySplit="4" topLeftCell="A5" activePane="bottomLeft" state="frozen"/>
      <selection pane="bottomLeft" activeCell="Y79" sqref="Y79"/>
    </sheetView>
  </sheetViews>
  <sheetFormatPr defaultRowHeight="14.5" x14ac:dyDescent="0.35"/>
  <cols>
    <col min="1" max="1" width="15.08984375" style="1" bestFit="1" customWidth="1"/>
    <col min="2" max="2" width="14.6328125" style="1" bestFit="1" customWidth="1"/>
    <col min="3" max="16384" width="8.7265625" style="1"/>
  </cols>
  <sheetData>
    <row r="1" spans="1:16" ht="5.5" customHeight="1" x14ac:dyDescent="0.35"/>
    <row r="2" spans="1:16" ht="17.5" customHeight="1" x14ac:dyDescent="0.35">
      <c r="A2" s="37" t="s">
        <v>43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16" ht="10" customHeight="1" x14ac:dyDescent="0.35"/>
    <row r="73" spans="1:2" hidden="1" x14ac:dyDescent="0.35">
      <c r="A73" s="1" t="s">
        <v>40</v>
      </c>
      <c r="B73" s="1" t="s">
        <v>24</v>
      </c>
    </row>
    <row r="74" spans="1:2" hidden="1" x14ac:dyDescent="0.35">
      <c r="A74" s="27" t="s">
        <v>2</v>
      </c>
      <c r="B74" s="28">
        <v>23</v>
      </c>
    </row>
    <row r="75" spans="1:2" hidden="1" x14ac:dyDescent="0.35">
      <c r="A75" s="27" t="s">
        <v>1</v>
      </c>
      <c r="B75" s="28">
        <v>29</v>
      </c>
    </row>
    <row r="76" spans="1:2" hidden="1" x14ac:dyDescent="0.35">
      <c r="A76" s="27" t="s">
        <v>4</v>
      </c>
      <c r="B76" s="28">
        <v>26</v>
      </c>
    </row>
    <row r="77" spans="1:2" hidden="1" x14ac:dyDescent="0.35">
      <c r="A77" s="27" t="s">
        <v>3</v>
      </c>
      <c r="B77" s="28">
        <v>22</v>
      </c>
    </row>
    <row r="78" spans="1:2" hidden="1" x14ac:dyDescent="0.35">
      <c r="A78" s="27" t="s">
        <v>41</v>
      </c>
      <c r="B78" s="28">
        <v>100</v>
      </c>
    </row>
    <row r="92" spans="1:2" hidden="1" x14ac:dyDescent="0.35">
      <c r="A92" s="1" t="s">
        <v>40</v>
      </c>
      <c r="B92" s="1" t="s">
        <v>42</v>
      </c>
    </row>
    <row r="93" spans="1:2" hidden="1" x14ac:dyDescent="0.35">
      <c r="A93" s="27" t="s">
        <v>2</v>
      </c>
      <c r="B93" s="28">
        <v>973</v>
      </c>
    </row>
    <row r="94" spans="1:2" hidden="1" x14ac:dyDescent="0.35">
      <c r="A94" s="27" t="s">
        <v>1</v>
      </c>
      <c r="B94" s="28">
        <v>1143</v>
      </c>
    </row>
    <row r="95" spans="1:2" hidden="1" x14ac:dyDescent="0.35">
      <c r="A95" s="27" t="s">
        <v>4</v>
      </c>
      <c r="B95" s="28">
        <v>1506</v>
      </c>
    </row>
    <row r="96" spans="1:2" hidden="1" x14ac:dyDescent="0.35">
      <c r="A96" s="27" t="s">
        <v>3</v>
      </c>
      <c r="B96" s="28">
        <v>1428</v>
      </c>
    </row>
    <row r="97" spans="1:2" hidden="1" x14ac:dyDescent="0.35">
      <c r="A97" s="27" t="s">
        <v>41</v>
      </c>
      <c r="B97" s="28">
        <v>5050</v>
      </c>
    </row>
    <row r="174" spans="1:2" hidden="1" x14ac:dyDescent="0.35">
      <c r="A174" s="1" t="s">
        <v>40</v>
      </c>
      <c r="B174" s="1" t="s">
        <v>24</v>
      </c>
    </row>
    <row r="175" spans="1:2" hidden="1" x14ac:dyDescent="0.35">
      <c r="A175" s="27" t="s">
        <v>2</v>
      </c>
      <c r="B175" s="28">
        <v>29</v>
      </c>
    </row>
    <row r="176" spans="1:2" hidden="1" x14ac:dyDescent="0.35">
      <c r="A176" s="27" t="s">
        <v>1</v>
      </c>
      <c r="B176" s="28">
        <v>19</v>
      </c>
    </row>
    <row r="177" spans="1:2" hidden="1" x14ac:dyDescent="0.35">
      <c r="A177" s="27" t="s">
        <v>4</v>
      </c>
      <c r="B177" s="28">
        <v>23</v>
      </c>
    </row>
    <row r="178" spans="1:2" hidden="1" x14ac:dyDescent="0.35">
      <c r="A178" s="27" t="s">
        <v>3</v>
      </c>
      <c r="B178" s="28">
        <v>29</v>
      </c>
    </row>
    <row r="179" spans="1:2" hidden="1" x14ac:dyDescent="0.35">
      <c r="A179" s="27" t="s">
        <v>41</v>
      </c>
      <c r="B179" s="28">
        <v>100</v>
      </c>
    </row>
  </sheetData>
  <mergeCells count="1">
    <mergeCell ref="A2:P2"/>
  </mergeCells>
  <pageMargins left="0.25" right="0.25" top="0.75" bottom="0.75" header="0.3" footer="0.3"/>
  <pageSetup scale="55" orientation="portrait" r:id="rId4"/>
  <drawing r:id="rId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F49FC0-DDD3-41C5-BB18-F0A975E51DB3}">
  <dimension ref="A3:A6"/>
  <sheetViews>
    <sheetView tabSelected="1" workbookViewId="0">
      <selection activeCell="B8" sqref="B8"/>
    </sheetView>
  </sheetViews>
  <sheetFormatPr defaultRowHeight="14.5" x14ac:dyDescent="0.35"/>
  <cols>
    <col min="1" max="16384" width="8.7265625" style="1"/>
  </cols>
  <sheetData>
    <row r="3" spans="1:1" x14ac:dyDescent="0.35">
      <c r="A3" s="39" t="s">
        <v>51</v>
      </c>
    </row>
    <row r="4" spans="1:1" x14ac:dyDescent="0.35">
      <c r="A4" s="39" t="s">
        <v>52</v>
      </c>
    </row>
    <row r="5" spans="1:1" x14ac:dyDescent="0.35">
      <c r="A5" s="39" t="s">
        <v>53</v>
      </c>
    </row>
    <row r="6" spans="1:1" x14ac:dyDescent="0.35">
      <c r="A6" s="39" t="s">
        <v>54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Formato</vt:lpstr>
      <vt:lpstr>Sheet1</vt:lpstr>
      <vt:lpstr>Sheet2</vt:lpstr>
      <vt:lpstr>Sheet4</vt:lpstr>
      <vt:lpstr>Sheet5</vt:lpstr>
      <vt:lpstr>Digitacion</vt:lpstr>
      <vt:lpstr>Resultados</vt:lpstr>
      <vt:lpstr>Intruccciones</vt:lpstr>
      <vt:lpstr>Resultados!Print_Area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Gonzatti Rodrigues, Carlos Alberto</dc:creator>
  <cp:lastModifiedBy>Gonzatti Rodrigues, Carlos Alberto</cp:lastModifiedBy>
  <cp:lastPrinted>2023-02-25T22:20:03Z</cp:lastPrinted>
  <dcterms:created xsi:type="dcterms:W3CDTF">2023-02-14T23:14:10Z</dcterms:created>
  <dcterms:modified xsi:type="dcterms:W3CDTF">2023-02-25T22:42:08Z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