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60cd08698c97f69/Escritorio/ENTREGA FINAL CON ANEXOS/"/>
    </mc:Choice>
  </mc:AlternateContent>
  <xr:revisionPtr revIDLastSave="4" documentId="13_ncr:1_{36EB948B-9549-4AAD-A3B5-06E540EEEB3D}" xr6:coauthVersionLast="47" xr6:coauthVersionMax="47" xr10:uidLastSave="{831ADA5E-531D-40F8-AD36-2741862CAA47}"/>
  <bookViews>
    <workbookView xWindow="-110" yWindow="-110" windowWidth="19420" windowHeight="10300" xr2:uid="{6A54148C-1839-4719-8D93-5E7AF3D20825}"/>
  </bookViews>
  <sheets>
    <sheet name="INFORME META PRESUPUESTAL FUNZA" sheetId="2" r:id="rId1"/>
    <sheet name="Inf. Gen. Pob y Pres. 23 a 25" sheetId="1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5" l="1"/>
  <c r="D10" i="15"/>
  <c r="D9" i="15"/>
  <c r="D8" i="15"/>
  <c r="D7" i="15"/>
  <c r="D6" i="15"/>
  <c r="D5" i="15"/>
  <c r="C11" i="15"/>
  <c r="C25" i="15" l="1"/>
  <c r="D25" i="15"/>
  <c r="D26" i="15" s="1"/>
  <c r="E25" i="15"/>
  <c r="D18" i="2"/>
  <c r="D17" i="2"/>
  <c r="D16" i="2"/>
  <c r="I16" i="2"/>
  <c r="H16" i="2"/>
  <c r="D13" i="2"/>
  <c r="E26" i="15" l="1"/>
</calcChain>
</file>

<file path=xl/sharedStrings.xml><?xml version="1.0" encoding="utf-8"?>
<sst xmlns="http://schemas.openxmlformats.org/spreadsheetml/2006/main" count="53" uniqueCount="49">
  <si>
    <t>Realizar 25.000 apoyos terapéuticos, tiflológicos y comunicativos a población con discapacidad.</t>
  </si>
  <si>
    <t>META</t>
  </si>
  <si>
    <t>DESCRIPCION</t>
  </si>
  <si>
    <t>VALOR</t>
  </si>
  <si>
    <t>Operar, mantener y/o dotar 1 Centro de Atención a la Población con Discapacidad.</t>
  </si>
  <si>
    <t>Entregar 16.200 apoyos económicos a personas con discapacidad y cuidadores.</t>
  </si>
  <si>
    <t>Fortalecer 1 programa para el traslado de personas con discapacidad.</t>
  </si>
  <si>
    <t>Brindar asesoría jurídica a la población con discapacidad mediante la contratación de 1 profesional anualmente.</t>
  </si>
  <si>
    <t>Realizar 4 acciones para brindar atención integral a personas con discapacidad mental en hogares de protección.</t>
  </si>
  <si>
    <t>Realizar 6.800 apoyos en terapia física domiciliaria, hidroterapia e hipo terapia para la población con discapacidad.</t>
  </si>
  <si>
    <t>Continuar la implementación, evaluación y reformular 1 Política pública a favor de la población con discapacidad.</t>
  </si>
  <si>
    <t>Realizar 9 actividades y/o conmemoraciones orientadas a la población con discapacidad.</t>
  </si>
  <si>
    <t>Crear 1 red de apoyo socio-emocional y de formación para las cuidadoras y cuidadores de población con discapacidad y adulto mayor</t>
  </si>
  <si>
    <t>Beneficiar a 100 cuidadores de personas con discapacidad y adulto mayor con la estrategia "Cuídate Tú Primero"</t>
  </si>
  <si>
    <t>Entregar 4.800 bonos redimibles por productos de primera necesidad para cuidadores vulnerables del municipio</t>
  </si>
  <si>
    <t>Promover 4 actividades que fomenten el goce de derechos y sano esparcimiento de los cuidadores de adultos mayores y personas en condición de discapacidad</t>
  </si>
  <si>
    <t>Optimizar 1 programa dirigido a la población con discapacidad mediante la operación del centro de atención a la población con discapacidad, banco de ayudas técnicas y apoyos en transporte.</t>
  </si>
  <si>
    <t>Realizar 54.000 apoyos terapéuticos y en modalidades complementarias que potencialicen el desarrollo integral de las personas con discapacidad, de forma presencial y/o extramural</t>
  </si>
  <si>
    <t>Promover 12 espacios de reconocimiento de derechos, sano esparcimiento y recreación para las personas con discapacidad</t>
  </si>
  <si>
    <t>Entregar 14.400 bonos redimibles por productos de primera necesidad a personas con discapacidad vulnerables del Municipio</t>
  </si>
  <si>
    <t>Realizar 1 convenio anual con la Beneficencia de Cundinamarca para brindar atención integral a personas con discapacidad mental en condiciones de vulnerabilidad.</t>
  </si>
  <si>
    <t>Implementar 1 estrategia de atención para personas con discapacidad Sensorial Visual y Sensorial Auditiva.</t>
  </si>
  <si>
    <t>Implementar el 100% del plan de acción de la política pública para la población con discapacidad y cuidadores con enfoque en familias y grupos étnicos establecido para el cuatrienio.</t>
  </si>
  <si>
    <t>Implementar 1 estrategia de sensibilización ¿ y si fueras tú?</t>
  </si>
  <si>
    <t>Bonos</t>
  </si>
  <si>
    <t>FISICA</t>
  </si>
  <si>
    <t>TOTAL</t>
  </si>
  <si>
    <t>INTELECTUAL</t>
  </si>
  <si>
    <t>PSICOSOCIAL</t>
  </si>
  <si>
    <t>MULTIPLE</t>
  </si>
  <si>
    <t>AUDITIVA</t>
  </si>
  <si>
    <t>VISUAL</t>
  </si>
  <si>
    <t>TIPO DE DISCAPACIDAD</t>
  </si>
  <si>
    <t>DATOS LÍNEAS PRESUPUESTALES</t>
  </si>
  <si>
    <t>LÍNEAS PRESUPUESTALES</t>
  </si>
  <si>
    <t>Apoyos Terapeuticos</t>
  </si>
  <si>
    <t>Actividades recreativas</t>
  </si>
  <si>
    <t xml:space="preserve">Atención en centro de rehabilitación </t>
  </si>
  <si>
    <t>Implementos de apoyo y traslados</t>
  </si>
  <si>
    <t xml:space="preserve">DATOS PRESUPUESTALES LÍNEA </t>
  </si>
  <si>
    <t>TOTAL EJECUCIÓN</t>
  </si>
  <si>
    <t>Política Pública</t>
  </si>
  <si>
    <t>VARIACIÓN %</t>
  </si>
  <si>
    <t>AÑO 2023</t>
  </si>
  <si>
    <t>AÑO 2024</t>
  </si>
  <si>
    <t>AÑO 2025</t>
  </si>
  <si>
    <t>DATOS POBLACION CERTIFICADA POR TIPO DE DISCAPACIDAD</t>
  </si>
  <si>
    <t>POBLACIÓN CERTIFICADA  POR TIPO DE DISCAPACIDAD</t>
  </si>
  <si>
    <t>% DE PARTICIPACIÓN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</si>
</sst>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\ #,##0;[Red]\-&quot;$&quot;\ #,##0"/>
    <numFmt numFmtId="8" formatCode="&quot;$&quot;\ #,##0.00;[Red]\-&quot;$&quot;\ #,##0.00"/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6DCE4"/>
        <bgColor rgb="FFD6DCE4"/>
      </patternFill>
    </fill>
    <fill>
      <patternFill patternType="solid">
        <fgColor theme="7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15" xfId="0" applyBorder="1" applyAlignment="1">
      <alignment horizontal="center" vertical="center"/>
    </xf>
    <xf numFmtId="6" fontId="0" fillId="0" borderId="1" xfId="0" applyNumberFormat="1" applyBorder="1"/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2" fillId="0" borderId="1" xfId="0" applyFont="1" applyBorder="1"/>
    <xf numFmtId="6" fontId="0" fillId="0" borderId="5" xfId="0" applyNumberFormat="1" applyBorder="1" applyAlignment="1">
      <alignment vertical="center"/>
    </xf>
    <xf numFmtId="6" fontId="0" fillId="0" borderId="5" xfId="0" applyNumberFormat="1" applyBorder="1"/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6" fontId="0" fillId="0" borderId="14" xfId="0" applyNumberFormat="1" applyBorder="1" applyAlignment="1">
      <alignment horizontal="center" vertical="center"/>
    </xf>
    <xf numFmtId="6" fontId="0" fillId="0" borderId="5" xfId="0" applyNumberFormat="1" applyBorder="1" applyAlignment="1">
      <alignment horizontal="center" vertical="center"/>
    </xf>
    <xf numFmtId="6" fontId="0" fillId="0" borderId="0" xfId="0" applyNumberFormat="1" applyBorder="1" applyAlignment="1">
      <alignment wrapText="1"/>
    </xf>
    <xf numFmtId="0" fontId="0" fillId="0" borderId="0" xfId="0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8" fontId="0" fillId="0" borderId="5" xfId="0" applyNumberFormat="1" applyBorder="1" applyAlignment="1">
      <alignment horizontal="center" vertical="center"/>
    </xf>
    <xf numFmtId="6" fontId="0" fillId="0" borderId="6" xfId="0" applyNumberFormat="1" applyBorder="1" applyAlignment="1">
      <alignment horizontal="center" vertical="center"/>
    </xf>
    <xf numFmtId="6" fontId="0" fillId="0" borderId="17" xfId="0" applyNumberFormat="1" applyBorder="1" applyAlignment="1">
      <alignment horizontal="center" vertical="center"/>
    </xf>
    <xf numFmtId="0" fontId="0" fillId="0" borderId="16" xfId="0" applyBorder="1" applyAlignment="1">
      <alignment vertical="center"/>
    </xf>
    <xf numFmtId="44" fontId="0" fillId="0" borderId="3" xfId="1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44" fontId="0" fillId="0" borderId="4" xfId="1" applyFont="1" applyBorder="1" applyAlignment="1">
      <alignment horizontal="right"/>
    </xf>
    <xf numFmtId="44" fontId="0" fillId="0" borderId="5" xfId="1" applyFont="1" applyBorder="1" applyAlignment="1">
      <alignment horizontal="right"/>
    </xf>
    <xf numFmtId="44" fontId="0" fillId="0" borderId="6" xfId="1" applyFont="1" applyBorder="1" applyAlignment="1">
      <alignment horizontal="right"/>
    </xf>
    <xf numFmtId="6" fontId="0" fillId="2" borderId="5" xfId="0" applyNumberFormat="1" applyFill="1" applyBorder="1"/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6" fontId="0" fillId="0" borderId="6" xfId="0" applyNumberFormat="1" applyFill="1" applyBorder="1"/>
    <xf numFmtId="0" fontId="0" fillId="0" borderId="13" xfId="0" applyFill="1" applyBorder="1" applyAlignment="1">
      <alignment horizontal="center" vertical="center"/>
    </xf>
    <xf numFmtId="6" fontId="0" fillId="0" borderId="5" xfId="0" applyNumberFormat="1" applyFill="1" applyBorder="1"/>
    <xf numFmtId="164" fontId="0" fillId="0" borderId="0" xfId="0" applyNumberFormat="1"/>
    <xf numFmtId="0" fontId="2" fillId="0" borderId="20" xfId="0" applyFont="1" applyBorder="1"/>
    <xf numFmtId="0" fontId="2" fillId="0" borderId="9" xfId="0" applyFont="1" applyBorder="1"/>
    <xf numFmtId="0" fontId="2" fillId="0" borderId="10" xfId="0" applyFont="1" applyBorder="1"/>
    <xf numFmtId="0" fontId="0" fillId="0" borderId="9" xfId="0" applyBorder="1"/>
    <xf numFmtId="0" fontId="0" fillId="0" borderId="23" xfId="0" applyBorder="1"/>
    <xf numFmtId="0" fontId="0" fillId="0" borderId="8" xfId="0" applyBorder="1"/>
    <xf numFmtId="165" fontId="0" fillId="0" borderId="8" xfId="2" applyNumberFormat="1" applyFont="1" applyBorder="1"/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3" fillId="5" borderId="0" xfId="0" applyFont="1" applyFill="1"/>
    <xf numFmtId="0" fontId="2" fillId="5" borderId="0" xfId="0" applyFont="1" applyFill="1"/>
    <xf numFmtId="164" fontId="4" fillId="0" borderId="19" xfId="0" applyNumberFormat="1" applyFont="1" applyBorder="1" applyAlignment="1">
      <alignment horizontal="right" vertical="center"/>
    </xf>
    <xf numFmtId="164" fontId="4" fillId="0" borderId="21" xfId="0" applyNumberFormat="1" applyFont="1" applyBorder="1" applyAlignment="1">
      <alignment horizontal="right" vertical="center"/>
    </xf>
    <xf numFmtId="164" fontId="4" fillId="0" borderId="22" xfId="0" applyNumberFormat="1" applyFont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center"/>
    </xf>
    <xf numFmtId="9" fontId="5" fillId="4" borderId="1" xfId="2" applyFont="1" applyFill="1" applyBorder="1" applyAlignment="1">
      <alignment horizontal="center"/>
    </xf>
    <xf numFmtId="0" fontId="6" fillId="3" borderId="2" xfId="0" applyFont="1" applyFill="1" applyBorder="1"/>
    <xf numFmtId="9" fontId="6" fillId="3" borderId="2" xfId="2" applyFont="1" applyFill="1" applyBorder="1"/>
    <xf numFmtId="165" fontId="0" fillId="0" borderId="9" xfId="2" applyNumberFormat="1" applyFont="1" applyBorder="1"/>
    <xf numFmtId="165" fontId="0" fillId="0" borderId="23" xfId="2" applyNumberFormat="1" applyFont="1" applyBorder="1"/>
    <xf numFmtId="0" fontId="5" fillId="4" borderId="4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164" fontId="4" fillId="0" borderId="24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right" vertical="center"/>
    </xf>
    <xf numFmtId="164" fontId="4" fillId="0" borderId="26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/>
    <xf numFmtId="0" fontId="4" fillId="0" borderId="10" xfId="0" applyFont="1" applyBorder="1"/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</cellXfs>
  <cellStyles count="4">
    <cellStyle name="Moneda" xfId="1" builtinId="4"/>
    <cellStyle name="Moneda [0] 2" xfId="3" xr:uid="{D61FEA93-DD8E-404A-9A26-F8736B1C1469}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6EE54"/>
      <color rgb="FFCC00CC"/>
      <color rgb="FFFDFEEC"/>
      <color rgb="FFEBF3FF"/>
      <color rgb="FFFCF2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600"/>
              <a:t>Ejecución</a:t>
            </a:r>
            <a:r>
              <a:rPr lang="es-CO" sz="1600" baseline="0"/>
              <a:t> de recursos por línea presupuestal, en población con discapacidad Funza 2023 - 2025</a:t>
            </a:r>
            <a:endParaRPr lang="es-CO" sz="16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'Inf. Gen. Pob y Pres. 23 a 25'!$C$18</c:f>
              <c:strCache>
                <c:ptCount val="1"/>
                <c:pt idx="0">
                  <c:v>AÑO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'Inf. Gen. Pob y Pres. 23 a 25'!$B$19:$B$25</c:f>
              <c:strCache>
                <c:ptCount val="7"/>
                <c:pt idx="0">
                  <c:v>Apoyos Terapeuticos</c:v>
                </c:pt>
                <c:pt idx="1">
                  <c:v>Bonos</c:v>
                </c:pt>
                <c:pt idx="2">
                  <c:v>Actividades recreativas</c:v>
                </c:pt>
                <c:pt idx="3">
                  <c:v>Implementos de apoyo y traslados</c:v>
                </c:pt>
                <c:pt idx="4">
                  <c:v>Atención en centro de rehabilitación </c:v>
                </c:pt>
                <c:pt idx="5">
                  <c:v>Política Pública</c:v>
                </c:pt>
                <c:pt idx="6">
                  <c:v>TOTAL EJECUCIÓN</c:v>
                </c:pt>
              </c:strCache>
            </c:strRef>
          </c:cat>
          <c:val>
            <c:numRef>
              <c:f>'Inf. Gen. Pob y Pres. 23 a 25'!$C$19:$C$25</c:f>
              <c:numCache>
                <c:formatCode>_-"$"\ * #,##0_-;\-"$"\ * #,##0_-;_-"$"\ * "-"??_-;_-@_-</c:formatCode>
                <c:ptCount val="7"/>
                <c:pt idx="0">
                  <c:v>314810985</c:v>
                </c:pt>
                <c:pt idx="1">
                  <c:v>794748000</c:v>
                </c:pt>
                <c:pt idx="2">
                  <c:v>1169671780</c:v>
                </c:pt>
                <c:pt idx="3">
                  <c:v>19077852</c:v>
                </c:pt>
                <c:pt idx="4">
                  <c:v>31666350</c:v>
                </c:pt>
                <c:pt idx="5">
                  <c:v>67479659</c:v>
                </c:pt>
                <c:pt idx="6">
                  <c:v>2397454626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A8-48FC-8145-0766B69F5A53}"/>
            </c:ext>
          </c:extLst>
        </c:ser>
        <c:ser>
          <c:idx val="1"/>
          <c:order val="1"/>
          <c:tx>
            <c:strRef>
              <c:f>'Inf. Gen. Pob y Pres. 23 a 25'!$D$18</c:f>
              <c:strCache>
                <c:ptCount val="1"/>
                <c:pt idx="0">
                  <c:v>AÑO 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'Inf. Gen. Pob y Pres. 23 a 25'!$B$19:$B$25</c:f>
              <c:strCache>
                <c:ptCount val="7"/>
                <c:pt idx="0">
                  <c:v>Apoyos Terapeuticos</c:v>
                </c:pt>
                <c:pt idx="1">
                  <c:v>Bonos</c:v>
                </c:pt>
                <c:pt idx="2">
                  <c:v>Actividades recreativas</c:v>
                </c:pt>
                <c:pt idx="3">
                  <c:v>Implementos de apoyo y traslados</c:v>
                </c:pt>
                <c:pt idx="4">
                  <c:v>Atención en centro de rehabilitación </c:v>
                </c:pt>
                <c:pt idx="5">
                  <c:v>Política Pública</c:v>
                </c:pt>
                <c:pt idx="6">
                  <c:v>TOTAL EJECUCIÓN</c:v>
                </c:pt>
              </c:strCache>
            </c:strRef>
          </c:cat>
          <c:val>
            <c:numRef>
              <c:f>'Inf. Gen. Pob y Pres. 23 a 25'!$D$19:$D$25</c:f>
              <c:numCache>
                <c:formatCode>_-"$"\ * #,##0_-;\-"$"\ * #,##0_-;_-"$"\ * "-"??_-;_-@_-</c:formatCode>
                <c:ptCount val="7"/>
                <c:pt idx="0">
                  <c:v>135130454.80000001</c:v>
                </c:pt>
                <c:pt idx="1">
                  <c:v>787584789</c:v>
                </c:pt>
                <c:pt idx="2">
                  <c:v>1149125108</c:v>
                </c:pt>
                <c:pt idx="3">
                  <c:v>32335632</c:v>
                </c:pt>
                <c:pt idx="4">
                  <c:v>44203366</c:v>
                </c:pt>
                <c:pt idx="5">
                  <c:v>11083333</c:v>
                </c:pt>
                <c:pt idx="6">
                  <c:v>2159462682.8000002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A8-48FC-8145-0766B69F5A53}"/>
            </c:ext>
          </c:extLst>
        </c:ser>
        <c:ser>
          <c:idx val="2"/>
          <c:order val="2"/>
          <c:tx>
            <c:strRef>
              <c:f>'Inf. Gen. Pob y Pres. 23 a 25'!$E$18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'Inf. Gen. Pob y Pres. 23 a 25'!$B$19:$B$25</c:f>
              <c:strCache>
                <c:ptCount val="7"/>
                <c:pt idx="0">
                  <c:v>Apoyos Terapeuticos</c:v>
                </c:pt>
                <c:pt idx="1">
                  <c:v>Bonos</c:v>
                </c:pt>
                <c:pt idx="2">
                  <c:v>Actividades recreativas</c:v>
                </c:pt>
                <c:pt idx="3">
                  <c:v>Implementos de apoyo y traslados</c:v>
                </c:pt>
                <c:pt idx="4">
                  <c:v>Atención en centro de rehabilitación </c:v>
                </c:pt>
                <c:pt idx="5">
                  <c:v>Política Pública</c:v>
                </c:pt>
                <c:pt idx="6">
                  <c:v>TOTAL EJECUCIÓN</c:v>
                </c:pt>
              </c:strCache>
            </c:strRef>
          </c:cat>
          <c:val>
            <c:numRef>
              <c:f>'Inf. Gen. Pob y Pres. 23 a 25'!$E$19:$E$25</c:f>
              <c:numCache>
                <c:formatCode>_-"$"\ * #,##0_-;\-"$"\ * #,##0_-;_-"$"\ * "-"??_-;_-@_-</c:formatCode>
                <c:ptCount val="7"/>
                <c:pt idx="0">
                  <c:v>213960000</c:v>
                </c:pt>
                <c:pt idx="1">
                  <c:v>952491600</c:v>
                </c:pt>
                <c:pt idx="2">
                  <c:v>1182428402</c:v>
                </c:pt>
                <c:pt idx="3">
                  <c:v>47796000</c:v>
                </c:pt>
                <c:pt idx="4">
                  <c:v>147885833</c:v>
                </c:pt>
                <c:pt idx="5">
                  <c:v>32450000</c:v>
                </c:pt>
                <c:pt idx="6">
                  <c:v>2577011835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A8-48FC-8145-0766B69F5A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08348832"/>
        <c:axId val="808338848"/>
      </c:barChart>
      <c:catAx>
        <c:axId val="808348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08338848"/>
        <c:crosses val="autoZero"/>
        <c:auto val="1"/>
        <c:lblAlgn val="ctr"/>
        <c:lblOffset val="100"/>
        <c:noMultiLvlLbl val="0"/>
      </c:catAx>
      <c:valAx>
        <c:axId val="808338848"/>
        <c:scaling>
          <c:orientation val="minMax"/>
        </c:scaling>
        <c:delete val="0"/>
        <c:axPos val="l"/>
        <c:numFmt formatCode="_-&quot;$&quot;\ * #,##0_-;\-&quot;$&quot;\ * #,##0_-;_-&quot;$&quot;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08348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POBLACIÓN CERTIFICADA  POR TIPO DE DISCAPACIDAD FUNZA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'Inf. Gen. Pob y Pres. 23 a 25'!$C$4</c:f>
              <c:strCache>
                <c:ptCount val="1"/>
                <c:pt idx="0">
                  <c:v>POBLACIÓN CERTIFICADA  POR TIPO DE DISCAPACIDAD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DC3-48DC-9C4D-D303E606CF7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DC3-48DC-9C4D-D303E606CF7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DC3-48DC-9C4D-D303E606CF7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9DC3-48DC-9C4D-D303E606CF7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9DC3-48DC-9C4D-D303E606CF7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9DC3-48DC-9C4D-D303E606CF7F}"/>
              </c:ext>
            </c:extLst>
          </c:dPt>
          <c:dLbls>
            <c:spPr>
              <a:solidFill>
                <a:schemeClr val="accent6">
                  <a:lumMod val="20000"/>
                  <a:lumOff val="80000"/>
                </a:schemeClr>
              </a:solidFill>
              <a:ln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'Inf. Gen. Pob y Pres. 23 a 25'!$B$5:$B$10</c:f>
              <c:strCache>
                <c:ptCount val="6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</c:strCache>
            </c:strRef>
          </c:cat>
          <c:val>
            <c:numRef>
              <c:f>'Inf. Gen. Pob y Pres. 23 a 25'!$C$5:$C$10</c:f>
              <c:numCache>
                <c:formatCode>General</c:formatCode>
                <c:ptCount val="6"/>
                <c:pt idx="0">
                  <c:v>214</c:v>
                </c:pt>
                <c:pt idx="1">
                  <c:v>139</c:v>
                </c:pt>
                <c:pt idx="2">
                  <c:v>60</c:v>
                </c:pt>
                <c:pt idx="3">
                  <c:v>318</c:v>
                </c:pt>
                <c:pt idx="4">
                  <c:v>31</c:v>
                </c:pt>
                <c:pt idx="5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DC3-48DC-9C4D-D303E606C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141941</xdr:rowOff>
    </xdr:from>
    <xdr:to>
      <xdr:col>5</xdr:col>
      <xdr:colOff>14941</xdr:colOff>
      <xdr:row>6</xdr:row>
      <xdr:rowOff>358589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73C643EF-4960-4DC1-9D0F-9FE35D3973A4}"/>
            </a:ext>
          </a:extLst>
        </xdr:cNvPr>
        <xdr:cNvCxnSpPr/>
      </xdr:nvCxnSpPr>
      <xdr:spPr>
        <a:xfrm flipV="1">
          <a:off x="6379882" y="1673412"/>
          <a:ext cx="1277471" cy="582706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6</xdr:row>
      <xdr:rowOff>417286</xdr:rowOff>
    </xdr:from>
    <xdr:to>
      <xdr:col>4</xdr:col>
      <xdr:colOff>1240117</xdr:colOff>
      <xdr:row>10</xdr:row>
      <xdr:rowOff>149413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E6A90991-225B-40D6-93C0-F03E09F682A7}"/>
            </a:ext>
          </a:extLst>
        </xdr:cNvPr>
        <xdr:cNvCxnSpPr/>
      </xdr:nvCxnSpPr>
      <xdr:spPr>
        <a:xfrm>
          <a:off x="7084786" y="2322286"/>
          <a:ext cx="1240117" cy="1755056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5976</xdr:colOff>
      <xdr:row>3</xdr:row>
      <xdr:rowOff>245037</xdr:rowOff>
    </xdr:from>
    <xdr:to>
      <xdr:col>4</xdr:col>
      <xdr:colOff>1240118</xdr:colOff>
      <xdr:row>8</xdr:row>
      <xdr:rowOff>321236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E82BEDD6-8C01-4A4B-AB9A-303CAC686C54}"/>
            </a:ext>
          </a:extLst>
        </xdr:cNvPr>
        <xdr:cNvCxnSpPr/>
      </xdr:nvCxnSpPr>
      <xdr:spPr>
        <a:xfrm>
          <a:off x="6385858" y="827743"/>
          <a:ext cx="1234142" cy="2496669"/>
        </a:xfrm>
        <a:prstGeom prst="straightConnector1">
          <a:avLst/>
        </a:prstGeom>
        <a:ln>
          <a:solidFill>
            <a:schemeClr val="accent2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1493</xdr:colOff>
      <xdr:row>3</xdr:row>
      <xdr:rowOff>262967</xdr:rowOff>
    </xdr:from>
    <xdr:to>
      <xdr:col>5</xdr:col>
      <xdr:colOff>14941</xdr:colOff>
      <xdr:row>12</xdr:row>
      <xdr:rowOff>268942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139AB7E0-6CE0-44E8-859F-3AAA9CD58EDA}"/>
            </a:ext>
          </a:extLst>
        </xdr:cNvPr>
        <xdr:cNvCxnSpPr/>
      </xdr:nvCxnSpPr>
      <xdr:spPr>
        <a:xfrm>
          <a:off x="6381375" y="845673"/>
          <a:ext cx="1275978" cy="4279151"/>
        </a:xfrm>
        <a:prstGeom prst="straightConnector1">
          <a:avLst/>
        </a:prstGeom>
        <a:ln>
          <a:solidFill>
            <a:schemeClr val="accent2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18143</xdr:colOff>
      <xdr:row>7</xdr:row>
      <xdr:rowOff>317500</xdr:rowOff>
    </xdr:from>
    <xdr:to>
      <xdr:col>4</xdr:col>
      <xdr:colOff>1247589</xdr:colOff>
      <xdr:row>7</xdr:row>
      <xdr:rowOff>381000</xdr:rowOff>
    </xdr:to>
    <xdr:cxnSp macro="">
      <xdr:nvCxnSpPr>
        <xdr:cNvPr id="11" name="Conector recto de flecha 10">
          <a:extLst>
            <a:ext uri="{FF2B5EF4-FFF2-40B4-BE49-F238E27FC236}">
              <a16:creationId xmlns:a16="http://schemas.microsoft.com/office/drawing/2014/main" id="{77117A22-609A-4621-AACF-300603C014E7}"/>
            </a:ext>
          </a:extLst>
        </xdr:cNvPr>
        <xdr:cNvCxnSpPr/>
      </xdr:nvCxnSpPr>
      <xdr:spPr>
        <a:xfrm>
          <a:off x="7102929" y="2748643"/>
          <a:ext cx="1229446" cy="63500"/>
        </a:xfrm>
        <a:prstGeom prst="straightConnector1">
          <a:avLst/>
        </a:prstGeom>
        <a:ln>
          <a:solidFill>
            <a:schemeClr val="accent4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351118</xdr:rowOff>
    </xdr:from>
    <xdr:to>
      <xdr:col>4</xdr:col>
      <xdr:colOff>1255059</xdr:colOff>
      <xdr:row>10</xdr:row>
      <xdr:rowOff>201707</xdr:rowOff>
    </xdr:to>
    <xdr:cxnSp macro="">
      <xdr:nvCxnSpPr>
        <xdr:cNvPr id="13" name="Conector recto de flecha 12">
          <a:extLst>
            <a:ext uri="{FF2B5EF4-FFF2-40B4-BE49-F238E27FC236}">
              <a16:creationId xmlns:a16="http://schemas.microsoft.com/office/drawing/2014/main" id="{8D3633E9-86F1-452C-9873-65724F4F9032}"/>
            </a:ext>
          </a:extLst>
        </xdr:cNvPr>
        <xdr:cNvCxnSpPr/>
      </xdr:nvCxnSpPr>
      <xdr:spPr>
        <a:xfrm flipV="1">
          <a:off x="6379882" y="3354294"/>
          <a:ext cx="1255059" cy="776942"/>
        </a:xfrm>
        <a:prstGeom prst="straightConnector1">
          <a:avLst/>
        </a:prstGeom>
        <a:ln>
          <a:solidFill>
            <a:schemeClr val="accent2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27214</xdr:colOff>
      <xdr:row>9</xdr:row>
      <xdr:rowOff>154214</xdr:rowOff>
    </xdr:from>
    <xdr:to>
      <xdr:col>4</xdr:col>
      <xdr:colOff>1255059</xdr:colOff>
      <xdr:row>11</xdr:row>
      <xdr:rowOff>268941</xdr:rowOff>
    </xdr:to>
    <xdr:cxnSp macro="">
      <xdr:nvCxnSpPr>
        <xdr:cNvPr id="17" name="Conector recto de flecha 16">
          <a:extLst>
            <a:ext uri="{FF2B5EF4-FFF2-40B4-BE49-F238E27FC236}">
              <a16:creationId xmlns:a16="http://schemas.microsoft.com/office/drawing/2014/main" id="{DB54AF9D-4307-451F-BCB4-9987E7214ED2}"/>
            </a:ext>
          </a:extLst>
        </xdr:cNvPr>
        <xdr:cNvCxnSpPr/>
      </xdr:nvCxnSpPr>
      <xdr:spPr>
        <a:xfrm>
          <a:off x="7112000" y="3710214"/>
          <a:ext cx="1227845" cy="858584"/>
        </a:xfrm>
        <a:prstGeom prst="straightConnector1">
          <a:avLst/>
        </a:prstGeom>
        <a:ln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1494</xdr:colOff>
      <xdr:row>11</xdr:row>
      <xdr:rowOff>233084</xdr:rowOff>
    </xdr:from>
    <xdr:to>
      <xdr:col>5</xdr:col>
      <xdr:colOff>7470</xdr:colOff>
      <xdr:row>13</xdr:row>
      <xdr:rowOff>231588</xdr:rowOff>
    </xdr:to>
    <xdr:cxnSp macro="">
      <xdr:nvCxnSpPr>
        <xdr:cNvPr id="19" name="Conector recto de flecha 18">
          <a:extLst>
            <a:ext uri="{FF2B5EF4-FFF2-40B4-BE49-F238E27FC236}">
              <a16:creationId xmlns:a16="http://schemas.microsoft.com/office/drawing/2014/main" id="{F983EBAE-C2C8-4B1F-A347-815A4F7B08D8}"/>
            </a:ext>
          </a:extLst>
        </xdr:cNvPr>
        <xdr:cNvCxnSpPr/>
      </xdr:nvCxnSpPr>
      <xdr:spPr>
        <a:xfrm>
          <a:off x="6381376" y="4536143"/>
          <a:ext cx="1268506" cy="947269"/>
        </a:xfrm>
        <a:prstGeom prst="straightConnector1">
          <a:avLst/>
        </a:prstGeom>
        <a:ln>
          <a:solidFill>
            <a:schemeClr val="accent4">
              <a:lumMod val="60000"/>
              <a:lumOff val="4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1493</xdr:colOff>
      <xdr:row>5</xdr:row>
      <xdr:rowOff>195731</xdr:rowOff>
    </xdr:from>
    <xdr:to>
      <xdr:col>5</xdr:col>
      <xdr:colOff>0</xdr:colOff>
      <xdr:row>9</xdr:row>
      <xdr:rowOff>156882</xdr:rowOff>
    </xdr:to>
    <xdr:cxnSp macro="">
      <xdr:nvCxnSpPr>
        <xdr:cNvPr id="21" name="Conector recto de flecha 20">
          <a:extLst>
            <a:ext uri="{FF2B5EF4-FFF2-40B4-BE49-F238E27FC236}">
              <a16:creationId xmlns:a16="http://schemas.microsoft.com/office/drawing/2014/main" id="{0BC63138-A42E-4D3F-9CFB-40D1F3C043AE}"/>
            </a:ext>
          </a:extLst>
        </xdr:cNvPr>
        <xdr:cNvCxnSpPr/>
      </xdr:nvCxnSpPr>
      <xdr:spPr>
        <a:xfrm>
          <a:off x="6381375" y="1727202"/>
          <a:ext cx="1261037" cy="1985680"/>
        </a:xfrm>
        <a:prstGeom prst="straightConnector1">
          <a:avLst/>
        </a:prstGeom>
        <a:ln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455082</xdr:colOff>
      <xdr:row>14</xdr:row>
      <xdr:rowOff>42333</xdr:rowOff>
    </xdr:from>
    <xdr:to>
      <xdr:col>10</xdr:col>
      <xdr:colOff>677334</xdr:colOff>
      <xdr:row>29</xdr:row>
      <xdr:rowOff>52916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D31AD84-A91C-492E-8FAD-1D2DA7EB4E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1195917</xdr:colOff>
      <xdr:row>0</xdr:row>
      <xdr:rowOff>0</xdr:rowOff>
    </xdr:from>
    <xdr:to>
      <xdr:col>8</xdr:col>
      <xdr:colOff>762000</xdr:colOff>
      <xdr:row>11</xdr:row>
      <xdr:rowOff>158750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1ACE08F-1F58-4A4B-8676-F5253EC475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E60D5-6E97-49CC-B50A-770FC9CE270C}">
  <sheetPr codeName="Hoja1"/>
  <dimension ref="B1:I18"/>
  <sheetViews>
    <sheetView tabSelected="1" zoomScale="70" zoomScaleNormal="70" workbookViewId="0">
      <selection activeCell="E10" sqref="E10"/>
    </sheetView>
  </sheetViews>
  <sheetFormatPr baseColWidth="10" defaultRowHeight="14.5" x14ac:dyDescent="0.35"/>
  <cols>
    <col min="1" max="1" width="5.7265625" customWidth="1"/>
    <col min="2" max="2" width="8.81640625" style="1" customWidth="1"/>
    <col min="3" max="3" width="57.1796875" style="19" customWidth="1"/>
    <col min="4" max="4" width="29.7265625" customWidth="1"/>
    <col min="5" max="5" width="18.1796875" customWidth="1"/>
    <col min="6" max="6" width="10.453125" style="1" customWidth="1"/>
    <col min="7" max="7" width="57.453125" customWidth="1"/>
    <col min="8" max="9" width="28.26953125" style="1" customWidth="1"/>
  </cols>
  <sheetData>
    <row r="1" spans="2:9" ht="15" thickBot="1" x14ac:dyDescent="0.4"/>
    <row r="2" spans="2:9" ht="15" thickBot="1" x14ac:dyDescent="0.4">
      <c r="B2" s="70">
        <v>2023</v>
      </c>
      <c r="C2" s="71"/>
      <c r="D2" s="72"/>
      <c r="F2" s="73"/>
      <c r="G2" s="74"/>
      <c r="H2" s="11">
        <v>2024</v>
      </c>
      <c r="I2" s="12">
        <v>2025</v>
      </c>
    </row>
    <row r="3" spans="2:9" ht="15.65" customHeight="1" thickBot="1" x14ac:dyDescent="0.4">
      <c r="B3" s="6" t="s">
        <v>1</v>
      </c>
      <c r="C3" s="20" t="s">
        <v>2</v>
      </c>
      <c r="D3" s="8" t="s">
        <v>3</v>
      </c>
      <c r="F3" s="6" t="s">
        <v>1</v>
      </c>
      <c r="G3" s="7" t="s">
        <v>2</v>
      </c>
      <c r="H3" s="13" t="s">
        <v>3</v>
      </c>
      <c r="I3" s="14" t="s">
        <v>3</v>
      </c>
    </row>
    <row r="4" spans="2:9" ht="45.65" customHeight="1" x14ac:dyDescent="0.35">
      <c r="B4" s="2">
        <v>67</v>
      </c>
      <c r="C4" s="21" t="s">
        <v>0</v>
      </c>
      <c r="D4" s="9">
        <v>314810985</v>
      </c>
      <c r="F4" s="36">
        <v>80</v>
      </c>
      <c r="G4" s="3" t="s">
        <v>12</v>
      </c>
      <c r="H4" s="15">
        <v>0</v>
      </c>
      <c r="I4" s="16">
        <v>29800000</v>
      </c>
    </row>
    <row r="5" spans="2:9" ht="29.5" customHeight="1" x14ac:dyDescent="0.35">
      <c r="B5" s="2">
        <v>68</v>
      </c>
      <c r="C5" s="21" t="s">
        <v>4</v>
      </c>
      <c r="D5" s="35">
        <v>22097446</v>
      </c>
      <c r="F5" s="36">
        <v>81</v>
      </c>
      <c r="G5" s="3" t="s">
        <v>13</v>
      </c>
      <c r="H5" s="17">
        <v>5184000</v>
      </c>
      <c r="I5" s="16">
        <v>40706533</v>
      </c>
    </row>
    <row r="6" spans="2:9" ht="29.15" customHeight="1" x14ac:dyDescent="0.35">
      <c r="B6" s="2">
        <v>69</v>
      </c>
      <c r="C6" s="21" t="s">
        <v>11</v>
      </c>
      <c r="D6" s="40">
        <v>1169671780</v>
      </c>
      <c r="F6" s="2">
        <v>82</v>
      </c>
      <c r="G6" s="3" t="s">
        <v>14</v>
      </c>
      <c r="H6" s="17">
        <v>40845736</v>
      </c>
      <c r="I6" s="16">
        <v>183801600</v>
      </c>
    </row>
    <row r="7" spans="2:9" ht="41.5" customHeight="1" x14ac:dyDescent="0.35">
      <c r="B7" s="2">
        <v>70</v>
      </c>
      <c r="C7" s="21" t="s">
        <v>5</v>
      </c>
      <c r="D7" s="10">
        <v>794748000</v>
      </c>
      <c r="F7" s="36">
        <v>83</v>
      </c>
      <c r="G7" s="18" t="s">
        <v>15</v>
      </c>
      <c r="H7" s="15">
        <v>0</v>
      </c>
      <c r="I7" s="16">
        <v>50000000</v>
      </c>
    </row>
    <row r="8" spans="2:9" ht="45" customHeight="1" x14ac:dyDescent="0.35">
      <c r="B8" s="2">
        <v>71</v>
      </c>
      <c r="C8" s="21" t="s">
        <v>6</v>
      </c>
      <c r="D8" s="10">
        <v>19077852</v>
      </c>
      <c r="F8" s="2">
        <v>84</v>
      </c>
      <c r="G8" s="18" t="s">
        <v>16</v>
      </c>
      <c r="H8" s="17">
        <v>32335632</v>
      </c>
      <c r="I8" s="16">
        <v>47796000</v>
      </c>
    </row>
    <row r="9" spans="2:9" ht="43.5" customHeight="1" x14ac:dyDescent="0.35">
      <c r="B9" s="2">
        <v>73</v>
      </c>
      <c r="C9" s="21" t="s">
        <v>7</v>
      </c>
      <c r="D9" s="35">
        <v>38934059</v>
      </c>
      <c r="F9" s="2">
        <v>85</v>
      </c>
      <c r="G9" s="3" t="s">
        <v>17</v>
      </c>
      <c r="H9" s="23">
        <v>108306974.8</v>
      </c>
      <c r="I9" s="16">
        <v>175760000</v>
      </c>
    </row>
    <row r="10" spans="2:9" ht="29.5" customHeight="1" x14ac:dyDescent="0.35">
      <c r="B10" s="2">
        <v>74</v>
      </c>
      <c r="C10" s="21" t="s">
        <v>8</v>
      </c>
      <c r="D10" s="10">
        <v>31666350</v>
      </c>
      <c r="F10" s="39">
        <v>86</v>
      </c>
      <c r="G10" s="3" t="s">
        <v>18</v>
      </c>
      <c r="H10" s="17">
        <v>1149125108</v>
      </c>
      <c r="I10" s="16">
        <v>1182428402</v>
      </c>
    </row>
    <row r="11" spans="2:9" ht="29.5" customHeight="1" x14ac:dyDescent="0.35">
      <c r="B11" s="2">
        <v>75</v>
      </c>
      <c r="C11" s="21" t="s">
        <v>9</v>
      </c>
      <c r="D11" s="10">
        <v>67830000</v>
      </c>
      <c r="F11" s="2">
        <v>87</v>
      </c>
      <c r="G11" s="3" t="s">
        <v>19</v>
      </c>
      <c r="H11" s="17">
        <v>746739053</v>
      </c>
      <c r="I11" s="16">
        <v>768690000</v>
      </c>
    </row>
    <row r="12" spans="2:9" ht="43.5" customHeight="1" thickBot="1" x14ac:dyDescent="0.4">
      <c r="B12" s="4">
        <v>77</v>
      </c>
      <c r="C12" s="22" t="s">
        <v>10</v>
      </c>
      <c r="D12" s="38">
        <v>67479659</v>
      </c>
      <c r="F12" s="2">
        <v>88</v>
      </c>
      <c r="G12" s="3" t="s">
        <v>20</v>
      </c>
      <c r="H12" s="17">
        <v>44203366</v>
      </c>
      <c r="I12" s="16">
        <v>147885833</v>
      </c>
    </row>
    <row r="13" spans="2:9" ht="31" customHeight="1" thickBot="1" x14ac:dyDescent="0.4">
      <c r="D13" s="5">
        <f>SUM(D4:D12)</f>
        <v>2526316131</v>
      </c>
      <c r="F13" s="2">
        <v>89</v>
      </c>
      <c r="G13" s="3" t="s">
        <v>21</v>
      </c>
      <c r="H13" s="17">
        <v>26823480</v>
      </c>
      <c r="I13" s="16">
        <v>38200000</v>
      </c>
    </row>
    <row r="14" spans="2:9" ht="44.15" customHeight="1" x14ac:dyDescent="0.35">
      <c r="F14" s="39">
        <v>91</v>
      </c>
      <c r="G14" s="3" t="s">
        <v>22</v>
      </c>
      <c r="H14" s="17">
        <v>11083333</v>
      </c>
      <c r="I14" s="16">
        <v>32450000</v>
      </c>
    </row>
    <row r="15" spans="2:9" ht="26.5" customHeight="1" thickBot="1" x14ac:dyDescent="0.4">
      <c r="F15" s="37">
        <v>92</v>
      </c>
      <c r="G15" s="26" t="s">
        <v>23</v>
      </c>
      <c r="H15" s="24">
        <v>9732309</v>
      </c>
      <c r="I15" s="25">
        <v>25600000</v>
      </c>
    </row>
    <row r="16" spans="2:9" ht="15" thickBot="1" x14ac:dyDescent="0.4">
      <c r="C16" s="29">
        <v>2023</v>
      </c>
      <c r="D16" s="32">
        <f>D13</f>
        <v>2526316131</v>
      </c>
      <c r="H16" s="27">
        <f>SUM(H4:H15)</f>
        <v>2174378991.8000002</v>
      </c>
      <c r="I16" s="28">
        <f>SUM(I4:I15)</f>
        <v>2723118368</v>
      </c>
    </row>
    <row r="17" spans="3:4" x14ac:dyDescent="0.35">
      <c r="C17" s="30">
        <v>2024</v>
      </c>
      <c r="D17" s="33">
        <f>H16</f>
        <v>2174378991.8000002</v>
      </c>
    </row>
    <row r="18" spans="3:4" ht="15" thickBot="1" x14ac:dyDescent="0.4">
      <c r="C18" s="31">
        <v>2025</v>
      </c>
      <c r="D18" s="34">
        <f>I16</f>
        <v>2723118368</v>
      </c>
    </row>
  </sheetData>
  <mergeCells count="2">
    <mergeCell ref="B2:D2"/>
    <mergeCell ref="F2:G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2CB9B-DCAF-4325-94CC-706B7E99BC63}">
  <sheetPr codeName="Hoja13"/>
  <dimension ref="B2:H28"/>
  <sheetViews>
    <sheetView topLeftCell="A10" zoomScale="90" zoomScaleNormal="90" workbookViewId="0">
      <selection activeCell="D27" sqref="D27"/>
    </sheetView>
  </sheetViews>
  <sheetFormatPr baseColWidth="10" defaultRowHeight="14.5" x14ac:dyDescent="0.35"/>
  <cols>
    <col min="1" max="1" width="5.1796875" customWidth="1"/>
    <col min="2" max="2" width="54.453125" bestFit="1" customWidth="1"/>
    <col min="3" max="3" width="25.54296875" bestFit="1" customWidth="1"/>
    <col min="4" max="4" width="28.26953125" customWidth="1"/>
    <col min="5" max="5" width="23.453125" bestFit="1" customWidth="1"/>
    <col min="6" max="6" width="7.7265625" customWidth="1"/>
    <col min="7" max="7" width="31.1796875" customWidth="1"/>
    <col min="8" max="13" width="18.81640625" customWidth="1"/>
    <col min="14" max="14" width="5.7265625" customWidth="1"/>
    <col min="15" max="15" width="13.26953125" customWidth="1"/>
  </cols>
  <sheetData>
    <row r="2" spans="2:4" ht="21" x14ac:dyDescent="0.5">
      <c r="B2" s="51" t="s">
        <v>46</v>
      </c>
      <c r="C2" s="51"/>
    </row>
    <row r="3" spans="2:4" ht="15" thickBot="1" x14ac:dyDescent="0.4"/>
    <row r="4" spans="2:4" ht="47" thickBot="1" x14ac:dyDescent="0.4">
      <c r="B4" s="49" t="s">
        <v>32</v>
      </c>
      <c r="C4" s="49" t="s">
        <v>47</v>
      </c>
      <c r="D4" s="50" t="s">
        <v>48</v>
      </c>
    </row>
    <row r="5" spans="2:4" x14ac:dyDescent="0.35">
      <c r="B5" s="42" t="s">
        <v>25</v>
      </c>
      <c r="C5" s="47">
        <v>214</v>
      </c>
      <c r="D5" s="48">
        <f>+C5/$C$11</f>
        <v>0.26750000000000002</v>
      </c>
    </row>
    <row r="6" spans="2:4" x14ac:dyDescent="0.35">
      <c r="B6" s="43" t="s">
        <v>27</v>
      </c>
      <c r="C6" s="45">
        <v>139</v>
      </c>
      <c r="D6" s="60">
        <f t="shared" ref="D6:D11" si="0">+C6/$C$11</f>
        <v>0.17374999999999999</v>
      </c>
    </row>
    <row r="7" spans="2:4" x14ac:dyDescent="0.35">
      <c r="B7" s="43" t="s">
        <v>28</v>
      </c>
      <c r="C7" s="45">
        <v>60</v>
      </c>
      <c r="D7" s="60">
        <f t="shared" si="0"/>
        <v>7.4999999999999997E-2</v>
      </c>
    </row>
    <row r="8" spans="2:4" x14ac:dyDescent="0.35">
      <c r="B8" s="43" t="s">
        <v>29</v>
      </c>
      <c r="C8" s="45">
        <v>318</v>
      </c>
      <c r="D8" s="60">
        <f t="shared" si="0"/>
        <v>0.39750000000000002</v>
      </c>
    </row>
    <row r="9" spans="2:4" x14ac:dyDescent="0.35">
      <c r="B9" s="43" t="s">
        <v>30</v>
      </c>
      <c r="C9" s="45">
        <v>31</v>
      </c>
      <c r="D9" s="60">
        <f t="shared" si="0"/>
        <v>3.875E-2</v>
      </c>
    </row>
    <row r="10" spans="2:4" ht="15" thickBot="1" x14ac:dyDescent="0.4">
      <c r="B10" s="44" t="s">
        <v>31</v>
      </c>
      <c r="C10" s="46">
        <v>38</v>
      </c>
      <c r="D10" s="61">
        <f t="shared" si="0"/>
        <v>4.7500000000000001E-2</v>
      </c>
    </row>
    <row r="11" spans="2:4" ht="19" thickBot="1" x14ac:dyDescent="0.5">
      <c r="B11" s="58" t="s">
        <v>26</v>
      </c>
      <c r="C11" s="58">
        <f>SUM(C5:C10)</f>
        <v>800</v>
      </c>
      <c r="D11" s="59">
        <f t="shared" si="0"/>
        <v>1</v>
      </c>
    </row>
    <row r="15" spans="2:4" ht="21" x14ac:dyDescent="0.5">
      <c r="B15" s="51" t="s">
        <v>33</v>
      </c>
      <c r="C15" s="52"/>
    </row>
    <row r="16" spans="2:4" ht="15" thickBot="1" x14ac:dyDescent="0.4"/>
    <row r="17" spans="2:8" ht="16" thickBot="1" x14ac:dyDescent="0.4">
      <c r="B17" s="75" t="s">
        <v>39</v>
      </c>
      <c r="C17" s="76"/>
      <c r="D17" s="76"/>
      <c r="E17" s="77"/>
    </row>
    <row r="18" spans="2:8" ht="16" thickBot="1" x14ac:dyDescent="0.4">
      <c r="B18" s="62" t="s">
        <v>34</v>
      </c>
      <c r="C18" s="50" t="s">
        <v>43</v>
      </c>
      <c r="D18" s="50" t="s">
        <v>44</v>
      </c>
      <c r="E18" s="50" t="s">
        <v>45</v>
      </c>
    </row>
    <row r="19" spans="2:8" ht="15.5" x14ac:dyDescent="0.35">
      <c r="B19" s="67" t="s">
        <v>35</v>
      </c>
      <c r="C19" s="64">
        <v>314810985</v>
      </c>
      <c r="D19" s="54">
        <v>135130454.80000001</v>
      </c>
      <c r="E19" s="54">
        <v>213960000</v>
      </c>
    </row>
    <row r="20" spans="2:8" ht="15.5" x14ac:dyDescent="0.35">
      <c r="B20" s="68" t="s">
        <v>24</v>
      </c>
      <c r="C20" s="65">
        <v>794748000</v>
      </c>
      <c r="D20" s="53">
        <v>787584789</v>
      </c>
      <c r="E20" s="53">
        <v>952491600</v>
      </c>
    </row>
    <row r="21" spans="2:8" ht="15.5" x14ac:dyDescent="0.35">
      <c r="B21" s="68" t="s">
        <v>36</v>
      </c>
      <c r="C21" s="65">
        <v>1169671780</v>
      </c>
      <c r="D21" s="53">
        <v>1149125108</v>
      </c>
      <c r="E21" s="53">
        <v>1182428402</v>
      </c>
    </row>
    <row r="22" spans="2:8" ht="15.5" x14ac:dyDescent="0.35">
      <c r="B22" s="68" t="s">
        <v>38</v>
      </c>
      <c r="C22" s="65">
        <v>19077852</v>
      </c>
      <c r="D22" s="53">
        <v>32335632</v>
      </c>
      <c r="E22" s="53">
        <v>47796000</v>
      </c>
    </row>
    <row r="23" spans="2:8" ht="15.5" x14ac:dyDescent="0.35">
      <c r="B23" s="68" t="s">
        <v>37</v>
      </c>
      <c r="C23" s="65">
        <v>31666350</v>
      </c>
      <c r="D23" s="53">
        <v>44203366</v>
      </c>
      <c r="E23" s="53">
        <v>147885833</v>
      </c>
    </row>
    <row r="24" spans="2:8" ht="16" thickBot="1" x14ac:dyDescent="0.4">
      <c r="B24" s="69" t="s">
        <v>41</v>
      </c>
      <c r="C24" s="66">
        <v>67479659</v>
      </c>
      <c r="D24" s="55">
        <v>11083333</v>
      </c>
      <c r="E24" s="55">
        <v>32450000</v>
      </c>
    </row>
    <row r="25" spans="2:8" ht="16" thickBot="1" x14ac:dyDescent="0.4">
      <c r="B25" s="63" t="s">
        <v>40</v>
      </c>
      <c r="C25" s="56">
        <f>SUM(C19:C24)</f>
        <v>2397454626</v>
      </c>
      <c r="D25" s="56">
        <f t="shared" ref="D25:E25" si="1">SUM(D19:D24)</f>
        <v>2159462682.8000002</v>
      </c>
      <c r="E25" s="56">
        <f t="shared" si="1"/>
        <v>2577011835</v>
      </c>
    </row>
    <row r="26" spans="2:8" ht="16" thickBot="1" x14ac:dyDescent="0.4">
      <c r="B26" s="50" t="s">
        <v>42</v>
      </c>
      <c r="C26" s="56"/>
      <c r="D26" s="57">
        <f>+D25/C25-1</f>
        <v>-9.9268591204611956E-2</v>
      </c>
      <c r="E26" s="57">
        <f>+E25/D25-1</f>
        <v>0.19335789200052189</v>
      </c>
    </row>
    <row r="28" spans="2:8" x14ac:dyDescent="0.35">
      <c r="H28" s="41"/>
    </row>
  </sheetData>
  <mergeCells count="1">
    <mergeCell ref="B17:E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 META PRESUPUESTAL FUNZA</vt:lpstr>
      <vt:lpstr>Inf. Gen. Pob y Pres. 23 a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fernandez</dc:creator>
  <cp:lastModifiedBy>alejandra fernandez</cp:lastModifiedBy>
  <dcterms:created xsi:type="dcterms:W3CDTF">2026-01-03T21:15:05Z</dcterms:created>
  <dcterms:modified xsi:type="dcterms:W3CDTF">2026-01-26T04:01:56Z</dcterms:modified>
</cp:coreProperties>
</file>