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abajo de Grado\Tesis Exitosa\Anexos de la Tesis\"/>
    </mc:Choice>
  </mc:AlternateContent>
  <xr:revisionPtr revIDLastSave="0" documentId="13_ncr:1_{7CE36C74-AB64-4CE0-8257-78D9689CE9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-Aiken" sheetId="1" r:id="rId1"/>
    <sheet name="Versión Aiken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F22" i="2"/>
  <c r="G22" i="2" s="1"/>
  <c r="E22" i="2"/>
  <c r="G21" i="2"/>
  <c r="F21" i="2"/>
  <c r="E21" i="2"/>
  <c r="F20" i="2"/>
  <c r="G20" i="2" s="1"/>
  <c r="E20" i="2"/>
  <c r="F19" i="2"/>
  <c r="G19" i="2" s="1"/>
  <c r="E19" i="2"/>
  <c r="F18" i="2"/>
  <c r="G18" i="2" s="1"/>
  <c r="E18" i="2"/>
  <c r="F17" i="2"/>
  <c r="G17" i="2" s="1"/>
  <c r="E17" i="2"/>
  <c r="F16" i="2"/>
  <c r="G16" i="2" s="1"/>
  <c r="E16" i="2"/>
  <c r="F15" i="2"/>
  <c r="G15" i="2" s="1"/>
  <c r="E15" i="2"/>
  <c r="G14" i="2"/>
  <c r="F14" i="2"/>
  <c r="E14" i="2"/>
  <c r="G13" i="2"/>
  <c r="F13" i="2"/>
  <c r="E13" i="2"/>
  <c r="F12" i="2"/>
  <c r="G12" i="2" s="1"/>
  <c r="E12" i="2"/>
  <c r="F11" i="2"/>
  <c r="G11" i="2" s="1"/>
  <c r="E11" i="2"/>
  <c r="F10" i="2"/>
  <c r="G10" i="2" s="1"/>
  <c r="E10" i="2"/>
  <c r="F9" i="2"/>
  <c r="G9" i="2" s="1"/>
  <c r="E9" i="2"/>
  <c r="F8" i="2"/>
  <c r="G8" i="2" s="1"/>
  <c r="E8" i="2"/>
  <c r="F7" i="2"/>
  <c r="G7" i="2" s="1"/>
  <c r="E7" i="2"/>
  <c r="G6" i="2"/>
  <c r="F6" i="2"/>
  <c r="E6" i="2"/>
  <c r="F5" i="2"/>
  <c r="G5" i="2" s="1"/>
  <c r="E5" i="2"/>
  <c r="F4" i="2"/>
  <c r="G4" i="2" s="1"/>
  <c r="E4" i="2"/>
  <c r="F3" i="2"/>
  <c r="G3" i="2" s="1"/>
  <c r="E3" i="2"/>
  <c r="G2" i="2"/>
  <c r="F2" i="2"/>
  <c r="E2" i="2"/>
  <c r="F4" i="1"/>
  <c r="E4" i="1"/>
  <c r="F24" i="2" l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F24" i="1" l="1"/>
</calcChain>
</file>

<file path=xl/sharedStrings.xml><?xml version="1.0" encoding="utf-8"?>
<sst xmlns="http://schemas.openxmlformats.org/spreadsheetml/2006/main" count="75" uniqueCount="53">
  <si>
    <t>Ítem</t>
  </si>
  <si>
    <t>Juez 1</t>
  </si>
  <si>
    <t>Juez 2</t>
  </si>
  <si>
    <t>s</t>
  </si>
  <si>
    <t>V de Aiken</t>
  </si>
  <si>
    <t>c</t>
  </si>
  <si>
    <t>n</t>
  </si>
  <si>
    <t>l</t>
  </si>
  <si>
    <t>Valor de V de Aiken</t>
  </si>
  <si>
    <t>Interpretación</t>
  </si>
  <si>
    <t>Acción sugerida</t>
  </si>
  <si>
    <t>0.90 – 1.00</t>
  </si>
  <si>
    <t>Excelente validez</t>
  </si>
  <si>
    <t>Conservar sin cambios</t>
  </si>
  <si>
    <t>0.80 – 0.89</t>
  </si>
  <si>
    <t>Alta validez</t>
  </si>
  <si>
    <t>Conservar, revisión opcional</t>
  </si>
  <si>
    <t>0.75 – 0.79</t>
  </si>
  <si>
    <t>Validez aceptable / límite</t>
  </si>
  <si>
    <t>Conservar con mejoras sugeridas</t>
  </si>
  <si>
    <t>0.60 – 0.74</t>
  </si>
  <si>
    <t>Validez baja o dudosa</t>
  </si>
  <si>
    <t>Revisión o redacción necesaria</t>
  </si>
  <si>
    <t>&lt; 0.60</t>
  </si>
  <si>
    <t>Validez inaceptable</t>
  </si>
  <si>
    <t>Eliminar o rediseñar el ítem</t>
  </si>
  <si>
    <t xml:space="preserve">V de AIKEN del Instrumento </t>
  </si>
  <si>
    <t>1.      La alta dirección promueve activamente prácticas de sostenibilidad ambiental dentro de la organización.</t>
  </si>
  <si>
    <t>2.      Las decisiones estratégicas de la alta dirección consideran los impactos ambientales relevantes de las operaciones, incluyendo aspectos relacionados con emisiones de GEI.</t>
  </si>
  <si>
    <t>3.      La alta dirección manifiesta apertura o respaldo hacia iniciativas de proyectos que contribuyan a reducir las emisiones operacionales, como las asociadas al consumo de energía eléctrica o de combustibles fósiles.</t>
  </si>
  <si>
    <t>4.      Existe un liderazgo visible y coherente en torno a la transición energética y la reducción de emisiones en la planta de tratamiento.</t>
  </si>
  <si>
    <t>5.      La estrategia institucional incorpora metas de sostenibilidad que pueden incluir eficiencia energética, reducción de emisiones u otros objetivos ambientales.</t>
  </si>
  <si>
    <t>6.      Los procesos de toma de decisiones sobre inversiones en nuevos proyectos integran criterios ambientales, incluyendo aquellos asociados al uso eficiente de recursos o la reducción de emisiones.</t>
  </si>
  <si>
    <t>7.      Las decisiones estratégicas consideran el contexto regulatorio y ambiental en torno al cambio climático.</t>
  </si>
  <si>
    <t>8.      La organización ha mostrado apertura para incorporar tecnologías sostenibles como parte de proyectos estratégicos orientados a la sostenibilidad operativa y climática.</t>
  </si>
  <si>
    <t>9.     El personal manifiesta apertura hacia nuevas iniciativas que promuevan la sostenibilidad ambiental.</t>
  </si>
  <si>
    <t>10.   Existe una cultura interna que valora el desempeño ambiental como parte del éxito organizacional.</t>
  </si>
  <si>
    <t>11.   La organización promueve o facilita iniciativas de innovación orientadas a mejorar su sostenibilidad operativa.</t>
  </si>
  <si>
    <t>12.    La organización dispone de capacidades técnicas y humanas que podrían facilitar la adopción de nuevas acciones orientadas a reducir el consumo de energía eléctrica en la planta.</t>
  </si>
  <si>
    <t>13.    En la compañía se reconocen capacidades técnicas o recursos que podrían respaldar, en el mediano plazo, mejoras ambientales en el sistema de transporte.</t>
  </si>
  <si>
    <t>14.    La empresa contempla condiciones presupuestales que respaldan iniciativas de proyectos derivadas de decisiones estratégicas orientadas a la sostenibilidad.</t>
  </si>
  <si>
    <t>15.   La operación de transporte de aguas residuales contempla o promueve prácticas orientadas a reducir su huella de carbono.</t>
  </si>
  <si>
    <t>16.   La operación de la planta de tratamiento de aguas residuales prioriza criterios de eficiencia energética en sus procesos críticos.</t>
  </si>
  <si>
    <t>17.   La organización ha demostrado capacidad para adaptar sus procesos a requisitos regulatorios o ambientales cambiantes.</t>
  </si>
  <si>
    <t>18.    Se han establecido mecanismos para evaluar el desempeño energético y ambiental de los procesos bajo control operacional.</t>
  </si>
  <si>
    <t>19.    La organización aprende de experiencias anteriores y las incorpora en proyectos sostenibles futuros.</t>
  </si>
  <si>
    <t>20.    Existe apertura institucional para ajustar procesos a partir de resultados de evaluación en sostenibilidad.</t>
  </si>
  <si>
    <t>Aníbal José Perna González</t>
  </si>
  <si>
    <t>Yohan Roberto Gaviria Montañez</t>
  </si>
  <si>
    <t>Estudiantes de Maestría en Gerencia de Proyectos.</t>
  </si>
  <si>
    <t>Universidad EAN - Facultad de Ingeniería</t>
  </si>
  <si>
    <t>Juez1 (1–5)</t>
  </si>
  <si>
    <t>Juez2 (1–5)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</si>
</sst>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2" fillId="3" borderId="1" applyNumberFormat="0" applyFont="0" applyAlignment="0" applyProtection="0"/>
    <xf numFmtId="0" fontId="9" fillId="5" borderId="3" applyNumberFormat="0" applyAlignment="0" applyProtection="0"/>
    <xf numFmtId="0" fontId="10" fillId="6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2" borderId="2" xfId="1" applyFont="1" applyBorder="1" applyAlignment="1">
      <alignment horizontal="center" vertical="center"/>
    </xf>
    <xf numFmtId="0" fontId="1" fillId="3" borderId="2" xfId="2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7" fillId="0" borderId="0" xfId="0" applyFont="1"/>
    <xf numFmtId="0" fontId="8" fillId="0" borderId="0" xfId="0" applyFont="1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0" fillId="7" borderId="2" xfId="4" applyFill="1" applyBorder="1" applyAlignment="1">
      <alignment horizontal="center" vertical="center"/>
    </xf>
    <xf numFmtId="0" fontId="10" fillId="7" borderId="2" xfId="4" applyFill="1" applyBorder="1" applyAlignment="1">
      <alignment vertical="center"/>
    </xf>
    <xf numFmtId="164" fontId="10" fillId="7" borderId="2" xfId="4" applyNumberFormat="1" applyFill="1" applyBorder="1" applyAlignment="1">
      <alignment vertical="center"/>
    </xf>
    <xf numFmtId="164" fontId="10" fillId="7" borderId="3" xfId="3" applyNumberFormat="1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1" applyFont="1" applyBorder="1" applyAlignment="1">
      <alignment horizontal="center" vertical="center" wrapText="1"/>
    </xf>
  </cellXfs>
  <cellStyles count="5">
    <cellStyle name="Bueno" xfId="1" builtinId="26"/>
    <cellStyle name="Énfasis1" xfId="4" builtinId="29"/>
    <cellStyle name="Entrada" xfId="3" builtinId="20"/>
    <cellStyle name="Normal" xfId="0" builtinId="0"/>
    <cellStyle name="Notas" xfId="2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199145</xdr:colOff>
      <xdr:row>5</xdr:row>
      <xdr:rowOff>106055</xdr:rowOff>
    </xdr:from>
    <xdr:to>
      <xdr:col>13</xdr:col>
      <xdr:colOff>145838</xdr:colOff>
      <xdr:row>6</xdr:row>
      <xdr:rowOff>48977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746046-05A4-8619-078E-84A96E60A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23057" y="1820555"/>
          <a:ext cx="1156928" cy="514422"/>
        </a:xfrm>
        <a:prstGeom prst="rect">
          <a:avLst/>
        </a:prstGeom>
      </xdr:spPr>
    </xdr:pic>
    <xdr:clientData/>
  </xdr:twoCellAnchor>
  <xdr:twoCellAnchor editAs="oneCell">
    <xdr:from>
      <xdr:col>8</xdr:col>
      <xdr:colOff>404373</xdr:colOff>
      <xdr:row>6</xdr:row>
      <xdr:rowOff>153520</xdr:rowOff>
    </xdr:from>
    <xdr:to>
      <xdr:col>16</xdr:col>
      <xdr:colOff>108457</xdr:colOff>
      <xdr:row>8</xdr:row>
      <xdr:rowOff>401364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7E1C8E-10C8-7342-00AC-0AA6FF636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12932" y="2249020"/>
          <a:ext cx="4545025" cy="1390844"/>
        </a:xfrm>
        <a:prstGeom prst="rect">
          <a:avLst/>
        </a:prstGeom>
      </xdr:spPr>
    </xdr:pic>
    <xdr:clientData/>
  </xdr:twoCellAnchor>
  <xdr:twoCellAnchor>
    <xdr:from>
      <xdr:col>0</xdr:col>
      <xdr:colOff>231322</xdr:colOff>
      <xdr:row>0</xdr:row>
      <xdr:rowOff>122463</xdr:rowOff>
    </xdr:from>
    <xdr:to>
      <xdr:col>3</xdr:col>
      <xdr:colOff>217715</xdr:colOff>
      <xdr:row>1</xdr:row>
      <xdr:rowOff>231321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FF2EB90-3F8D-B617-5730-5216857853CB}"/>
            </a:ext>
          </a:extLst>
        </xdr:cNvPr>
        <xdr:cNvSpPr txBox="1"/>
      </xdr:nvSpPr>
      <xdr:spPr>
        <a:xfrm>
          <a:off x="231322" y="122463"/>
          <a:ext cx="6014357" cy="2993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Análisis de validación de Expertos con el Coeficiente V de Aiken</a:t>
          </a:r>
        </a:p>
        <a:p>
          <a:pPr algn="l"/>
          <a:endParaRPr lang="es-CO" sz="1100"/>
        </a:p>
      </xdr:txBody>
    </xdr:sp>
    <xdr:clientData/>
  </xdr:twoCellAnchor>
  <xdr:twoCellAnchor>
    <xdr:from>
      <xdr:col>8</xdr:col>
      <xdr:colOff>571500</xdr:colOff>
      <xdr:row>10</xdr:row>
      <xdr:rowOff>363682</xdr:rowOff>
    </xdr:from>
    <xdr:to>
      <xdr:col>21</xdr:col>
      <xdr:colOff>536864</xdr:colOff>
      <xdr:row>15</xdr:row>
      <xdr:rowOff>138545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90F4977-DA2D-2B62-3E97-3E520FE6294F}"/>
            </a:ext>
          </a:extLst>
        </xdr:cNvPr>
        <xdr:cNvSpPr txBox="1"/>
      </xdr:nvSpPr>
      <xdr:spPr>
        <a:xfrm>
          <a:off x="11239500" y="3983182"/>
          <a:ext cx="7845137" cy="16798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Fuentes de Referencia 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/>
            <a:t>Torres-Malca, J. R., Vera-Ponce, V. J., Zuzunaga-Montoya, F. E., Talavera, J. E., &amp; De La Cruz Vargas, J. A. (2022). Validez de contenido por juicio de expertos de un instrumento para medir conocimientos, actitudes y prácticas sobre el consumo de sal en la población peruana. </a:t>
          </a:r>
          <a:r>
            <a:rPr lang="es-CO" i="1"/>
            <a:t>Revista de la Facultad de Medicina Humana</a:t>
          </a:r>
          <a:r>
            <a:rPr lang="es-CO"/>
            <a:t>, </a:t>
          </a:r>
          <a:r>
            <a:rPr lang="es-CO" i="1"/>
            <a:t>22</a:t>
          </a:r>
          <a:r>
            <a:rPr lang="es-CO"/>
            <a:t>(2), 273–279. https://doi.org/10.25176/RFMH.v22i2.4768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/>
            <a:t>Maldonado Mera, B. D. R. (2021). Instrumento de medición del pensamiento estratégico en los rectores universitarios. </a:t>
          </a:r>
          <a:r>
            <a:rPr lang="es-CO" i="1"/>
            <a:t>Ciencias Administrativas</a:t>
          </a:r>
          <a:r>
            <a:rPr lang="es-CO"/>
            <a:t>, </a:t>
          </a:r>
          <a:r>
            <a:rPr lang="es-CO" i="1"/>
            <a:t>(18)</a:t>
          </a:r>
          <a:r>
            <a:rPr lang="es-CO"/>
            <a:t>. </a:t>
          </a:r>
          <a:r>
            <a:rPr lang="es-CO">
              <a:hlinkClick xmlns:r="http://schemas.openxmlformats.org/officeDocument/2006/relationships" r:id=""/>
            </a:rPr>
            <a:t>https://doi.org/10.24215/23143738e082</a:t>
          </a:r>
          <a:endParaRPr lang="es-CO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/>
        </a:p>
        <a:p>
          <a:endParaRPr lang="es-CO" sz="1100"/>
        </a:p>
      </xdr:txBody>
    </xdr:sp>
    <xdr:clientData/>
  </xdr:twoCellAnchor>
  <xdr:twoCellAnchor>
    <xdr:from>
      <xdr:col>17</xdr:col>
      <xdr:colOff>201705</xdr:colOff>
      <xdr:row>5</xdr:row>
      <xdr:rowOff>537884</xdr:rowOff>
    </xdr:from>
    <xdr:to>
      <xdr:col>23</xdr:col>
      <xdr:colOff>403411</xdr:colOff>
      <xdr:row>8</xdr:row>
      <xdr:rowOff>493060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4793B6C-29E9-D39B-9E97-713AAE218D18}"/>
            </a:ext>
          </a:extLst>
        </xdr:cNvPr>
        <xdr:cNvSpPr txBox="1"/>
      </xdr:nvSpPr>
      <xdr:spPr>
        <a:xfrm>
          <a:off x="16046823" y="2633384"/>
          <a:ext cx="3832412" cy="1669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b="1"/>
            <a:t>Simbología:</a:t>
          </a:r>
        </a:p>
        <a:p>
          <a:r>
            <a:rPr lang="es-CO" b="1"/>
            <a:t>r</a:t>
          </a:r>
          <a:r>
            <a:rPr lang="es-CO"/>
            <a:t>: la nota que da cada juez al ítem (1–5).</a:t>
          </a:r>
        </a:p>
        <a:p>
          <a:r>
            <a:rPr lang="es-CO" b="1"/>
            <a:t>l</a:t>
          </a:r>
          <a:r>
            <a:rPr lang="es-CO"/>
            <a:t>: mínimo de la escala (1).</a:t>
          </a:r>
        </a:p>
        <a:p>
          <a:r>
            <a:rPr lang="es-CO" b="1"/>
            <a:t>c</a:t>
          </a:r>
          <a:r>
            <a:rPr lang="es-CO"/>
            <a:t>: número de categorías de la escala (5).</a:t>
          </a:r>
        </a:p>
        <a:p>
          <a:r>
            <a:rPr lang="es-CO" b="1"/>
            <a:t>n</a:t>
          </a:r>
          <a:r>
            <a:rPr lang="es-CO"/>
            <a:t>: número de jueces válidos que respondieron ese ítem.</a:t>
          </a:r>
        </a:p>
        <a:p>
          <a:r>
            <a:rPr lang="es-CO" b="1"/>
            <a:t>s</a:t>
          </a:r>
          <a:r>
            <a:rPr lang="es-CO"/>
            <a:t>: suma de (r − l) de los jueces válidos.</a:t>
          </a:r>
        </a:p>
        <a:p>
          <a:r>
            <a:rPr lang="es-CO" b="1"/>
            <a:t>V</a:t>
          </a:r>
          <a:r>
            <a:rPr lang="es-CO"/>
            <a:t>: coeficiente de Aiken (entre 0 y 1).</a:t>
          </a:r>
        </a:p>
        <a:p>
          <a:endParaRPr lang="es-CO" sz="1100"/>
        </a:p>
      </xdr:txBody>
    </xdr:sp>
    <xdr:clientData/>
  </xdr:twoCellAnchor>
  <xdr:twoCellAnchor>
    <xdr:from>
      <xdr:col>8</xdr:col>
      <xdr:colOff>571500</xdr:colOff>
      <xdr:row>16</xdr:row>
      <xdr:rowOff>51955</xdr:rowOff>
    </xdr:from>
    <xdr:to>
      <xdr:col>22</xdr:col>
      <xdr:colOff>0</xdr:colOff>
      <xdr:row>17</xdr:row>
      <xdr:rowOff>326571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96026E69-E3FB-10FE-A47B-09A920AF43D6}"/>
            </a:ext>
          </a:extLst>
        </xdr:cNvPr>
        <xdr:cNvSpPr txBox="1"/>
      </xdr:nvSpPr>
      <xdr:spPr>
        <a:xfrm>
          <a:off x="10953750" y="8433955"/>
          <a:ext cx="8001000" cy="846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b="1"/>
            <a:t>Instrumento:</a:t>
          </a:r>
          <a:br>
            <a:rPr lang="es-CO"/>
          </a:br>
          <a:r>
            <a:rPr lang="es-CO"/>
            <a:t>“Se estimó el coeficiente V de Aiken con escala 1–5 (l₀=1; c=5) y n=2 jueces por ítem, usando V=(∑ri−n)/(4n)V=(\sum r_i-n)/(4n)V=(∑ri​−n)/(4n). El V global del instrumento fue </a:t>
          </a:r>
          <a:r>
            <a:rPr lang="es-CO" b="1"/>
            <a:t>0,963</a:t>
          </a:r>
          <a:r>
            <a:rPr lang="es-CO"/>
            <a:t>, lo que corresponde a </a:t>
          </a:r>
          <a:r>
            <a:rPr lang="es-CO" b="1"/>
            <a:t>excelente validez</a:t>
          </a:r>
          <a:r>
            <a:rPr lang="es-CO"/>
            <a:t>. Ningún ítem presentó valores fuera de rango; los resultados son consistentes con la formulación estándar del indicador.”</a:t>
          </a:r>
        </a:p>
        <a:p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2:M40"/>
  <sheetViews>
    <sheetView showGridLines="0" tabSelected="1" zoomScale="70" zoomScaleNormal="70" workbookViewId="0">
      <selection activeCell="E4" sqref="E4"/>
    </sheetView>
  </sheetViews>
  <sheetFormatPr baseColWidth="10" defaultColWidth="9.140625" defaultRowHeight="15" x14ac:dyDescent="0.25"/>
  <cols>
    <col min="1" max="1" width="3.7109375" customWidth="1"/>
    <col min="2" max="2" width="64.140625" customWidth="1"/>
    <col min="3" max="3" width="18.85546875" customWidth="1"/>
    <col min="4" max="4" width="19.42578125" customWidth="1"/>
    <col min="5" max="6" width="15.7109375" customWidth="1"/>
  </cols>
  <sheetData>
    <row r="2" spans="2:13" ht="30" customHeight="1" x14ac:dyDescent="0.25">
      <c r="J2" s="5" t="s">
        <v>7</v>
      </c>
      <c r="K2" s="4">
        <v>1</v>
      </c>
    </row>
    <row r="3" spans="2:13" ht="30" customHeight="1" x14ac:dyDescent="0.25"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J3" s="5" t="s">
        <v>5</v>
      </c>
      <c r="K3" s="4">
        <v>5</v>
      </c>
    </row>
    <row r="4" spans="2:13" ht="45" customHeight="1" x14ac:dyDescent="0.25">
      <c r="B4" s="7" t="s">
        <v>27</v>
      </c>
      <c r="C4" s="11">
        <v>5</v>
      </c>
      <c r="D4" s="14">
        <v>5</v>
      </c>
      <c r="E4" s="11">
        <f>(C4-$K$2)+(D4-$K$2)</f>
        <v>8</v>
      </c>
      <c r="F4" s="12">
        <f>(E4/($K$4*($K$3-1)))</f>
        <v>1</v>
      </c>
      <c r="J4" s="5" t="s">
        <v>6</v>
      </c>
      <c r="K4" s="4">
        <v>2</v>
      </c>
    </row>
    <row r="5" spans="2:13" ht="45" customHeight="1" x14ac:dyDescent="0.25">
      <c r="B5" s="7" t="s">
        <v>28</v>
      </c>
      <c r="C5" s="11">
        <v>5</v>
      </c>
      <c r="D5" s="14">
        <v>5</v>
      </c>
      <c r="E5" s="11">
        <f t="shared" ref="E5:E23" si="0">(C5-$K$2)+(D5-$K$2)</f>
        <v>8</v>
      </c>
      <c r="F5" s="12">
        <f t="shared" ref="F5:F23" si="1">(E5/($K$4*($K$3-1)))</f>
        <v>1</v>
      </c>
      <c r="M5" s="17"/>
    </row>
    <row r="6" spans="2:13" ht="45" customHeight="1" x14ac:dyDescent="0.25">
      <c r="B6" s="7" t="s">
        <v>29</v>
      </c>
      <c r="C6" s="11">
        <v>4</v>
      </c>
      <c r="D6" s="14">
        <v>5</v>
      </c>
      <c r="E6" s="11">
        <f t="shared" si="0"/>
        <v>7</v>
      </c>
      <c r="F6" s="12">
        <f t="shared" si="1"/>
        <v>0.875</v>
      </c>
    </row>
    <row r="7" spans="2:13" ht="45" customHeight="1" x14ac:dyDescent="0.25">
      <c r="B7" s="7" t="s">
        <v>30</v>
      </c>
      <c r="C7" s="11">
        <v>5</v>
      </c>
      <c r="D7" s="14">
        <v>4</v>
      </c>
      <c r="E7" s="11">
        <f t="shared" si="0"/>
        <v>7</v>
      </c>
      <c r="F7" s="12">
        <f t="shared" si="1"/>
        <v>0.875</v>
      </c>
    </row>
    <row r="8" spans="2:13" ht="45" customHeight="1" x14ac:dyDescent="0.25">
      <c r="B8" s="7" t="s">
        <v>31</v>
      </c>
      <c r="C8" s="11">
        <v>5</v>
      </c>
      <c r="D8" s="14">
        <v>5</v>
      </c>
      <c r="E8" s="11">
        <f t="shared" si="0"/>
        <v>8</v>
      </c>
      <c r="F8" s="12">
        <f t="shared" si="1"/>
        <v>1</v>
      </c>
    </row>
    <row r="9" spans="2:13" ht="45" customHeight="1" x14ac:dyDescent="0.25">
      <c r="B9" s="7" t="s">
        <v>32</v>
      </c>
      <c r="C9" s="11">
        <v>5</v>
      </c>
      <c r="D9" s="14">
        <v>5</v>
      </c>
      <c r="E9" s="11">
        <f t="shared" si="0"/>
        <v>8</v>
      </c>
      <c r="F9" s="12">
        <f t="shared" si="1"/>
        <v>1</v>
      </c>
    </row>
    <row r="10" spans="2:13" ht="45" customHeight="1" x14ac:dyDescent="0.25">
      <c r="B10" s="7" t="s">
        <v>33</v>
      </c>
      <c r="C10" s="11">
        <v>5</v>
      </c>
      <c r="D10" s="14">
        <v>4</v>
      </c>
      <c r="E10" s="11">
        <f t="shared" si="0"/>
        <v>7</v>
      </c>
      <c r="F10" s="12">
        <f t="shared" si="1"/>
        <v>0.875</v>
      </c>
    </row>
    <row r="11" spans="2:13" ht="45" customHeight="1" x14ac:dyDescent="0.25">
      <c r="B11" s="7" t="s">
        <v>34</v>
      </c>
      <c r="C11" s="11">
        <v>5</v>
      </c>
      <c r="D11" s="14">
        <v>4</v>
      </c>
      <c r="E11" s="11">
        <f t="shared" si="0"/>
        <v>7</v>
      </c>
      <c r="F11" s="12">
        <f t="shared" si="1"/>
        <v>0.875</v>
      </c>
    </row>
    <row r="12" spans="2:13" ht="45" customHeight="1" x14ac:dyDescent="0.25">
      <c r="B12" s="7" t="s">
        <v>35</v>
      </c>
      <c r="C12" s="11">
        <v>5</v>
      </c>
      <c r="D12" s="14">
        <v>5</v>
      </c>
      <c r="E12" s="11">
        <f t="shared" si="0"/>
        <v>8</v>
      </c>
      <c r="F12" s="12">
        <f t="shared" si="1"/>
        <v>1</v>
      </c>
    </row>
    <row r="13" spans="2:13" ht="45" customHeight="1" x14ac:dyDescent="0.25">
      <c r="B13" s="7" t="s">
        <v>36</v>
      </c>
      <c r="C13" s="11">
        <v>5</v>
      </c>
      <c r="D13" s="14">
        <v>5</v>
      </c>
      <c r="E13" s="11">
        <f t="shared" si="0"/>
        <v>8</v>
      </c>
      <c r="F13" s="12">
        <f t="shared" si="1"/>
        <v>1</v>
      </c>
    </row>
    <row r="14" spans="2:13" ht="45" customHeight="1" x14ac:dyDescent="0.25">
      <c r="B14" s="7" t="s">
        <v>37</v>
      </c>
      <c r="C14" s="11">
        <v>5</v>
      </c>
      <c r="D14" s="14">
        <v>5</v>
      </c>
      <c r="E14" s="11">
        <f t="shared" si="0"/>
        <v>8</v>
      </c>
      <c r="F14" s="12">
        <f t="shared" si="1"/>
        <v>1</v>
      </c>
    </row>
    <row r="15" spans="2:13" ht="45" customHeight="1" x14ac:dyDescent="0.25">
      <c r="B15" s="7" t="s">
        <v>38</v>
      </c>
      <c r="C15" s="11">
        <v>5</v>
      </c>
      <c r="D15" s="14">
        <v>5</v>
      </c>
      <c r="E15" s="11">
        <f t="shared" si="0"/>
        <v>8</v>
      </c>
      <c r="F15" s="12">
        <f t="shared" si="1"/>
        <v>1</v>
      </c>
    </row>
    <row r="16" spans="2:13" ht="45" customHeight="1" x14ac:dyDescent="0.25">
      <c r="B16" s="7" t="s">
        <v>39</v>
      </c>
      <c r="C16" s="11">
        <v>5</v>
      </c>
      <c r="D16" s="14">
        <v>5</v>
      </c>
      <c r="E16" s="11">
        <f t="shared" si="0"/>
        <v>8</v>
      </c>
      <c r="F16" s="12">
        <f t="shared" si="1"/>
        <v>1</v>
      </c>
    </row>
    <row r="17" spans="2:6" ht="45" customHeight="1" x14ac:dyDescent="0.25">
      <c r="B17" s="7" t="s">
        <v>40</v>
      </c>
      <c r="C17" s="11">
        <v>5</v>
      </c>
      <c r="D17" s="14">
        <v>5</v>
      </c>
      <c r="E17" s="11">
        <f t="shared" si="0"/>
        <v>8</v>
      </c>
      <c r="F17" s="12">
        <f t="shared" si="1"/>
        <v>1</v>
      </c>
    </row>
    <row r="18" spans="2:6" ht="45" customHeight="1" x14ac:dyDescent="0.25">
      <c r="B18" s="7" t="s">
        <v>41</v>
      </c>
      <c r="C18" s="11">
        <v>4</v>
      </c>
      <c r="D18" s="14">
        <v>5</v>
      </c>
      <c r="E18" s="11">
        <f t="shared" si="0"/>
        <v>7</v>
      </c>
      <c r="F18" s="12">
        <f t="shared" si="1"/>
        <v>0.875</v>
      </c>
    </row>
    <row r="19" spans="2:6" ht="45" customHeight="1" x14ac:dyDescent="0.25">
      <c r="B19" s="7" t="s">
        <v>42</v>
      </c>
      <c r="C19" s="11">
        <v>5</v>
      </c>
      <c r="D19" s="14">
        <v>5</v>
      </c>
      <c r="E19" s="11">
        <f t="shared" si="0"/>
        <v>8</v>
      </c>
      <c r="F19" s="12">
        <f t="shared" si="1"/>
        <v>1</v>
      </c>
    </row>
    <row r="20" spans="2:6" ht="45" customHeight="1" x14ac:dyDescent="0.25">
      <c r="B20" s="7" t="s">
        <v>43</v>
      </c>
      <c r="C20" s="11">
        <v>5</v>
      </c>
      <c r="D20" s="14">
        <v>5</v>
      </c>
      <c r="E20" s="11">
        <f t="shared" si="0"/>
        <v>8</v>
      </c>
      <c r="F20" s="12">
        <f t="shared" si="1"/>
        <v>1</v>
      </c>
    </row>
    <row r="21" spans="2:6" ht="45" customHeight="1" x14ac:dyDescent="0.25">
      <c r="B21" s="7" t="s">
        <v>44</v>
      </c>
      <c r="C21" s="11">
        <v>5</v>
      </c>
      <c r="D21" s="14">
        <v>5</v>
      </c>
      <c r="E21" s="11">
        <f t="shared" si="0"/>
        <v>8</v>
      </c>
      <c r="F21" s="12">
        <f t="shared" si="1"/>
        <v>1</v>
      </c>
    </row>
    <row r="22" spans="2:6" ht="45" customHeight="1" x14ac:dyDescent="0.25">
      <c r="B22" s="7" t="s">
        <v>45</v>
      </c>
      <c r="C22" s="11">
        <v>5</v>
      </c>
      <c r="D22" s="14">
        <v>5</v>
      </c>
      <c r="E22" s="11">
        <f t="shared" si="0"/>
        <v>8</v>
      </c>
      <c r="F22" s="12">
        <f t="shared" si="1"/>
        <v>1</v>
      </c>
    </row>
    <row r="23" spans="2:6" ht="45" customHeight="1" x14ac:dyDescent="0.25">
      <c r="B23" s="7" t="s">
        <v>46</v>
      </c>
      <c r="C23" s="11">
        <v>5</v>
      </c>
      <c r="D23" s="14">
        <v>4</v>
      </c>
      <c r="E23" s="11">
        <f t="shared" si="0"/>
        <v>7</v>
      </c>
      <c r="F23" s="12">
        <f t="shared" si="1"/>
        <v>0.875</v>
      </c>
    </row>
    <row r="24" spans="2:6" s="1" customFormat="1" ht="30" customHeight="1" x14ac:dyDescent="0.25">
      <c r="B24" s="29" t="s">
        <v>26</v>
      </c>
      <c r="C24" s="29"/>
      <c r="D24" s="29"/>
      <c r="E24" s="29"/>
      <c r="F24" s="13">
        <f>AVERAGE(F4:F23)</f>
        <v>0.96250000000000002</v>
      </c>
    </row>
    <row r="25" spans="2:6" x14ac:dyDescent="0.25">
      <c r="E25" s="8"/>
    </row>
    <row r="30" spans="2:6" ht="30" customHeight="1" x14ac:dyDescent="0.25">
      <c r="B30" s="2" t="s">
        <v>8</v>
      </c>
      <c r="C30" s="2" t="s">
        <v>9</v>
      </c>
      <c r="D30" s="2" t="s">
        <v>10</v>
      </c>
    </row>
    <row r="31" spans="2:6" ht="30" x14ac:dyDescent="0.25">
      <c r="B31" s="3" t="s">
        <v>11</v>
      </c>
      <c r="C31" s="9" t="s">
        <v>12</v>
      </c>
      <c r="D31" s="10" t="s">
        <v>13</v>
      </c>
    </row>
    <row r="32" spans="2:6" ht="30" x14ac:dyDescent="0.25">
      <c r="B32" s="3" t="s">
        <v>14</v>
      </c>
      <c r="C32" s="9" t="s">
        <v>15</v>
      </c>
      <c r="D32" s="10" t="s">
        <v>16</v>
      </c>
    </row>
    <row r="33" spans="2:4" ht="30" x14ac:dyDescent="0.25">
      <c r="B33" s="3" t="s">
        <v>17</v>
      </c>
      <c r="C33" s="9" t="s">
        <v>18</v>
      </c>
      <c r="D33" s="10" t="s">
        <v>19</v>
      </c>
    </row>
    <row r="34" spans="2:4" ht="30" x14ac:dyDescent="0.25">
      <c r="B34" s="3" t="s">
        <v>20</v>
      </c>
      <c r="C34" s="9" t="s">
        <v>21</v>
      </c>
      <c r="D34" s="10" t="s">
        <v>22</v>
      </c>
    </row>
    <row r="35" spans="2:4" ht="30" x14ac:dyDescent="0.25">
      <c r="B35" s="3" t="s">
        <v>23</v>
      </c>
      <c r="C35" s="9" t="s">
        <v>24</v>
      </c>
      <c r="D35" s="10" t="s">
        <v>25</v>
      </c>
    </row>
    <row r="37" spans="2:4" x14ac:dyDescent="0.25">
      <c r="B37" s="15" t="s">
        <v>47</v>
      </c>
    </row>
    <row r="38" spans="2:4" x14ac:dyDescent="0.25">
      <c r="B38" s="15" t="s">
        <v>48</v>
      </c>
    </row>
    <row r="39" spans="2:4" x14ac:dyDescent="0.25">
      <c r="B39" s="16" t="s">
        <v>49</v>
      </c>
    </row>
    <row r="40" spans="2:4" x14ac:dyDescent="0.25">
      <c r="B40" s="16" t="s">
        <v>50</v>
      </c>
    </row>
  </sheetData>
  <mergeCells count="1">
    <mergeCell ref="B24:E24"/>
  </mergeCells>
  <conditionalFormatting sqref="C4:D23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{3FFB887F-B301-4822-87EE-8308687F6778}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FB887F-B301-4822-87EE-8308687F677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C4:D23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6DB3E-7B8E-4553-991F-E4B9E4F9084E}">
  <sheetPr>
    <tabColor theme="9" tint="-0.249977111117893"/>
  </sheetPr>
  <dimension ref="B2:H24"/>
  <sheetViews>
    <sheetView showGridLines="0" workbookViewId="0">
      <selection activeCell="I11" sqref="I11"/>
    </sheetView>
  </sheetViews>
  <sheetFormatPr baseColWidth="10" defaultColWidth="9.140625" defaultRowHeight="15" x14ac:dyDescent="0.25"/>
  <cols>
    <col min="1" max="1" width="3.7109375" customWidth="1"/>
    <col min="2" max="2" width="85.85546875" bestFit="1" customWidth="1"/>
    <col min="3" max="3" width="12.7109375" customWidth="1"/>
    <col min="4" max="4" width="10.7109375" bestFit="1" customWidth="1"/>
    <col min="5" max="5" width="3.85546875" style="28" customWidth="1"/>
    <col min="6" max="6" width="12.7109375" style="18" customWidth="1"/>
    <col min="7" max="7" width="28.7109375" customWidth="1"/>
  </cols>
  <sheetData>
    <row r="2" spans="2:7" s="1" customFormat="1" ht="30" customHeight="1" x14ac:dyDescent="0.25">
      <c r="B2" s="23" t="s">
        <v>0</v>
      </c>
      <c r="C2" s="23" t="s">
        <v>51</v>
      </c>
      <c r="D2" s="23" t="s">
        <v>52</v>
      </c>
      <c r="E2" s="23">
        <f t="shared" ref="E2:E22" si="0">COUNT(C2:D2)</f>
        <v>0</v>
      </c>
      <c r="F2" s="25" t="str">
        <f t="shared" ref="F2:F22" si="1">IF(COUNT(C2:D2)&gt;=2,(SUM(C2:D2)-COUNT(C2:D2))/(4*COUNT(C2:D2)),"")</f>
        <v/>
      </c>
      <c r="G2" s="24" t="str">
        <f t="shared" ref="G2:G24" si="2">IF(F2="","",IF(F2&gt;=0.9,"Excelente validez",IF(F2&gt;=0.8,"Alta validez",IF(F2&gt;=0.75,"Validez aceptable / límite",IF(F2&gt;=0.6,"Validez baja o dudosa","Validez inaceptable")))))</f>
        <v/>
      </c>
    </row>
    <row r="3" spans="2:7" s="19" customFormat="1" ht="45" customHeight="1" x14ac:dyDescent="0.25">
      <c r="B3" s="20" t="s">
        <v>27</v>
      </c>
      <c r="C3" s="21">
        <v>5</v>
      </c>
      <c r="D3" s="21">
        <v>5</v>
      </c>
      <c r="E3" s="21">
        <f t="shared" si="0"/>
        <v>2</v>
      </c>
      <c r="F3" s="22">
        <f t="shared" si="1"/>
        <v>1</v>
      </c>
      <c r="G3" s="21" t="str">
        <f t="shared" si="2"/>
        <v>Excelente validez</v>
      </c>
    </row>
    <row r="4" spans="2:7" s="19" customFormat="1" ht="45" customHeight="1" x14ac:dyDescent="0.25">
      <c r="B4" s="20" t="s">
        <v>28</v>
      </c>
      <c r="C4" s="21">
        <v>5</v>
      </c>
      <c r="D4" s="21">
        <v>5</v>
      </c>
      <c r="E4" s="21">
        <f t="shared" si="0"/>
        <v>2</v>
      </c>
      <c r="F4" s="22">
        <f t="shared" si="1"/>
        <v>1</v>
      </c>
      <c r="G4" s="21" t="str">
        <f t="shared" si="2"/>
        <v>Excelente validez</v>
      </c>
    </row>
    <row r="5" spans="2:7" s="19" customFormat="1" ht="45" customHeight="1" x14ac:dyDescent="0.25">
      <c r="B5" s="20" t="s">
        <v>29</v>
      </c>
      <c r="C5" s="21">
        <v>4</v>
      </c>
      <c r="D5" s="21">
        <v>5</v>
      </c>
      <c r="E5" s="21">
        <f t="shared" si="0"/>
        <v>2</v>
      </c>
      <c r="F5" s="22">
        <f t="shared" si="1"/>
        <v>0.875</v>
      </c>
      <c r="G5" s="21" t="str">
        <f t="shared" si="2"/>
        <v>Alta validez</v>
      </c>
    </row>
    <row r="6" spans="2:7" s="19" customFormat="1" ht="45" customHeight="1" x14ac:dyDescent="0.25">
      <c r="B6" s="20" t="s">
        <v>30</v>
      </c>
      <c r="C6" s="21">
        <v>5</v>
      </c>
      <c r="D6" s="21">
        <v>4</v>
      </c>
      <c r="E6" s="21">
        <f t="shared" si="0"/>
        <v>2</v>
      </c>
      <c r="F6" s="22">
        <f t="shared" si="1"/>
        <v>0.875</v>
      </c>
      <c r="G6" s="21" t="str">
        <f t="shared" si="2"/>
        <v>Alta validez</v>
      </c>
    </row>
    <row r="7" spans="2:7" s="19" customFormat="1" ht="45" customHeight="1" x14ac:dyDescent="0.25">
      <c r="B7" s="20" t="s">
        <v>31</v>
      </c>
      <c r="C7" s="21">
        <v>5</v>
      </c>
      <c r="D7" s="21">
        <v>5</v>
      </c>
      <c r="E7" s="21">
        <f t="shared" si="0"/>
        <v>2</v>
      </c>
      <c r="F7" s="22">
        <f t="shared" si="1"/>
        <v>1</v>
      </c>
      <c r="G7" s="21" t="str">
        <f t="shared" si="2"/>
        <v>Excelente validez</v>
      </c>
    </row>
    <row r="8" spans="2:7" s="19" customFormat="1" ht="45" customHeight="1" x14ac:dyDescent="0.25">
      <c r="B8" s="20" t="s">
        <v>32</v>
      </c>
      <c r="C8" s="21">
        <v>5</v>
      </c>
      <c r="D8" s="21">
        <v>5</v>
      </c>
      <c r="E8" s="21">
        <f t="shared" si="0"/>
        <v>2</v>
      </c>
      <c r="F8" s="22">
        <f t="shared" si="1"/>
        <v>1</v>
      </c>
      <c r="G8" s="21" t="str">
        <f t="shared" si="2"/>
        <v>Excelente validez</v>
      </c>
    </row>
    <row r="9" spans="2:7" s="19" customFormat="1" ht="45" customHeight="1" x14ac:dyDescent="0.25">
      <c r="B9" s="20" t="s">
        <v>33</v>
      </c>
      <c r="C9" s="21">
        <v>5</v>
      </c>
      <c r="D9" s="21">
        <v>4</v>
      </c>
      <c r="E9" s="21">
        <f t="shared" si="0"/>
        <v>2</v>
      </c>
      <c r="F9" s="22">
        <f t="shared" si="1"/>
        <v>0.875</v>
      </c>
      <c r="G9" s="21" t="str">
        <f t="shared" si="2"/>
        <v>Alta validez</v>
      </c>
    </row>
    <row r="10" spans="2:7" s="19" customFormat="1" ht="45" customHeight="1" x14ac:dyDescent="0.25">
      <c r="B10" s="20" t="s">
        <v>34</v>
      </c>
      <c r="C10" s="21">
        <v>5</v>
      </c>
      <c r="D10" s="21">
        <v>4</v>
      </c>
      <c r="E10" s="21">
        <f t="shared" si="0"/>
        <v>2</v>
      </c>
      <c r="F10" s="22">
        <f t="shared" si="1"/>
        <v>0.875</v>
      </c>
      <c r="G10" s="21" t="str">
        <f t="shared" si="2"/>
        <v>Alta validez</v>
      </c>
    </row>
    <row r="11" spans="2:7" s="19" customFormat="1" ht="45" customHeight="1" x14ac:dyDescent="0.25">
      <c r="B11" s="20" t="s">
        <v>35</v>
      </c>
      <c r="C11" s="21">
        <v>5</v>
      </c>
      <c r="D11" s="21">
        <v>5</v>
      </c>
      <c r="E11" s="21">
        <f t="shared" si="0"/>
        <v>2</v>
      </c>
      <c r="F11" s="22">
        <f t="shared" si="1"/>
        <v>1</v>
      </c>
      <c r="G11" s="21" t="str">
        <f t="shared" si="2"/>
        <v>Excelente validez</v>
      </c>
    </row>
    <row r="12" spans="2:7" s="19" customFormat="1" ht="45" customHeight="1" x14ac:dyDescent="0.25">
      <c r="B12" s="20" t="s">
        <v>36</v>
      </c>
      <c r="C12" s="21">
        <v>5</v>
      </c>
      <c r="D12" s="21">
        <v>5</v>
      </c>
      <c r="E12" s="21">
        <f t="shared" si="0"/>
        <v>2</v>
      </c>
      <c r="F12" s="22">
        <f t="shared" si="1"/>
        <v>1</v>
      </c>
      <c r="G12" s="21" t="str">
        <f t="shared" si="2"/>
        <v>Excelente validez</v>
      </c>
    </row>
    <row r="13" spans="2:7" s="19" customFormat="1" ht="45" customHeight="1" x14ac:dyDescent="0.25">
      <c r="B13" s="20" t="s">
        <v>37</v>
      </c>
      <c r="C13" s="21">
        <v>5</v>
      </c>
      <c r="D13" s="21">
        <v>5</v>
      </c>
      <c r="E13" s="21">
        <f t="shared" si="0"/>
        <v>2</v>
      </c>
      <c r="F13" s="22">
        <f t="shared" si="1"/>
        <v>1</v>
      </c>
      <c r="G13" s="21" t="str">
        <f t="shared" si="2"/>
        <v>Excelente validez</v>
      </c>
    </row>
    <row r="14" spans="2:7" s="19" customFormat="1" ht="45" customHeight="1" x14ac:dyDescent="0.25">
      <c r="B14" s="20" t="s">
        <v>38</v>
      </c>
      <c r="C14" s="21">
        <v>5</v>
      </c>
      <c r="D14" s="21">
        <v>5</v>
      </c>
      <c r="E14" s="21">
        <f t="shared" si="0"/>
        <v>2</v>
      </c>
      <c r="F14" s="22">
        <f t="shared" si="1"/>
        <v>1</v>
      </c>
      <c r="G14" s="21" t="str">
        <f t="shared" si="2"/>
        <v>Excelente validez</v>
      </c>
    </row>
    <row r="15" spans="2:7" s="19" customFormat="1" ht="45" customHeight="1" x14ac:dyDescent="0.25">
      <c r="B15" s="20" t="s">
        <v>39</v>
      </c>
      <c r="C15" s="21">
        <v>5</v>
      </c>
      <c r="D15" s="21">
        <v>5</v>
      </c>
      <c r="E15" s="21">
        <f t="shared" si="0"/>
        <v>2</v>
      </c>
      <c r="F15" s="22">
        <f t="shared" si="1"/>
        <v>1</v>
      </c>
      <c r="G15" s="21" t="str">
        <f t="shared" si="2"/>
        <v>Excelente validez</v>
      </c>
    </row>
    <row r="16" spans="2:7" s="19" customFormat="1" ht="45" customHeight="1" x14ac:dyDescent="0.25">
      <c r="B16" s="20" t="s">
        <v>40</v>
      </c>
      <c r="C16" s="21">
        <v>5</v>
      </c>
      <c r="D16" s="21">
        <v>5</v>
      </c>
      <c r="E16" s="21">
        <f t="shared" si="0"/>
        <v>2</v>
      </c>
      <c r="F16" s="22">
        <f t="shared" si="1"/>
        <v>1</v>
      </c>
      <c r="G16" s="21" t="str">
        <f t="shared" si="2"/>
        <v>Excelente validez</v>
      </c>
    </row>
    <row r="17" spans="2:8" s="19" customFormat="1" ht="45" customHeight="1" x14ac:dyDescent="0.25">
      <c r="B17" s="20" t="s">
        <v>41</v>
      </c>
      <c r="C17" s="21">
        <v>4</v>
      </c>
      <c r="D17" s="21">
        <v>5</v>
      </c>
      <c r="E17" s="21">
        <f t="shared" si="0"/>
        <v>2</v>
      </c>
      <c r="F17" s="22">
        <f t="shared" si="1"/>
        <v>0.875</v>
      </c>
      <c r="G17" s="21" t="str">
        <f t="shared" si="2"/>
        <v>Alta validez</v>
      </c>
    </row>
    <row r="18" spans="2:8" s="19" customFormat="1" ht="45" customHeight="1" x14ac:dyDescent="0.25">
      <c r="B18" s="20" t="s">
        <v>42</v>
      </c>
      <c r="C18" s="21">
        <v>5</v>
      </c>
      <c r="D18" s="21">
        <v>5</v>
      </c>
      <c r="E18" s="21">
        <f t="shared" si="0"/>
        <v>2</v>
      </c>
      <c r="F18" s="22">
        <f t="shared" si="1"/>
        <v>1</v>
      </c>
      <c r="G18" s="21" t="str">
        <f t="shared" si="2"/>
        <v>Excelente validez</v>
      </c>
    </row>
    <row r="19" spans="2:8" s="19" customFormat="1" ht="45" customHeight="1" x14ac:dyDescent="0.25">
      <c r="B19" s="20" t="s">
        <v>43</v>
      </c>
      <c r="C19" s="21">
        <v>5</v>
      </c>
      <c r="D19" s="21">
        <v>5</v>
      </c>
      <c r="E19" s="21">
        <f t="shared" si="0"/>
        <v>2</v>
      </c>
      <c r="F19" s="22">
        <f t="shared" si="1"/>
        <v>1</v>
      </c>
      <c r="G19" s="21" t="str">
        <f t="shared" si="2"/>
        <v>Excelente validez</v>
      </c>
    </row>
    <row r="20" spans="2:8" s="19" customFormat="1" ht="45" customHeight="1" x14ac:dyDescent="0.25">
      <c r="B20" s="20" t="s">
        <v>44</v>
      </c>
      <c r="C20" s="21">
        <v>5</v>
      </c>
      <c r="D20" s="21">
        <v>5</v>
      </c>
      <c r="E20" s="21">
        <f t="shared" si="0"/>
        <v>2</v>
      </c>
      <c r="F20" s="22">
        <f t="shared" si="1"/>
        <v>1</v>
      </c>
      <c r="G20" s="21" t="str">
        <f t="shared" si="2"/>
        <v>Excelente validez</v>
      </c>
    </row>
    <row r="21" spans="2:8" s="19" customFormat="1" ht="45" customHeight="1" x14ac:dyDescent="0.25">
      <c r="B21" s="20" t="s">
        <v>45</v>
      </c>
      <c r="C21" s="21">
        <v>5</v>
      </c>
      <c r="D21" s="21">
        <v>5</v>
      </c>
      <c r="E21" s="21">
        <f t="shared" si="0"/>
        <v>2</v>
      </c>
      <c r="F21" s="22">
        <f t="shared" si="1"/>
        <v>1</v>
      </c>
      <c r="G21" s="21" t="str">
        <f t="shared" si="2"/>
        <v>Excelente validez</v>
      </c>
    </row>
    <row r="22" spans="2:8" s="19" customFormat="1" ht="45" customHeight="1" x14ac:dyDescent="0.25">
      <c r="B22" s="20" t="s">
        <v>46</v>
      </c>
      <c r="C22" s="21">
        <v>5</v>
      </c>
      <c r="D22" s="21">
        <v>4</v>
      </c>
      <c r="E22" s="21">
        <f t="shared" si="0"/>
        <v>2</v>
      </c>
      <c r="F22" s="22">
        <f t="shared" si="1"/>
        <v>0.875</v>
      </c>
      <c r="G22" s="21" t="str">
        <f t="shared" si="2"/>
        <v>Alta validez</v>
      </c>
    </row>
    <row r="23" spans="2:8" x14ac:dyDescent="0.25">
      <c r="G23" s="18"/>
      <c r="H23" s="18"/>
    </row>
    <row r="24" spans="2:8" ht="30" customHeight="1" x14ac:dyDescent="0.25">
      <c r="B24" s="27" t="s">
        <v>26</v>
      </c>
      <c r="F24" s="26">
        <f>AVERAGE(F3:F22)</f>
        <v>0.96250000000000002</v>
      </c>
      <c r="G24" s="21" t="str">
        <f t="shared" si="2"/>
        <v>Excelente validez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V-Aiken</vt:lpstr>
      <vt:lpstr>Versión Aiken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ANIBAL JOSE PERNA GONZALEZ</cp:lastModifiedBy>
  <dcterms:created xsi:type="dcterms:W3CDTF">2025-07-02T22:35:28Z</dcterms:created>
  <dcterms:modified xsi:type="dcterms:W3CDTF">2025-09-19T16:33:40Z</dcterms:modified>
</cp:coreProperties>
</file>