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145/Documentos compartidos/General/Anexos/Anexos Anteproyecto Completo/"/>
    </mc:Choice>
  </mc:AlternateContent>
  <xr:revisionPtr revIDLastSave="56" documentId="13_ncr:1_{BC31ADEB-D6E4-744E-8D2C-FB13BC300888}" xr6:coauthVersionLast="47" xr6:coauthVersionMax="47" xr10:uidLastSave="{59FE4293-617E-4992-A447-954EE51483B3}"/>
  <bookViews>
    <workbookView xWindow="28680" yWindow="-120" windowWidth="29040" windowHeight="15720" xr2:uid="{0744A695-55E2-A243-9BE4-76825905EFBC}"/>
  </bookViews>
  <sheets>
    <sheet name="RRH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1" l="1"/>
  <c r="T18" i="1"/>
  <c r="T19" i="1"/>
  <c r="T20" i="1"/>
  <c r="T21" i="1"/>
  <c r="T22" i="1"/>
  <c r="T23" i="1"/>
  <c r="T24" i="1"/>
  <c r="L9" i="1"/>
  <c r="I10" i="1"/>
  <c r="I9" i="1"/>
  <c r="I12" i="1" s="1"/>
  <c r="H10" i="1"/>
  <c r="H12" i="1" s="1"/>
  <c r="H9" i="1"/>
  <c r="G10" i="1"/>
  <c r="G9" i="1"/>
  <c r="E10" i="1"/>
  <c r="E9" i="1"/>
  <c r="E12" i="1" s="1"/>
  <c r="D12" i="1"/>
  <c r="G12" i="1"/>
  <c r="F12" i="1"/>
  <c r="M12" i="1"/>
  <c r="K12" i="1"/>
  <c r="J12" i="1"/>
  <c r="L10" i="1" l="1"/>
  <c r="L12" i="1"/>
</calcChain>
</file>

<file path=xl/sharedStrings.xml><?xml version="1.0" encoding="utf-8"?>
<sst xmlns="http://schemas.openxmlformats.org/spreadsheetml/2006/main" count="38" uniqueCount="36">
  <si>
    <t>Gastos de Administración y Nómina</t>
  </si>
  <si>
    <t>Nombre</t>
  </si>
  <si>
    <t>Cantidad</t>
  </si>
  <si>
    <t>Sueldo</t>
  </si>
  <si>
    <t>Dias</t>
  </si>
  <si>
    <t>Salud</t>
  </si>
  <si>
    <t>Pensión</t>
  </si>
  <si>
    <t>Auxilio de transporte</t>
  </si>
  <si>
    <t>Fondo Solidaridad</t>
  </si>
  <si>
    <t>Retefuente</t>
  </si>
  <si>
    <t>Total Deducido</t>
  </si>
  <si>
    <t>Neto Pagado</t>
  </si>
  <si>
    <t>Gerente Comercial</t>
  </si>
  <si>
    <t>Gerente Financiero</t>
  </si>
  <si>
    <t>Gerente RRHH</t>
  </si>
  <si>
    <t>Asistente RRHH</t>
  </si>
  <si>
    <t>Consultor</t>
  </si>
  <si>
    <t>Asistente Comercial</t>
  </si>
  <si>
    <t>Asistente Contable</t>
  </si>
  <si>
    <t>Totales</t>
  </si>
  <si>
    <t>Recursos</t>
  </si>
  <si>
    <t>Descripción</t>
  </si>
  <si>
    <t xml:space="preserve">Precio </t>
  </si>
  <si>
    <t>Total</t>
  </si>
  <si>
    <t>PC Portatiles</t>
  </si>
  <si>
    <t>Portatil de oficina con 8Gb de RAM y 512GB de Disco Duro</t>
  </si>
  <si>
    <t>Software Contable</t>
  </si>
  <si>
    <t>Software contable pagado mensualmente(Precio por mes durante un año)</t>
  </si>
  <si>
    <t>Suite de Ofimatica</t>
  </si>
  <si>
    <t>Licencia por un año Office 365 Familia(Precio por mes)</t>
  </si>
  <si>
    <t>Dominio y Correos</t>
  </si>
  <si>
    <t>Licencia Google Workspace</t>
  </si>
  <si>
    <t>Pagina Web</t>
  </si>
  <si>
    <t>Creación Landing Page Corporativa</t>
  </si>
  <si>
    <t>Software CRM</t>
  </si>
  <si>
    <t>Licencia Mensual por usuario dentro del CRM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</si>
</sst>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240A]\ * #,##0.00_-;\-[$$-240A]\ * #,##0.00_-;_-[$$-240A]\ * &quot;-&quot;??_-;_-@_-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84FB-7D23-274B-97C5-FB371509F3D0}">
  <dimension ref="C3:T24"/>
  <sheetViews>
    <sheetView tabSelected="1" workbookViewId="0">
      <selection activeCell="E14" sqref="E14"/>
    </sheetView>
  </sheetViews>
  <sheetFormatPr defaultColWidth="11" defaultRowHeight="15.75" x14ac:dyDescent="0.25"/>
  <cols>
    <col min="3" max="3" width="24.125" customWidth="1"/>
    <col min="4" max="4" width="9.375" customWidth="1"/>
    <col min="5" max="5" width="16.25" bestFit="1" customWidth="1"/>
    <col min="6" max="6" width="11" bestFit="1" customWidth="1"/>
    <col min="7" max="7" width="14.625" bestFit="1" customWidth="1"/>
    <col min="8" max="8" width="15.5" bestFit="1" customWidth="1"/>
    <col min="9" max="9" width="18.5" bestFit="1" customWidth="1"/>
    <col min="10" max="10" width="16" bestFit="1" customWidth="1"/>
    <col min="11" max="11" width="13.5" bestFit="1" customWidth="1"/>
    <col min="12" max="12" width="14.5" bestFit="1" customWidth="1"/>
    <col min="13" max="13" width="25.375" customWidth="1"/>
    <col min="16" max="16" width="16.75" bestFit="1" customWidth="1"/>
    <col min="17" max="17" width="23.5" customWidth="1"/>
    <col min="19" max="19" width="14.25" bestFit="1" customWidth="1"/>
    <col min="20" max="21" width="15.25" bestFit="1" customWidth="1"/>
  </cols>
  <sheetData>
    <row r="3" spans="3:13" x14ac:dyDescent="0.25">
      <c r="C3" s="13" t="s">
        <v>0</v>
      </c>
      <c r="D3" s="14"/>
      <c r="E3" s="14"/>
      <c r="F3" s="14"/>
      <c r="G3" s="14"/>
      <c r="H3" s="14"/>
      <c r="I3" s="14"/>
      <c r="J3" s="14"/>
      <c r="K3" s="14"/>
      <c r="L3" s="14"/>
      <c r="M3" s="15"/>
    </row>
    <row r="4" spans="3:13" x14ac:dyDescent="0.25"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 spans="3:13" x14ac:dyDescent="0.25">
      <c r="C5" s="2" t="s">
        <v>12</v>
      </c>
      <c r="D5" s="2">
        <v>1</v>
      </c>
      <c r="E5" s="3">
        <v>3500000</v>
      </c>
      <c r="F5" s="3">
        <v>30</v>
      </c>
      <c r="G5" s="3">
        <v>2000000</v>
      </c>
      <c r="H5" s="3">
        <v>200000</v>
      </c>
      <c r="I5" s="3">
        <v>0</v>
      </c>
      <c r="J5" s="3">
        <v>50000</v>
      </c>
      <c r="K5" s="3">
        <v>17481</v>
      </c>
      <c r="L5" s="3">
        <v>467480</v>
      </c>
      <c r="M5" s="3">
        <v>4532520</v>
      </c>
    </row>
    <row r="6" spans="3:13" x14ac:dyDescent="0.25">
      <c r="C6" s="2" t="s">
        <v>13</v>
      </c>
      <c r="D6" s="2">
        <v>1</v>
      </c>
      <c r="E6" s="3">
        <v>3500000</v>
      </c>
      <c r="F6" s="3">
        <v>30</v>
      </c>
      <c r="G6" s="3">
        <v>2000000</v>
      </c>
      <c r="H6" s="3">
        <v>200000</v>
      </c>
      <c r="I6" s="3">
        <v>0</v>
      </c>
      <c r="J6" s="3">
        <v>50000</v>
      </c>
      <c r="K6" s="3">
        <v>17481</v>
      </c>
      <c r="L6" s="3">
        <v>467480</v>
      </c>
      <c r="M6" s="3">
        <v>4532520</v>
      </c>
    </row>
    <row r="7" spans="3:13" x14ac:dyDescent="0.25">
      <c r="C7" s="2" t="s">
        <v>14</v>
      </c>
      <c r="D7" s="2">
        <v>1</v>
      </c>
      <c r="E7" s="3">
        <v>3500000</v>
      </c>
      <c r="F7" s="3">
        <v>30</v>
      </c>
      <c r="G7" s="3">
        <v>2000000</v>
      </c>
      <c r="H7" s="3">
        <v>200000</v>
      </c>
      <c r="I7" s="3">
        <v>0</v>
      </c>
      <c r="J7" s="3">
        <v>50000</v>
      </c>
      <c r="K7" s="3">
        <v>17481</v>
      </c>
      <c r="L7" s="3">
        <v>467480</v>
      </c>
      <c r="M7" s="3">
        <v>4532520</v>
      </c>
    </row>
    <row r="8" spans="3:13" x14ac:dyDescent="0.25">
      <c r="C8" s="2" t="s">
        <v>15</v>
      </c>
      <c r="D8" s="2">
        <v>1</v>
      </c>
      <c r="E8" s="3">
        <v>1000000</v>
      </c>
      <c r="F8" s="3">
        <v>30</v>
      </c>
      <c r="G8" s="3">
        <v>40000</v>
      </c>
      <c r="H8" s="3">
        <v>40000</v>
      </c>
      <c r="I8" s="3">
        <v>106464</v>
      </c>
      <c r="J8" s="3">
        <v>0</v>
      </c>
      <c r="K8" s="3">
        <v>0</v>
      </c>
      <c r="L8" s="3">
        <v>80000</v>
      </c>
      <c r="M8" s="3">
        <v>1026454</v>
      </c>
    </row>
    <row r="9" spans="3:13" x14ac:dyDescent="0.25">
      <c r="C9" s="2" t="s">
        <v>16</v>
      </c>
      <c r="D9" s="2">
        <v>2</v>
      </c>
      <c r="E9" s="3">
        <f>1800000*2</f>
        <v>3600000</v>
      </c>
      <c r="F9" s="3">
        <v>30</v>
      </c>
      <c r="G9" s="3">
        <f>72000*2</f>
        <v>144000</v>
      </c>
      <c r="H9" s="3">
        <f>72000*2</f>
        <v>144000</v>
      </c>
      <c r="I9" s="3">
        <f>41342*2</f>
        <v>82684</v>
      </c>
      <c r="J9" s="3">
        <v>0</v>
      </c>
      <c r="K9" s="3">
        <v>0</v>
      </c>
      <c r="L9" s="3">
        <f>G9+H9</f>
        <v>288000</v>
      </c>
      <c r="M9" s="3">
        <v>1697342</v>
      </c>
    </row>
    <row r="10" spans="3:13" x14ac:dyDescent="0.25">
      <c r="C10" s="2" t="s">
        <v>17</v>
      </c>
      <c r="D10" s="2">
        <v>2</v>
      </c>
      <c r="E10" s="3">
        <f>1000000*2</f>
        <v>2000000</v>
      </c>
      <c r="F10" s="3">
        <v>30</v>
      </c>
      <c r="G10" s="3">
        <f>40000*2</f>
        <v>80000</v>
      </c>
      <c r="H10" s="3">
        <f>40000*2</f>
        <v>80000</v>
      </c>
      <c r="I10" s="3">
        <f>106464*2</f>
        <v>212928</v>
      </c>
      <c r="J10" s="3">
        <v>0</v>
      </c>
      <c r="K10" s="3">
        <v>0</v>
      </c>
      <c r="L10" s="3">
        <f>G10+H10</f>
        <v>160000</v>
      </c>
      <c r="M10" s="3">
        <v>1026454</v>
      </c>
    </row>
    <row r="11" spans="3:13" x14ac:dyDescent="0.25">
      <c r="C11" s="5" t="s">
        <v>18</v>
      </c>
      <c r="D11" s="5">
        <v>1</v>
      </c>
      <c r="E11" s="3">
        <v>1000000</v>
      </c>
      <c r="F11" s="3">
        <v>30</v>
      </c>
      <c r="G11" s="3">
        <v>40000</v>
      </c>
      <c r="H11" s="3">
        <v>40000</v>
      </c>
      <c r="I11" s="3">
        <v>106464</v>
      </c>
      <c r="J11" s="3">
        <v>0</v>
      </c>
      <c r="K11" s="3">
        <v>0</v>
      </c>
      <c r="L11" s="3">
        <v>80000</v>
      </c>
      <c r="M11" s="3">
        <v>1026454</v>
      </c>
    </row>
    <row r="12" spans="3:13" x14ac:dyDescent="0.25">
      <c r="C12" s="4" t="s">
        <v>19</v>
      </c>
      <c r="D12" s="4">
        <f t="shared" ref="D12:M12" si="0">SUM(D5:D11)</f>
        <v>9</v>
      </c>
      <c r="E12" s="3">
        <f t="shared" si="0"/>
        <v>18100000</v>
      </c>
      <c r="F12" s="3">
        <f t="shared" si="0"/>
        <v>210</v>
      </c>
      <c r="G12" s="3">
        <f t="shared" si="0"/>
        <v>6304000</v>
      </c>
      <c r="H12" s="3">
        <f t="shared" si="0"/>
        <v>904000</v>
      </c>
      <c r="I12" s="3">
        <f t="shared" si="0"/>
        <v>508540</v>
      </c>
      <c r="J12" s="3">
        <f t="shared" si="0"/>
        <v>150000</v>
      </c>
      <c r="K12" s="3">
        <f t="shared" si="0"/>
        <v>52443</v>
      </c>
      <c r="L12" s="3">
        <f t="shared" si="0"/>
        <v>2010440</v>
      </c>
      <c r="M12" s="3">
        <f t="shared" si="0"/>
        <v>18374264</v>
      </c>
    </row>
    <row r="13" spans="3:13" x14ac:dyDescent="0.25">
      <c r="E13" s="25">
        <f>E12*12</f>
        <v>217200000</v>
      </c>
    </row>
    <row r="16" spans="3:13" x14ac:dyDescent="0.25">
      <c r="C16" s="18"/>
      <c r="D16" s="18"/>
      <c r="E16" s="18"/>
      <c r="F16" s="18"/>
      <c r="G16" s="18"/>
      <c r="H16" s="18"/>
    </row>
    <row r="17" spans="3:20" x14ac:dyDescent="0.25">
      <c r="C17" s="24"/>
      <c r="D17" s="24"/>
      <c r="E17" s="23"/>
      <c r="F17" s="19"/>
      <c r="G17" s="20"/>
      <c r="H17" s="20"/>
      <c r="P17" s="6" t="s">
        <v>20</v>
      </c>
      <c r="Q17" s="16" t="s">
        <v>21</v>
      </c>
      <c r="R17" s="6" t="s">
        <v>2</v>
      </c>
      <c r="S17" s="6" t="s">
        <v>22</v>
      </c>
      <c r="T17" s="6" t="s">
        <v>23</v>
      </c>
    </row>
    <row r="18" spans="3:20" ht="47.25" x14ac:dyDescent="0.25">
      <c r="C18" s="24"/>
      <c r="D18" s="24"/>
      <c r="E18" s="23"/>
      <c r="F18" s="19"/>
      <c r="G18" s="20"/>
      <c r="H18" s="20"/>
      <c r="P18" s="9" t="s">
        <v>24</v>
      </c>
      <c r="Q18" s="10" t="s">
        <v>25</v>
      </c>
      <c r="R18" s="11">
        <v>9</v>
      </c>
      <c r="S18" s="12">
        <v>2200000</v>
      </c>
      <c r="T18" s="12">
        <f>R18*S18</f>
        <v>19800000</v>
      </c>
    </row>
    <row r="19" spans="3:20" ht="47.25" x14ac:dyDescent="0.25">
      <c r="C19" s="24"/>
      <c r="D19" s="24"/>
      <c r="E19" s="23"/>
      <c r="F19" s="19"/>
      <c r="G19" s="20"/>
      <c r="H19" s="20"/>
      <c r="P19" s="9" t="s">
        <v>26</v>
      </c>
      <c r="Q19" s="10" t="s">
        <v>27</v>
      </c>
      <c r="R19" s="11">
        <v>12</v>
      </c>
      <c r="S19" s="12">
        <v>64500</v>
      </c>
      <c r="T19" s="12">
        <f>R19*S19</f>
        <v>774000</v>
      </c>
    </row>
    <row r="20" spans="3:20" ht="47.25" x14ac:dyDescent="0.25">
      <c r="C20" s="24"/>
      <c r="D20" s="24"/>
      <c r="E20" s="23"/>
      <c r="F20" s="19"/>
      <c r="G20" s="20"/>
      <c r="H20" s="20"/>
      <c r="P20" s="9" t="s">
        <v>28</v>
      </c>
      <c r="Q20" s="10" t="s">
        <v>29</v>
      </c>
      <c r="R20" s="11">
        <v>12</v>
      </c>
      <c r="S20" s="12">
        <v>28999</v>
      </c>
      <c r="T20" s="12">
        <f>R20*S20</f>
        <v>347988</v>
      </c>
    </row>
    <row r="21" spans="3:20" ht="31.5" x14ac:dyDescent="0.25">
      <c r="C21" s="24"/>
      <c r="D21" s="24"/>
      <c r="E21" s="23"/>
      <c r="F21" s="19"/>
      <c r="G21" s="20"/>
      <c r="H21" s="20"/>
      <c r="P21" s="9" t="s">
        <v>30</v>
      </c>
      <c r="Q21" s="10" t="s">
        <v>31</v>
      </c>
      <c r="R21" s="11">
        <v>9</v>
      </c>
      <c r="S21" s="12">
        <v>20500</v>
      </c>
      <c r="T21" s="12">
        <f>R21*S21</f>
        <v>184500</v>
      </c>
    </row>
    <row r="22" spans="3:20" ht="31.5" x14ac:dyDescent="0.25">
      <c r="C22" s="24"/>
      <c r="D22" s="24"/>
      <c r="E22" s="23"/>
      <c r="F22" s="19"/>
      <c r="G22" s="20"/>
      <c r="H22" s="20"/>
      <c r="P22" s="9" t="s">
        <v>32</v>
      </c>
      <c r="Q22" s="10" t="s">
        <v>33</v>
      </c>
      <c r="R22" s="11">
        <v>1</v>
      </c>
      <c r="S22" s="12">
        <v>900000</v>
      </c>
      <c r="T22" s="12">
        <f>R22*S22</f>
        <v>900000</v>
      </c>
    </row>
    <row r="23" spans="3:20" ht="31.5" x14ac:dyDescent="0.25">
      <c r="C23" s="22"/>
      <c r="D23" s="22"/>
      <c r="E23" s="21"/>
      <c r="F23" s="19"/>
      <c r="G23" s="19"/>
      <c r="H23" s="20"/>
      <c r="P23" s="9" t="s">
        <v>34</v>
      </c>
      <c r="Q23" s="10" t="s">
        <v>35</v>
      </c>
      <c r="R23" s="11">
        <v>9</v>
      </c>
      <c r="S23" s="12">
        <v>45200</v>
      </c>
      <c r="T23" s="12">
        <f>R23*S23</f>
        <v>406800</v>
      </c>
    </row>
    <row r="24" spans="3:20" x14ac:dyDescent="0.25">
      <c r="P24" s="6" t="s">
        <v>19</v>
      </c>
      <c r="Q24" s="17"/>
      <c r="R24" s="7"/>
      <c r="S24" s="7"/>
      <c r="T24" s="8">
        <f>SUM(T18:T23)</f>
        <v>22413288</v>
      </c>
    </row>
  </sheetData>
  <mergeCells count="1">
    <mergeCell ref="C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0F13DA09DAB6438230F9FAAEBE28B7" ma:contentTypeVersion="10" ma:contentTypeDescription="Crear nuevo documento." ma:contentTypeScope="" ma:versionID="6e08f2f78cac62cce969b129a6773e33">
  <xsd:schema xmlns:xsd="http://www.w3.org/2001/XMLSchema" xmlns:xs="http://www.w3.org/2001/XMLSchema" xmlns:p="http://schemas.microsoft.com/office/2006/metadata/properties" xmlns:ns2="ded231b7-4875-4a20-adb2-185198573cd6" xmlns:ns3="ff8470c9-15e6-4bc9-95dc-8b7787fe3c82" targetNamespace="http://schemas.microsoft.com/office/2006/metadata/properties" ma:root="true" ma:fieldsID="a0b07c028c4844bd24b07e81d2680a94" ns2:_="" ns3:_="">
    <xsd:import namespace="ded231b7-4875-4a20-adb2-185198573cd6"/>
    <xsd:import namespace="ff8470c9-15e6-4bc9-95dc-8b7787fe3c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231b7-4875-4a20-adb2-185198573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470c9-15e6-4bc9-95dc-8b7787fe3c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C8F6C-0F57-45A1-8BCB-C830CFC30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09BD2C-5AA5-4E03-BCE4-3B76EB305515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ed231b7-4875-4a20-adb2-185198573cd6"/>
    <ds:schemaRef ds:uri="http://schemas.microsoft.com/office/2006/documentManagement/types"/>
    <ds:schemaRef ds:uri="ff8470c9-15e6-4bc9-95dc-8b7787fe3c82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87A0D2-90B5-41F1-9C05-82FECB7F57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231b7-4875-4a20-adb2-185198573cd6"/>
    <ds:schemaRef ds:uri="ff8470c9-15e6-4bc9-95dc-8b7787fe3c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RRHH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Luis Eduardo Chacón Wilches</cp:lastModifiedBy>
  <cp:revision/>
  <dcterms:created xsi:type="dcterms:W3CDTF">2022-06-04T03:57:14Z</dcterms:created>
  <dcterms:modified xsi:type="dcterms:W3CDTF">2022-06-06T01:38:09Z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0x010100B60F13DA09DAB6438230F9FAAEBE28B7</vt:lpwstr>
  </property>
</Properties>
</file>