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Julian\Desktop\Maestria En gerencia de Proyectos\0. Maestria Gerencia de Proyectos\0.0 Proyecto de Grado\Adelantos de trabajo\8. 28 de octubre\Anexos\"/>
    </mc:Choice>
  </mc:AlternateContent>
  <xr:revisionPtr revIDLastSave="0" documentId="13_ncr:1_{4D34D682-18FB-470C-B85E-DDE62A467B71}" xr6:coauthVersionLast="47" xr6:coauthVersionMax="47" xr10:uidLastSave="{00000000-0000-0000-0000-000000000000}"/>
  <bookViews>
    <workbookView xWindow="-110" yWindow="-110" windowWidth="19420" windowHeight="10300" activeTab="1" xr2:uid="{BA1BEB4C-6197-47C2-8352-698D5283B3FB}"/>
  </bookViews>
  <sheets>
    <sheet name="Discriminado de precios" sheetId="1" r:id="rId1"/>
    <sheet name="Hoja1" sheetId="2" r:id="rId2"/>
    <sheet name="Hoja2" sheetId="3" r:id="rId3"/>
    <sheet name="Hoja3" sheetId="4" r:id="rId4"/>
    <sheet name="Hoja4" sheetId="5" r:id="rId5"/>
    <sheet name="Hoja5" sheetId="6" r:id="rId6"/>
    <sheet name="Hoja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H52" i="1" l="1"/>
  <c r="G39" i="1" l="1"/>
  <c r="H163" i="1"/>
  <c r="H164" i="1"/>
  <c r="H165" i="1"/>
  <c r="H166" i="1"/>
  <c r="H167" i="1"/>
  <c r="H152" i="1"/>
  <c r="H153" i="1"/>
  <c r="H154" i="1"/>
  <c r="H155" i="1"/>
  <c r="H156" i="1"/>
  <c r="H157" i="1"/>
  <c r="H158" i="1"/>
  <c r="H159" i="1"/>
  <c r="H160" i="1"/>
  <c r="H161" i="1"/>
  <c r="H162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57" i="1"/>
  <c r="H55" i="1"/>
  <c r="H56" i="1"/>
  <c r="H58" i="1"/>
  <c r="H59" i="1"/>
  <c r="H53" i="1"/>
  <c r="H54" i="1"/>
  <c r="H51" i="1"/>
  <c r="H44" i="1"/>
  <c r="H45" i="1"/>
  <c r="H46" i="1"/>
  <c r="H47" i="1"/>
  <c r="H48" i="1"/>
  <c r="H49" i="1"/>
  <c r="H50" i="1"/>
  <c r="H43" i="1"/>
  <c r="G33" i="1"/>
  <c r="G38" i="1"/>
  <c r="G37" i="1"/>
  <c r="G36" i="1"/>
  <c r="G35" i="1"/>
  <c r="G34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G41" i="1" l="1"/>
  <c r="H41" i="1"/>
  <c r="H168" i="1"/>
</calcChain>
</file>

<file path=xl/sharedStrings.xml><?xml version="1.0" encoding="utf-8"?>
<sst xmlns="http://schemas.openxmlformats.org/spreadsheetml/2006/main" count="1110" uniqueCount="646">
  <si>
    <t>Precio de venta de la vivienda familia</t>
  </si>
  <si>
    <t>Concepto</t>
  </si>
  <si>
    <t>Valor</t>
  </si>
  <si>
    <t xml:space="preserve">2.1 </t>
  </si>
  <si>
    <t>Valor del terreno</t>
  </si>
  <si>
    <t>Cantidad de personal</t>
  </si>
  <si>
    <t>2.2</t>
  </si>
  <si>
    <t>2.2.1</t>
  </si>
  <si>
    <t>2.2.2</t>
  </si>
  <si>
    <t>2.2.3</t>
  </si>
  <si>
    <t>2.2.4</t>
  </si>
  <si>
    <t>2.2.5</t>
  </si>
  <si>
    <t>2.2.6</t>
  </si>
  <si>
    <t>Cantidad de personas</t>
  </si>
  <si>
    <t>2.3</t>
  </si>
  <si>
    <t>Maquinaria y Equipos</t>
  </si>
  <si>
    <t>2.3.1</t>
  </si>
  <si>
    <t>Trompo</t>
  </si>
  <si>
    <t>Rana</t>
  </si>
  <si>
    <t>2.3.2</t>
  </si>
  <si>
    <t>2.3.3</t>
  </si>
  <si>
    <t>2.3.4</t>
  </si>
  <si>
    <t>2.3.5</t>
  </si>
  <si>
    <t>2.3.6</t>
  </si>
  <si>
    <t>Motobomba</t>
  </si>
  <si>
    <t>2.4</t>
  </si>
  <si>
    <t>Materiales</t>
  </si>
  <si>
    <t>Cantidad de  equipos</t>
  </si>
  <si>
    <t>Unidad</t>
  </si>
  <si>
    <t>Cantidad</t>
  </si>
  <si>
    <t>Valor unitario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</si>
  <si>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</si>
  <si>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</si>
  <si>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</si>
  <si>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</si>
  <si>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</si>
  <si>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</si>
  <si>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</si>
  <si>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</si>
  <si>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</si>
  <si>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</si>
  <si>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2.4.12</t>
  </si>
  <si>
    <t>2.4.13</t>
  </si>
  <si>
    <t>2.4.14</t>
  </si>
  <si>
    <t>2.4.15</t>
  </si>
  <si>
    <t>2.5</t>
  </si>
  <si>
    <t>Licencias y permisos</t>
  </si>
  <si>
    <t>2.5.1</t>
  </si>
  <si>
    <t>2.5.2</t>
  </si>
  <si>
    <t>Permiso de la municipalidad</t>
  </si>
  <si>
    <t>Licencia de construccion</t>
  </si>
  <si>
    <t>2.5.3</t>
  </si>
  <si>
    <t>2.5.4</t>
  </si>
  <si>
    <t>2.6</t>
  </si>
  <si>
    <t>2.6.1</t>
  </si>
  <si>
    <t>2.6.2</t>
  </si>
  <si>
    <t>2.3.7</t>
  </si>
  <si>
    <t>Arquitecto Residente</t>
  </si>
  <si>
    <t>Maestro de Obra</t>
  </si>
  <si>
    <t>Oficial de Obra</t>
  </si>
  <si>
    <t>Ayudante de Obra</t>
  </si>
  <si>
    <t>2.2.7</t>
  </si>
  <si>
    <t>2.2.8</t>
  </si>
  <si>
    <t>2.2.9</t>
  </si>
  <si>
    <t>Oficial para Instalación de Drywall</t>
  </si>
  <si>
    <t>Técnico Eléctricista</t>
  </si>
  <si>
    <t>Técnico para instalación de Red de Gas</t>
  </si>
  <si>
    <t>Ornamentador</t>
  </si>
  <si>
    <t>Oficial de Obra Blanca</t>
  </si>
  <si>
    <t>Salario Basico mensual</t>
  </si>
  <si>
    <t>Duracion en la obra (meses)</t>
  </si>
  <si>
    <t>TOTAL=</t>
  </si>
  <si>
    <t>Vibro</t>
  </si>
  <si>
    <t>Rotomartillo</t>
  </si>
  <si>
    <t>Motocarguero</t>
  </si>
  <si>
    <t>Cortadora de baldosa</t>
  </si>
  <si>
    <t>Compresor</t>
  </si>
  <si>
    <t>Taladro</t>
  </si>
  <si>
    <t>Hidrolavadora</t>
  </si>
  <si>
    <t>Pluma</t>
  </si>
  <si>
    <t>2.3.8</t>
  </si>
  <si>
    <t>2.3.9</t>
  </si>
  <si>
    <t>2.3.10</t>
  </si>
  <si>
    <t>2.3.11</t>
  </si>
  <si>
    <t>2.3.12</t>
  </si>
  <si>
    <t>2.3.13</t>
  </si>
  <si>
    <t>Herramienta civil Menor (pala, pica, palustre, llana, martillo, nivel, laso, palín,)</t>
  </si>
  <si>
    <t>Pistola de Presión para Drywall</t>
  </si>
  <si>
    <t>2.3.14</t>
  </si>
  <si>
    <t>Alquiler/ Compra</t>
  </si>
  <si>
    <t>Compra</t>
  </si>
  <si>
    <t>Pulidora</t>
  </si>
  <si>
    <t>Alquiler</t>
  </si>
  <si>
    <t>Baterías de baños</t>
  </si>
  <si>
    <t>ADAPTADOR MACHO 1 PRESION</t>
  </si>
  <si>
    <t>ADAPTADOR MACHO 1/2</t>
  </si>
  <si>
    <t>BLOQUE 9X23X31 #4B</t>
  </si>
  <si>
    <t>CABALLETE ONDULADO P7</t>
  </si>
  <si>
    <t>CEMENTO HOLCIM X 50 KL</t>
  </si>
  <si>
    <t>CODO 1 1/2 CXC SANITARIO</t>
  </si>
  <si>
    <t>CODO 1 PRESION 90</t>
  </si>
  <si>
    <t>CODO 1/2 PRESION</t>
  </si>
  <si>
    <t>CODO 3 SANITARIO CXC</t>
  </si>
  <si>
    <t>FLEJE 12X20 1/4</t>
  </si>
  <si>
    <t>FLEJE 7X20 EN 1/4 RECT</t>
  </si>
  <si>
    <t>FLEJE 7X25 EN 1/4 RECT</t>
  </si>
  <si>
    <t>KILO ALAMBRE NEGRO C18</t>
  </si>
  <si>
    <t>LIMPIADOR PVC 1/4 GERFOR</t>
  </si>
  <si>
    <t>REGISTRO FULL PASO GRIVAL</t>
  </si>
  <si>
    <t>REGISTRO PCP 1/2 LISO AZUL</t>
  </si>
  <si>
    <t>SEMICODO SAN. 4</t>
  </si>
  <si>
    <t>SIFON 4 SANITARIO</t>
  </si>
  <si>
    <t>SOLDADURA PVC 1/4 GERFOR</t>
  </si>
  <si>
    <t>TANQUE PROCO 1000L</t>
  </si>
  <si>
    <t>TANQUE PROCO 2000L</t>
  </si>
  <si>
    <t>TEE 1 PRESION</t>
  </si>
  <si>
    <t>TEE 1/2 PRESION</t>
  </si>
  <si>
    <t>TEE 3 SANITARIO</t>
  </si>
  <si>
    <t>TEJA ONDULADA No6 P7</t>
  </si>
  <si>
    <t>TUBO AMARILLO ARKET S/PES 3</t>
  </si>
  <si>
    <t>TUBO AMARILLO ARKET S/PES 4</t>
  </si>
  <si>
    <t>TUBO PRESION PESADO 1 X MTS</t>
  </si>
  <si>
    <t>TUBO PRESION RDE 9 1/2 GERFOR</t>
  </si>
  <si>
    <t>TUBO RECT 3X1 1/2 C 18B 4x8</t>
  </si>
  <si>
    <t>TUBO SANITARIO S/P 11/2 G X MTS</t>
  </si>
  <si>
    <t>UNION 3 SANITARIA</t>
  </si>
  <si>
    <t>UNION 4 SANITARIA</t>
  </si>
  <si>
    <t>VARILLA CORRUGADA 1/2MM DIACO</t>
  </si>
  <si>
    <t>VARILLA CORRUGADA 12 MM DIACO</t>
  </si>
  <si>
    <t>YEE SANITARIO 3</t>
  </si>
  <si>
    <t>YEE SANITARIO 4</t>
  </si>
  <si>
    <t>IVA</t>
  </si>
  <si>
    <t>ROLLO DE CABLE #14</t>
  </si>
  <si>
    <t>ROLLO DE CABLE #12</t>
  </si>
  <si>
    <t>ROLLO DE ALAMBRE #6</t>
  </si>
  <si>
    <t>TUBO PESADO 1/2"</t>
  </si>
  <si>
    <t>TUBO PESADO 3/4"</t>
  </si>
  <si>
    <t>ROLLO DE ALAMBRE #8</t>
  </si>
  <si>
    <t>CURVAS 1/2" PVC</t>
  </si>
  <si>
    <t>CURVAS 3/4" PVC</t>
  </si>
  <si>
    <t>TERMINALES PVC</t>
  </si>
  <si>
    <t>PANEL LED 3W</t>
  </si>
  <si>
    <t>PANEL LED 9W</t>
  </si>
  <si>
    <t>PANEL LED 12W</t>
  </si>
  <si>
    <t>CAJAS 4*4</t>
  </si>
  <si>
    <t>SUPLEMENTOS</t>
  </si>
  <si>
    <t>ROLLO DE CABLE #10 7 HILOS</t>
  </si>
  <si>
    <t>ROLLO DE CABLE #7</t>
  </si>
  <si>
    <t>TEFLÓN</t>
  </si>
  <si>
    <t>TOMA CORRIENTE</t>
  </si>
  <si>
    <t>INTERRUPTOR SENCILLO</t>
  </si>
  <si>
    <t>INTERRUPTOR DOBLE</t>
  </si>
  <si>
    <t>INTERRUPTOR TRIPLE</t>
  </si>
  <si>
    <t>TOMA LEVITÓN</t>
  </si>
  <si>
    <t>TACO DE 30 AMPERIOS</t>
  </si>
  <si>
    <t>TACO DE 20 AMPERIOS</t>
  </si>
  <si>
    <t>FLOTADOR AUTOMÁTICO</t>
  </si>
  <si>
    <t>PIE DE AMIGOS</t>
  </si>
  <si>
    <t>TOMA COAXIAL</t>
  </si>
  <si>
    <t>SILICONA SIKAFLEX</t>
  </si>
  <si>
    <t>CHAZOS</t>
  </si>
  <si>
    <t>PANEL LED 18W</t>
  </si>
  <si>
    <t>BOMBILLO LED</t>
  </si>
  <si>
    <t>CAJAS 5.800</t>
  </si>
  <si>
    <t>CINTA NEGRA</t>
  </si>
  <si>
    <t>CAJAS 10*10</t>
  </si>
  <si>
    <t>RODILLO</t>
  </si>
  <si>
    <t>TINNER</t>
  </si>
  <si>
    <t>PERFIL ANGULO DILATACIÓN</t>
  </si>
  <si>
    <t>PERFIL VIGUETA 840/2,40</t>
  </si>
  <si>
    <t>PERFIL OMEGA 840/2,44MT</t>
  </si>
  <si>
    <t>PERFIL ÁNGULO DE CUELGUE</t>
  </si>
  <si>
    <t>DILATACIÓN PLÁSTICA "Z" 11MM/3,05MT</t>
  </si>
  <si>
    <t>LÁMINA DRYWALL 1/2" 1,22*2,44</t>
  </si>
  <si>
    <t>TORNILLO ESTRUCTURAL PUNTA AGUDA 7*7/16"</t>
  </si>
  <si>
    <t>TORNILLO PANEL 6*1"</t>
  </si>
  <si>
    <t>MASTIQUE STUMASTIC 5GL</t>
  </si>
  <si>
    <t>CINTA PANEL</t>
  </si>
  <si>
    <t>BRONCOVINIL OMEGA</t>
  </si>
  <si>
    <t>LIJA 150</t>
  </si>
  <si>
    <t>PUNTILLA VERTICAL</t>
  </si>
  <si>
    <t>LÁMINA DE FIBROCEMENTO 6MM 1,22*2,44MT</t>
  </si>
  <si>
    <t>BROCHA 2"</t>
  </si>
  <si>
    <t>TORNILLO ESTRUCTURAL PUNTA BROCA PLANA</t>
  </si>
  <si>
    <t>PUNTILLA DE ACERO 1/2</t>
  </si>
  <si>
    <t>PUNTILLA 3/4" C17</t>
  </si>
  <si>
    <t>TABLA CHAPA 2*20*3</t>
  </si>
  <si>
    <t>RINCONERAS</t>
  </si>
  <si>
    <t>PISO CERÁMICA</t>
  </si>
  <si>
    <t>PEGAENCHAPE</t>
  </si>
  <si>
    <t>ACRONAL</t>
  </si>
  <si>
    <t>VINOFAN</t>
  </si>
  <si>
    <t>ESPESANTE</t>
  </si>
  <si>
    <t>ETINEL</t>
  </si>
  <si>
    <t>LATEKOL</t>
  </si>
  <si>
    <t>PINTURA TIPO 2</t>
  </si>
  <si>
    <t>PINTURA CORAZA X CUBIERTA</t>
  </si>
  <si>
    <t>VINILTEX BLANCO</t>
  </si>
  <si>
    <t>BROCA 3/8"</t>
  </si>
  <si>
    <t>BROCA 1/2"</t>
  </si>
  <si>
    <t>BINDA EXTRA</t>
  </si>
  <si>
    <t>ALQUILER DE ANDAMIOS</t>
  </si>
  <si>
    <t>ALQUILER DE PLANCHONES</t>
  </si>
  <si>
    <t>ALQUILER DE PARALES</t>
  </si>
  <si>
    <t>2.3.15</t>
  </si>
  <si>
    <t>2.3.16</t>
  </si>
  <si>
    <t>2.3.17</t>
  </si>
  <si>
    <t>PANEL AGLOMERADO PARA PLACA DE ENTREPISO</t>
  </si>
  <si>
    <t>PLÁSTICO 6*12MT</t>
  </si>
  <si>
    <t>ARENA DE PLANTA</t>
  </si>
  <si>
    <t>ARENA MIXTA</t>
  </si>
  <si>
    <t>BALASTRO</t>
  </si>
  <si>
    <t>PIEDRA</t>
  </si>
  <si>
    <t>GRAVILLA 1/2"</t>
  </si>
  <si>
    <t>GRAVILLA 3/4"</t>
  </si>
  <si>
    <t>2.4.16</t>
  </si>
  <si>
    <t>2.4.17</t>
  </si>
  <si>
    <t>2.4.18</t>
  </si>
  <si>
    <t>2.4.19</t>
  </si>
  <si>
    <t>2.4.20</t>
  </si>
  <si>
    <t>2.4.21</t>
  </si>
  <si>
    <t>Carpintería de Madera (PUERTAS, VENTANAS, CLOSET)</t>
  </si>
  <si>
    <t>MARMOL DE COCINA Y BAÑOS</t>
  </si>
  <si>
    <t>VIAJE DE VOLQUETA</t>
  </si>
  <si>
    <t>ARENA AMARILLA</t>
  </si>
  <si>
    <t>Carpintería en aluminio sistema proyectante, de referencias 1101, 1102, ventanas y puertas corredizas y/o basculantes, ventana para baño con persiana en aluminio y vidrio fijo, con las siguientes características:
Rodachinas colgantes de 4 ruedas
Chapa pico loro en ventanas y puertas (corredizas) Manijas de sobre poner en ventanas y puertas (corredizas)
Chapa de seguridad y manija en acero (puerta principal)
Aluminio color blanco o gris en puertas y ventanas corredizas o basculantes.
Aluminio negro en ventanas tipo persiana fija Vidrio crudo incoloro de 5mm(espesor) Medidas aprox:
PRIMER PISO
1.73 ancho x 2.44 alto (puerta ventana principal) 1.78 ancho x 2.44 alto (puerta principal)
2.54 ancho x 2.69 alto (puerta patio BBQ) 0.81 ancho x 0.24 alto (ventana baño)
0.81 ancho x 0.24 alto (ventana baño)
0.63 ancho x 2.18 alto (Puerta baño) SEGUNDO PISO
1.03 ancho x 1.70 alto (ventana habitación) 0.97 ancho x 0.23 alto (ventana baño principal) 1.73 ancho x 1.93 (ventana habitación principal) 0.69 ancho x 2.40 alto (puerta balcón)</t>
  </si>
  <si>
    <t>M2</t>
  </si>
  <si>
    <t>Baranda para balcón y vacío de escalera, en acero y vidrio templado con las siguientes características: Tubular superior en acero de 2 pulgadas calibre 18 Postes en acero de pulgada y media calibre 18 Herrajes en acero de referencia 304
Vidrio templado incoloro de 8mm (escalera) Vidrio templado gris de 8mm (balcón).</t>
  </si>
  <si>
    <t>Baranda para escalera, en acero tipo barandilla con las siguientes características:
Tubular superior en acero de 2 pulgadas calibre 18 Postes en acero de pulgada y media calibre 18 Herrajes en acero de referencia 304</t>
  </si>
  <si>
    <t>División para baño sistema deslizante con vidrio templado de 6mm incoloro y herrajes en acero de referencia 304.
División para baño batiente en vidrio templado de 6mm incoloro con herrajes en acero de referencia 304</t>
  </si>
  <si>
    <t>UNIDAD</t>
  </si>
  <si>
    <t>Espejos para baños pulidos y biselados flotantes</t>
  </si>
  <si>
    <t>ALQUILES DE TIJERAS</t>
  </si>
  <si>
    <t>ALQUILER DE TABLONES</t>
  </si>
  <si>
    <t>ALQUILER DE CAMILLAS</t>
  </si>
  <si>
    <t>2.3.18</t>
  </si>
  <si>
    <t>2.3.19</t>
  </si>
  <si>
    <t>2.3.20</t>
  </si>
  <si>
    <t>2.3.21</t>
  </si>
  <si>
    <t>VALOR + IVA</t>
  </si>
  <si>
    <t>2.4.11</t>
  </si>
  <si>
    <t>2.4.22</t>
  </si>
  <si>
    <t>2.4.23</t>
  </si>
  <si>
    <t>2.4.24</t>
  </si>
  <si>
    <t>2.4.25</t>
  </si>
  <si>
    <t>2.4.26</t>
  </si>
  <si>
    <t>2.4.27</t>
  </si>
  <si>
    <t>2.4.28</t>
  </si>
  <si>
    <t>2.4.29</t>
  </si>
  <si>
    <t>2.4.30</t>
  </si>
  <si>
    <t>2.4.31</t>
  </si>
  <si>
    <t>2.4.32</t>
  </si>
  <si>
    <t>2.4.33</t>
  </si>
  <si>
    <t>2.4.34</t>
  </si>
  <si>
    <t>2.4.35</t>
  </si>
  <si>
    <t>2.4.36</t>
  </si>
  <si>
    <t>2.4.37</t>
  </si>
  <si>
    <t>2.4.38</t>
  </si>
  <si>
    <t>2.4.39</t>
  </si>
  <si>
    <t>2.4.40</t>
  </si>
  <si>
    <t>2.4.41</t>
  </si>
  <si>
    <t>2.4.42</t>
  </si>
  <si>
    <t>2.4.43</t>
  </si>
  <si>
    <t>2.4.44</t>
  </si>
  <si>
    <t>2.4.45</t>
  </si>
  <si>
    <t>2.4.46</t>
  </si>
  <si>
    <t>2.4.47</t>
  </si>
  <si>
    <t>2.4.48</t>
  </si>
  <si>
    <t>2.4.49</t>
  </si>
  <si>
    <t>2.4.50</t>
  </si>
  <si>
    <t>2.4.51</t>
  </si>
  <si>
    <t>2.4.52</t>
  </si>
  <si>
    <t>2.4.53</t>
  </si>
  <si>
    <t>2.4.54</t>
  </si>
  <si>
    <t>2.4.55</t>
  </si>
  <si>
    <t>2.4.56</t>
  </si>
  <si>
    <t>2.4.57</t>
  </si>
  <si>
    <t>2.4.58</t>
  </si>
  <si>
    <t>2.4.59</t>
  </si>
  <si>
    <t>2.4.60</t>
  </si>
  <si>
    <t>2.4.61</t>
  </si>
  <si>
    <t>2.4.62</t>
  </si>
  <si>
    <t>2.4.63</t>
  </si>
  <si>
    <t>2.4.64</t>
  </si>
  <si>
    <t>2.4.65</t>
  </si>
  <si>
    <t>2.4.66</t>
  </si>
  <si>
    <t>2.4.67</t>
  </si>
  <si>
    <t>2.4.68</t>
  </si>
  <si>
    <t>2.4.69</t>
  </si>
  <si>
    <t>2.4.70</t>
  </si>
  <si>
    <t>2.4.71</t>
  </si>
  <si>
    <t>2.4.72</t>
  </si>
  <si>
    <t>2.4.73</t>
  </si>
  <si>
    <t>2.4.74</t>
  </si>
  <si>
    <t>2.4.75</t>
  </si>
  <si>
    <t>2.4.76</t>
  </si>
  <si>
    <t>2.4.77</t>
  </si>
  <si>
    <t>2.4.78</t>
  </si>
  <si>
    <t>2.4.79</t>
  </si>
  <si>
    <t>2.4.80</t>
  </si>
  <si>
    <t>2.4.81</t>
  </si>
  <si>
    <t>2.4.82</t>
  </si>
  <si>
    <t>2.4.83</t>
  </si>
  <si>
    <t>2.4.84</t>
  </si>
  <si>
    <t>2.4.85</t>
  </si>
  <si>
    <t>2.4.86</t>
  </si>
  <si>
    <t>2.4.87</t>
  </si>
  <si>
    <t>2.4.88</t>
  </si>
  <si>
    <t>2.4.89</t>
  </si>
  <si>
    <t>2.4.90</t>
  </si>
  <si>
    <t>2.4.91</t>
  </si>
  <si>
    <t>2.4.92</t>
  </si>
  <si>
    <t>2.4.93</t>
  </si>
  <si>
    <t>2.4.94</t>
  </si>
  <si>
    <t>2.4.95</t>
  </si>
  <si>
    <t>2.4.96</t>
  </si>
  <si>
    <t>2.4.97</t>
  </si>
  <si>
    <t>2.4.98</t>
  </si>
  <si>
    <t>2.4.99</t>
  </si>
  <si>
    <t>2.4.100</t>
  </si>
  <si>
    <t>2.4.101</t>
  </si>
  <si>
    <t>2.4.102</t>
  </si>
  <si>
    <t>2.4.103</t>
  </si>
  <si>
    <t>2.4.104</t>
  </si>
  <si>
    <t>2.4.105</t>
  </si>
  <si>
    <t>2.4.106</t>
  </si>
  <si>
    <t>2.4.107</t>
  </si>
  <si>
    <t>2.4.108</t>
  </si>
  <si>
    <t>2.4.109</t>
  </si>
  <si>
    <t>2.4.110</t>
  </si>
  <si>
    <t>2.4.111</t>
  </si>
  <si>
    <t>2.4.112</t>
  </si>
  <si>
    <t>2.4.113</t>
  </si>
  <si>
    <t>2.4.114</t>
  </si>
  <si>
    <t>2.4.115</t>
  </si>
  <si>
    <t>2.4.116</t>
  </si>
  <si>
    <t>2.4.117</t>
  </si>
  <si>
    <t>2.4.118</t>
  </si>
  <si>
    <t>2.4.119</t>
  </si>
  <si>
    <t>2.4.120</t>
  </si>
  <si>
    <t>2.4.121</t>
  </si>
  <si>
    <t>2.4.122</t>
  </si>
  <si>
    <t>2.4.123</t>
  </si>
  <si>
    <t>2.4.127</t>
  </si>
  <si>
    <t>GRIFERÍA DE BAÑOS</t>
  </si>
  <si>
    <t>KG</t>
  </si>
  <si>
    <t>GL</t>
  </si>
  <si>
    <t>BOTELLA</t>
  </si>
  <si>
    <t>CANECA</t>
  </si>
  <si>
    <t>CANTIDAD</t>
  </si>
  <si>
    <t>VALOR</t>
  </si>
  <si>
    <t>2.5.5</t>
  </si>
  <si>
    <t>ESTUDIOS Y DISEÑOS</t>
  </si>
  <si>
    <t>ESCRITURA PÚBLICA</t>
  </si>
  <si>
    <t>REGISTROS PÚBLICOS</t>
  </si>
  <si>
    <t>OFICINA</t>
  </si>
  <si>
    <t>ALQUILER DE BODEGA DE ALMACENAJE</t>
  </si>
  <si>
    <t>ARRIENDO DE LOCAL COMERCIAL</t>
  </si>
  <si>
    <t>MOBILIARIO</t>
  </si>
  <si>
    <t>EQUIPOS DE COMPUTO</t>
  </si>
  <si>
    <t>DECORACIÓN DE INTERIOR</t>
  </si>
  <si>
    <t>2.6.3</t>
  </si>
  <si>
    <t>2.6.4</t>
  </si>
  <si>
    <t>VALOR MENSUAL</t>
  </si>
  <si>
    <t>EA</t>
  </si>
  <si>
    <t>2.2.10</t>
  </si>
  <si>
    <t>2.2.11</t>
  </si>
  <si>
    <t>2.2.12</t>
  </si>
  <si>
    <t>Gonzalo</t>
  </si>
  <si>
    <t>Julian</t>
  </si>
  <si>
    <t>Auxiliar administrativo</t>
  </si>
  <si>
    <t>Valor total obra</t>
  </si>
  <si>
    <t>Paneles solares</t>
  </si>
  <si>
    <t>PROYECTO A EJECUTAR</t>
  </si>
  <si>
    <t>M2 CONSTRUIDOS</t>
  </si>
  <si>
    <t>COSOT M2</t>
  </si>
  <si>
    <t>VALOR VENTA</t>
  </si>
  <si>
    <t>VIVIENDA FAMILIAR</t>
  </si>
  <si>
    <t>VIVIENDA CAMPESTRE</t>
  </si>
  <si>
    <t>REMODELACIÓN</t>
  </si>
  <si>
    <t>Cod.</t>
  </si>
  <si>
    <t>Actividad</t>
  </si>
  <si>
    <t>M2 Construidos</t>
  </si>
  <si>
    <t>Primer Piso</t>
  </si>
  <si>
    <t>Garaje</t>
  </si>
  <si>
    <t>1.1</t>
  </si>
  <si>
    <t>Piso Cerámica Prato, Pegante Topex Cerámico Gris, A Doble Nivel.</t>
  </si>
  <si>
    <t>¿¿</t>
  </si>
  <si>
    <t>1.2</t>
  </si>
  <si>
    <t>Cielorraso En Drywall</t>
  </si>
  <si>
    <t>1.3</t>
  </si>
  <si>
    <t>Iluminación Led Trifásica</t>
  </si>
  <si>
    <t>1.4</t>
  </si>
  <si>
    <t>Muros Con Revestimiento En Estuco Y Pintura Pintuland Tipo 2</t>
  </si>
  <si>
    <t>1.5</t>
  </si>
  <si>
    <t>Portón Eléctrico (Motor, Sensores)</t>
  </si>
  <si>
    <t>Sala</t>
  </si>
  <si>
    <t>2.1</t>
  </si>
  <si>
    <t>Piso Porcelanato Beige, Pegante Topex Porcelánico Esm Gris.</t>
  </si>
  <si>
    <t>Cielorraso En Drywall (Incluye Figura)</t>
  </si>
  <si>
    <t>Comedor</t>
  </si>
  <si>
    <t>3.1</t>
  </si>
  <si>
    <t>Piso Porcelanato Beige, Pegante Topex Porcelanico Esm Gris.</t>
  </si>
  <si>
    <t>3.2</t>
  </si>
  <si>
    <t>3.3</t>
  </si>
  <si>
    <t>3.4</t>
  </si>
  <si>
    <t>Cocina</t>
  </si>
  <si>
    <t>4.1</t>
  </si>
  <si>
    <t>Cocina Integral En Madera "Rh" (Incluye Estufa Haceb, Horno Haceb Y Extractor De Pared Haceb).</t>
  </si>
  <si>
    <t>4.2</t>
  </si>
  <si>
    <t>4.3</t>
  </si>
  <si>
    <t>4.4</t>
  </si>
  <si>
    <t>4.5</t>
  </si>
  <si>
    <t>4.6</t>
  </si>
  <si>
    <t>Acometida Para Estufa, Horno Y Punto Hidráulico Para Nevera</t>
  </si>
  <si>
    <t>Patio</t>
  </si>
  <si>
    <t>5.1</t>
  </si>
  <si>
    <t>Piso Y Muros Enchapados En Cerámica Calama, Pegante Topex Cerámico.</t>
  </si>
  <si>
    <t>5.2</t>
  </si>
  <si>
    <t xml:space="preserve">Cielorraso En Drywall </t>
  </si>
  <si>
    <t>5.3</t>
  </si>
  <si>
    <t>5.4</t>
  </si>
  <si>
    <t>5.5</t>
  </si>
  <si>
    <t>Tanque Subterráneo De 2.000lt Y Elevado De 1000lt (Bajito). Incluye: Electrobomba</t>
  </si>
  <si>
    <t>5.6</t>
  </si>
  <si>
    <t>Tanque Agua Para Suministro General</t>
  </si>
  <si>
    <t>5.7</t>
  </si>
  <si>
    <t>Desagüe Para Lavadora Y Punto De Gas Para Secadora</t>
  </si>
  <si>
    <t>5.8</t>
  </si>
  <si>
    <t>Domo Corredizo (No Se Tiene En Cuenta El Costo En La Presente Cotización).</t>
  </si>
  <si>
    <t>5.9</t>
  </si>
  <si>
    <t>Vegetación</t>
  </si>
  <si>
    <t>Jardín Interior</t>
  </si>
  <si>
    <t>6.1</t>
  </si>
  <si>
    <t>Adecuación Interior En Piedra Mármol Granito Blanco, Con Planta Decorativa</t>
  </si>
  <si>
    <t>Baño 1</t>
  </si>
  <si>
    <t>7.1</t>
  </si>
  <si>
    <t>Incluye: Piso Pared Pizarra, Piso Gres Porcelanico Esm Gris, Pegante Topex Porcelánico Gris.</t>
  </si>
  <si>
    <t>7.2</t>
  </si>
  <si>
    <t>Combo Sanitario Lagua Y Lavamanos Con Pedestal</t>
  </si>
  <si>
    <t>7.3</t>
  </si>
  <si>
    <t>Red Hidráulica Y Sanitaria Tipo Pesado Pavco</t>
  </si>
  <si>
    <t>7.4</t>
  </si>
  <si>
    <t>Espejo</t>
  </si>
  <si>
    <t>7.5</t>
  </si>
  <si>
    <t>Accesorios De Baño</t>
  </si>
  <si>
    <t>7.6</t>
  </si>
  <si>
    <t>División De Baño En Vidrio Templado</t>
  </si>
  <si>
    <t>7.7</t>
  </si>
  <si>
    <t>Puerta Y Marco En Madera "Rh"</t>
  </si>
  <si>
    <t>Cuarto De Huésped</t>
  </si>
  <si>
    <t>8.1</t>
  </si>
  <si>
    <t>8.2</t>
  </si>
  <si>
    <t>8.3</t>
  </si>
  <si>
    <t>8.4</t>
  </si>
  <si>
    <t>8.5</t>
  </si>
  <si>
    <t>8.6</t>
  </si>
  <si>
    <t>Closet Peq. En Mader "Rh"</t>
  </si>
  <si>
    <t>Total Área Primer Piso (Sin Contar Muros Divisorios):</t>
  </si>
  <si>
    <t>Segundo Piso</t>
  </si>
  <si>
    <t>Baño 2 Y 3</t>
  </si>
  <si>
    <t>9.1</t>
  </si>
  <si>
    <t>Incluye: Piso Pared Pizarra, Piso Gres Porcelanico Esm Gris, Pegante Topex Porcelánico Gris. (Se Puede Modificar El Tipo De Acabado Del Baño De La Hab Principal)</t>
  </si>
  <si>
    <t>9.2</t>
  </si>
  <si>
    <t xml:space="preserve">Sanitario Corona Montecarlo Redondo Blanco </t>
  </si>
  <si>
    <t>9.3</t>
  </si>
  <si>
    <t xml:space="preserve">Genérico Mueble De Baño Roble </t>
  </si>
  <si>
    <t>9.4</t>
  </si>
  <si>
    <t>9.5</t>
  </si>
  <si>
    <t>9.6</t>
  </si>
  <si>
    <t xml:space="preserve">Accesorios De Baño Incluye Extractor </t>
  </si>
  <si>
    <t>9.7</t>
  </si>
  <si>
    <t>9.8</t>
  </si>
  <si>
    <t>9.9</t>
  </si>
  <si>
    <t>Tocador Tipo Hollywood En Baño Principal</t>
  </si>
  <si>
    <t>Estudio</t>
  </si>
  <si>
    <t>10.1</t>
  </si>
  <si>
    <t>10.2</t>
  </si>
  <si>
    <t>10.3</t>
  </si>
  <si>
    <t>Iluminación Led Trifásica Incluye Punto Tv</t>
  </si>
  <si>
    <t>10.4</t>
  </si>
  <si>
    <t>Habitaciones</t>
  </si>
  <si>
    <t>11.1</t>
  </si>
  <si>
    <t>11.2</t>
  </si>
  <si>
    <t>Cielorraso En Drywall (Hab. Principal Incluye Figura)</t>
  </si>
  <si>
    <t>11.3</t>
  </si>
  <si>
    <t>11.4</t>
  </si>
  <si>
    <t>11.5</t>
  </si>
  <si>
    <t>11.6</t>
  </si>
  <si>
    <t>Closet En Mader "Rh"</t>
  </si>
  <si>
    <t>11.7</t>
  </si>
  <si>
    <t>Acometida De Tv, Aire Acondicionado</t>
  </si>
  <si>
    <t>Escalera</t>
  </si>
  <si>
    <t>12.1</t>
  </si>
  <si>
    <t>12.2</t>
  </si>
  <si>
    <t>12.3</t>
  </si>
  <si>
    <t>12.4</t>
  </si>
  <si>
    <t>12.5</t>
  </si>
  <si>
    <t>Pasamanos Intermedio En Acero Inoxidable</t>
  </si>
  <si>
    <t>Fachada</t>
  </si>
  <si>
    <t>13.1</t>
  </si>
  <si>
    <t>Balcones Con Piso Porcelanato Beige, Pegante Topex Porcelanico Esm Gris.</t>
  </si>
  <si>
    <t>13.2</t>
  </si>
  <si>
    <t>Balcones En Vidrio Templado Y Acero Inoxidable</t>
  </si>
  <si>
    <t>13.3</t>
  </si>
  <si>
    <t>Muros Con Revestimiento En Estuco Para Intemperie Y Pintura Coraza Tipo 1</t>
  </si>
  <si>
    <t>13.4</t>
  </si>
  <si>
    <t>Enchape (Dependerá Del Diseño)</t>
  </si>
  <si>
    <t>13.5</t>
  </si>
  <si>
    <t>Ventanas En Aluminio</t>
  </si>
  <si>
    <t>13.6</t>
  </si>
  <si>
    <t>Puerta De Ingreso En Hierro</t>
  </si>
  <si>
    <t>13.7</t>
  </si>
  <si>
    <t>Cubierta</t>
  </si>
  <si>
    <t>14.1</t>
  </si>
  <si>
    <t>Teja Eternit</t>
  </si>
  <si>
    <t>14.2</t>
  </si>
  <si>
    <t>Cuchillas En Bloque Y Perfilería</t>
  </si>
  <si>
    <t>14.3</t>
  </si>
  <si>
    <t>Flanche Metálico Con Cinta Asfáltica</t>
  </si>
  <si>
    <t>Andén</t>
  </si>
  <si>
    <t>15.1</t>
  </si>
  <si>
    <t>Piso Enchapados En Gres, Con Acabados En Granito.</t>
  </si>
  <si>
    <t>Redes Domiciliarias</t>
  </si>
  <si>
    <t>16.1</t>
  </si>
  <si>
    <t>Gas</t>
  </si>
  <si>
    <t>16.2</t>
  </si>
  <si>
    <t>Eléctrica</t>
  </si>
  <si>
    <t>16.3</t>
  </si>
  <si>
    <t>Hidráulica</t>
  </si>
  <si>
    <t>16.4</t>
  </si>
  <si>
    <t>Sanitaria</t>
  </si>
  <si>
    <t>Culatas Laterales</t>
  </si>
  <si>
    <t>No Sumar Por Ahora</t>
  </si>
  <si>
    <t>17.1</t>
  </si>
  <si>
    <t>Pañete Impermeabilizado</t>
  </si>
  <si>
    <t>17.2</t>
  </si>
  <si>
    <t>Revestimiento Con Pintura Coraza</t>
  </si>
  <si>
    <t>Total Área Segundo Piso</t>
  </si>
  <si>
    <t>Total Área Construida</t>
  </si>
  <si>
    <t>Documentación</t>
  </si>
  <si>
    <t>Retiro E Instalación De Pisos En Cerámica</t>
  </si>
  <si>
    <t>Instalación De Cielorraso En Drywall</t>
  </si>
  <si>
    <t>Revestimiento En Estuco</t>
  </si>
  <si>
    <t>Ml</t>
  </si>
  <si>
    <t>Construcción Y Levantamiento De Muros</t>
  </si>
  <si>
    <t>Arreglo Y Resane De Muros</t>
  </si>
  <si>
    <t>1.6</t>
  </si>
  <si>
    <t>Batería De Baños</t>
  </si>
  <si>
    <t>1.7</t>
  </si>
  <si>
    <t>Diseño Y Construcción De Closet</t>
  </si>
  <si>
    <t>1.8</t>
  </si>
  <si>
    <t>Cocina (Incluye Campana Y Horno)</t>
  </si>
  <si>
    <t>1.9</t>
  </si>
  <si>
    <t>Diseño Y Adecuación De Muebles De Sala</t>
  </si>
  <si>
    <t>1.10</t>
  </si>
  <si>
    <t>Construcción De Mesa De Comedor En Concreto</t>
  </si>
  <si>
    <t>1.11</t>
  </si>
  <si>
    <t>Adecuación E Instalación De Redes Eléctricas</t>
  </si>
  <si>
    <t>1.12</t>
  </si>
  <si>
    <t>Puertas En Madera Rh</t>
  </si>
  <si>
    <t>Total:</t>
  </si>
  <si>
    <t>Permisos Y Licencias</t>
  </si>
  <si>
    <t>1.19</t>
  </si>
  <si>
    <t>Trámite De Licencia Para Intervención</t>
  </si>
  <si>
    <t>1.20</t>
  </si>
  <si>
    <t>Planos Arquitectónicos</t>
  </si>
  <si>
    <t>194 M2</t>
  </si>
  <si>
    <t>1.21</t>
  </si>
  <si>
    <t>Planos Estructurales</t>
  </si>
  <si>
    <t>195 M2</t>
  </si>
  <si>
    <t>1.22</t>
  </si>
  <si>
    <t>Plano De Redes Hidráulicas</t>
  </si>
  <si>
    <t>196 M2</t>
  </si>
  <si>
    <t>1.23</t>
  </si>
  <si>
    <t>Planimetría De Redes Eléctricas</t>
  </si>
  <si>
    <t>197 M2</t>
  </si>
  <si>
    <t>1.24</t>
  </si>
  <si>
    <t>Planimetría De Redes De Agua Lluvias</t>
  </si>
  <si>
    <t>198 M2</t>
  </si>
  <si>
    <t>1.25</t>
  </si>
  <si>
    <t>Certificación Retie</t>
  </si>
  <si>
    <t>Certificación</t>
  </si>
  <si>
    <t>1.26</t>
  </si>
  <si>
    <t>Estudio De Suelos (Apique)</t>
  </si>
  <si>
    <t>Análisis De Suelo</t>
  </si>
  <si>
    <t>1.27</t>
  </si>
  <si>
    <t>Formulario Único Nacional</t>
  </si>
  <si>
    <t>Firma Correspondiente</t>
  </si>
  <si>
    <t>1.28</t>
  </si>
  <si>
    <t>Planimetría En Formato Dwg</t>
  </si>
  <si>
    <t>1.29</t>
  </si>
  <si>
    <t>Paz Y Salvo Municipal</t>
  </si>
  <si>
    <t>1.30</t>
  </si>
  <si>
    <t>Paz Y Salvo Departamental</t>
  </si>
  <si>
    <t>1.31</t>
  </si>
  <si>
    <t>Certificado Catastral</t>
  </si>
  <si>
    <t>1.32</t>
  </si>
  <si>
    <t>Certificado De Tradición Y Libertad</t>
  </si>
  <si>
    <t>Total Documentación:</t>
  </si>
  <si>
    <t>Vegetación Exterior</t>
  </si>
  <si>
    <t>Diseño Ambiental</t>
  </si>
  <si>
    <t>Vegetación De Exteriores</t>
  </si>
  <si>
    <t>Parqueaderos</t>
  </si>
  <si>
    <t>Piso En Concreto A Doble Nivel.</t>
  </si>
  <si>
    <t>Cubierta En Madera Y Vidrio</t>
  </si>
  <si>
    <t>Estructura En Acero</t>
  </si>
  <si>
    <t>Piso Porcelanato Líquido</t>
  </si>
  <si>
    <t xml:space="preserve">Cocina Integral En Madera "Rh" </t>
  </si>
  <si>
    <t>Patio De Ropas</t>
  </si>
  <si>
    <t>6.2</t>
  </si>
  <si>
    <t>6.3</t>
  </si>
  <si>
    <t>6.4</t>
  </si>
  <si>
    <t>6.5</t>
  </si>
  <si>
    <t>Tanque Subterráneo De 5.000lt Y Elevado De 2000lt (Bajito). Incluye: Electrobomba</t>
  </si>
  <si>
    <t>6.6</t>
  </si>
  <si>
    <t>6.7</t>
  </si>
  <si>
    <t>6.8</t>
  </si>
  <si>
    <t>Incluye: Piso Pared Pizarra, Piso Gres Porcelánico Esm Gris, Piso En Porcelanato Líquido</t>
  </si>
  <si>
    <t>8.7</t>
  </si>
  <si>
    <t>Total Área Primer Piso:</t>
  </si>
  <si>
    <t>Incluye: Piso Pared Pizarra, Piso En Porcelanato Líquido</t>
  </si>
  <si>
    <t>10.5</t>
  </si>
  <si>
    <t>10.6</t>
  </si>
  <si>
    <t>10.7</t>
  </si>
  <si>
    <t>10.8</t>
  </si>
  <si>
    <t>10.9</t>
  </si>
  <si>
    <t>Cuarto De Estudio</t>
  </si>
  <si>
    <t>12.6</t>
  </si>
  <si>
    <t>12.7</t>
  </si>
  <si>
    <t>Balcones Piso Porcelanato Líquido</t>
  </si>
  <si>
    <t>14.4</t>
  </si>
  <si>
    <t>14.5</t>
  </si>
  <si>
    <t>14.6</t>
  </si>
  <si>
    <t>14.7</t>
  </si>
  <si>
    <t>15.2</t>
  </si>
  <si>
    <t>15.3</t>
  </si>
  <si>
    <t>Andén Exterior</t>
  </si>
  <si>
    <t>17.3</t>
  </si>
  <si>
    <t>17.4</t>
  </si>
  <si>
    <t>17.5</t>
  </si>
  <si>
    <t>17.6</t>
  </si>
  <si>
    <t>Total, Área Segundo Piso</t>
  </si>
  <si>
    <t>Total, Área Construida</t>
  </si>
  <si>
    <t>Observaciones</t>
  </si>
  <si>
    <t>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</si>
</sst>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  <numFmt numFmtId="166" formatCode="_-&quot;$&quot;* #,##0.00_-;\-&quot;$&quot;* #,##0.00_-;_-&quot;$&quot;* &quot;-&quot;_-;_-@_-"/>
    <numFmt numFmtId="167" formatCode="_-&quot;$&quot;\ * #,##0_-;\-&quot;$&quot;\ * #,##0_-;_-&quot;$&quot;\ * &quot;-&quot;??_-;_-@_-"/>
    <numFmt numFmtId="168" formatCode="0.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wrapText="1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1" applyFont="1" applyAlignment="1">
      <alignment horizontal="center" vertical="center"/>
    </xf>
    <xf numFmtId="9" fontId="0" fillId="0" borderId="0" xfId="2" applyFont="1" applyFill="1"/>
    <xf numFmtId="164" fontId="3" fillId="3" borderId="0" xfId="0" applyNumberFormat="1" applyFont="1" applyFill="1"/>
    <xf numFmtId="166" fontId="0" fillId="0" borderId="0" xfId="0" applyNumberFormat="1"/>
    <xf numFmtId="167" fontId="0" fillId="0" borderId="0" xfId="3" applyNumberFormat="1" applyFont="1"/>
    <xf numFmtId="164" fontId="0" fillId="0" borderId="0" xfId="1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/>
    </xf>
    <xf numFmtId="0" fontId="7" fillId="0" borderId="0" xfId="0" applyFont="1" applyAlignment="1">
      <alignment horizontal="justify" vertical="center" wrapText="1"/>
    </xf>
    <xf numFmtId="6" fontId="7" fillId="0" borderId="0" xfId="0" applyNumberFormat="1" applyFont="1" applyAlignment="1">
      <alignment horizontal="justify" vertical="center"/>
    </xf>
    <xf numFmtId="0" fontId="7" fillId="0" borderId="2" xfId="0" applyFont="1" applyBorder="1" applyAlignment="1">
      <alignment horizontal="justify" vertical="center" wrapText="1"/>
    </xf>
    <xf numFmtId="6" fontId="7" fillId="0" borderId="2" xfId="0" applyNumberFormat="1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6" fillId="4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4" fillId="8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4" fillId="10" borderId="1" xfId="0" applyFont="1" applyFill="1" applyBorder="1" applyAlignment="1">
      <alignment horizontal="justify" vertical="center" wrapText="1"/>
    </xf>
    <xf numFmtId="0" fontId="4" fillId="10" borderId="1" xfId="0" applyFont="1" applyFill="1" applyBorder="1" applyAlignment="1">
      <alignment horizontal="justify" vertical="center"/>
    </xf>
    <xf numFmtId="0" fontId="4" fillId="11" borderId="1" xfId="0" applyFont="1" applyFill="1" applyBorder="1" applyAlignment="1">
      <alignment horizontal="justify" vertical="center"/>
    </xf>
    <xf numFmtId="0" fontId="5" fillId="11" borderId="1" xfId="0" applyFont="1" applyFill="1" applyBorder="1" applyAlignment="1">
      <alignment horizontal="justify" vertical="center"/>
    </xf>
    <xf numFmtId="0" fontId="4" fillId="12" borderId="1" xfId="0" applyFont="1" applyFill="1" applyBorder="1" applyAlignment="1">
      <alignment horizontal="justify" vertical="center" wrapText="1"/>
    </xf>
    <xf numFmtId="0" fontId="5" fillId="13" borderId="1" xfId="0" applyFont="1" applyFill="1" applyBorder="1" applyAlignment="1">
      <alignment horizontal="justify" vertical="center" wrapText="1"/>
    </xf>
    <xf numFmtId="168" fontId="0" fillId="0" borderId="0" xfId="0" applyNumberFormat="1" applyAlignment="1">
      <alignment horizontal="center" vertical="center"/>
    </xf>
    <xf numFmtId="0" fontId="3" fillId="3" borderId="1" xfId="0" applyFont="1" applyFill="1" applyBorder="1"/>
    <xf numFmtId="0" fontId="3" fillId="3" borderId="0" xfId="0" applyFont="1" applyFill="1" applyAlignment="1">
      <alignment horizontal="right"/>
    </xf>
    <xf numFmtId="0" fontId="4" fillId="6" borderId="1" xfId="0" applyFont="1" applyFill="1" applyBorder="1" applyAlignment="1">
      <alignment horizontal="justify" vertical="center" wrapText="1"/>
    </xf>
    <xf numFmtId="0" fontId="4" fillId="8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11" borderId="1" xfId="0" applyFont="1" applyFill="1" applyBorder="1" applyAlignment="1">
      <alignment horizontal="justify" vertical="center" wrapText="1"/>
    </xf>
    <xf numFmtId="0" fontId="5" fillId="11" borderId="1" xfId="0" applyFont="1" applyFill="1" applyBorder="1" applyAlignment="1">
      <alignment horizontal="justify" vertical="center" wrapText="1"/>
    </xf>
    <xf numFmtId="0" fontId="4" fillId="13" borderId="1" xfId="0" applyFont="1" applyFill="1" applyBorder="1" applyAlignment="1">
      <alignment horizontal="justify" vertical="center" wrapText="1"/>
    </xf>
    <xf numFmtId="0" fontId="4" fillId="12" borderId="1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justify" vertical="center" wrapText="1"/>
    </xf>
  </cellXfs>
  <cellStyles count="6">
    <cellStyle name="Comma 2" xfId="4" xr:uid="{8A4BC719-1516-4457-B631-DE1662356D74}"/>
    <cellStyle name="Millares 2 4" xfId="5" xr:uid="{74546456-CF24-409D-81C4-7FC50A5A20E3}"/>
    <cellStyle name="Moneda" xfId="3" builtinId="4"/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8005-19A1-42CD-B7CE-A904C4BA512B}">
  <dimension ref="B2:H180"/>
  <sheetViews>
    <sheetView showGridLines="0" topLeftCell="A163" zoomScale="70" zoomScaleNormal="70" workbookViewId="0">
      <selection activeCell="C51" sqref="C51"/>
    </sheetView>
  </sheetViews>
  <sheetFormatPr baseColWidth="10" defaultRowHeight="14.5" x14ac:dyDescent="0.35"/>
  <cols>
    <col min="3" max="3" width="57.453125" customWidth="1"/>
    <col min="4" max="4" width="18.453125" style="2" bestFit="1" customWidth="1"/>
    <col min="5" max="5" width="15.81640625" style="2" bestFit="1" customWidth="1"/>
    <col min="6" max="6" width="21.36328125" style="2" bestFit="1" customWidth="1"/>
    <col min="7" max="7" width="19.08984375" style="3" bestFit="1" customWidth="1"/>
    <col min="8" max="8" width="18.1796875" bestFit="1" customWidth="1"/>
  </cols>
  <sheetData>
    <row r="2" spans="2:8" x14ac:dyDescent="0.35">
      <c r="C2" s="8" t="s">
        <v>1</v>
      </c>
      <c r="D2" s="9" t="s">
        <v>2</v>
      </c>
    </row>
    <row r="3" spans="2:8" x14ac:dyDescent="0.35">
      <c r="B3">
        <v>1</v>
      </c>
      <c r="C3" t="s">
        <v>0</v>
      </c>
    </row>
    <row r="4" spans="2:8" x14ac:dyDescent="0.35">
      <c r="B4" s="1" t="s">
        <v>3</v>
      </c>
      <c r="C4" t="s">
        <v>4</v>
      </c>
      <c r="D4" s="5">
        <v>90000000</v>
      </c>
    </row>
    <row r="5" spans="2:8" ht="29" x14ac:dyDescent="0.35">
      <c r="B5" s="18" t="s">
        <v>6</v>
      </c>
      <c r="C5" s="18" t="s">
        <v>5</v>
      </c>
      <c r="D5" s="19" t="s">
        <v>13</v>
      </c>
      <c r="E5" s="20" t="s">
        <v>70</v>
      </c>
      <c r="F5" s="20" t="s">
        <v>69</v>
      </c>
      <c r="G5" s="9"/>
    </row>
    <row r="6" spans="2:8" x14ac:dyDescent="0.35">
      <c r="B6" t="s">
        <v>7</v>
      </c>
      <c r="C6" t="s">
        <v>57</v>
      </c>
      <c r="D6" s="2">
        <v>1</v>
      </c>
      <c r="E6" s="2">
        <v>6</v>
      </c>
      <c r="F6" s="17">
        <v>5142857.1428571427</v>
      </c>
      <c r="G6" s="4"/>
      <c r="H6" s="15"/>
    </row>
    <row r="7" spans="2:8" x14ac:dyDescent="0.35">
      <c r="B7" t="s">
        <v>8</v>
      </c>
      <c r="C7" t="s">
        <v>58</v>
      </c>
      <c r="D7" s="2">
        <v>1</v>
      </c>
      <c r="E7" s="2">
        <v>6</v>
      </c>
      <c r="F7" s="17">
        <v>4285714.2857142864</v>
      </c>
      <c r="G7" s="4"/>
      <c r="H7" s="15"/>
    </row>
    <row r="8" spans="2:8" x14ac:dyDescent="0.35">
      <c r="B8" t="s">
        <v>9</v>
      </c>
      <c r="C8" t="s">
        <v>59</v>
      </c>
      <c r="D8" s="2">
        <v>2</v>
      </c>
      <c r="E8" s="2">
        <v>4</v>
      </c>
      <c r="F8" s="17">
        <v>3342857.1428571427</v>
      </c>
      <c r="G8" s="4"/>
      <c r="H8" s="15"/>
    </row>
    <row r="9" spans="2:8" x14ac:dyDescent="0.35">
      <c r="B9" t="s">
        <v>10</v>
      </c>
      <c r="C9" t="s">
        <v>60</v>
      </c>
      <c r="D9" s="2">
        <v>3</v>
      </c>
      <c r="E9" s="2">
        <v>4</v>
      </c>
      <c r="F9" s="17">
        <v>1800000</v>
      </c>
      <c r="G9" s="4"/>
      <c r="H9" s="15"/>
    </row>
    <row r="10" spans="2:8" x14ac:dyDescent="0.35">
      <c r="B10" t="s">
        <v>11</v>
      </c>
      <c r="C10" t="s">
        <v>68</v>
      </c>
      <c r="D10" s="2">
        <v>2</v>
      </c>
      <c r="E10" s="2">
        <v>2</v>
      </c>
      <c r="F10" s="17">
        <v>4114285.7142857141</v>
      </c>
      <c r="G10" s="4"/>
      <c r="H10" s="15"/>
    </row>
    <row r="11" spans="2:8" x14ac:dyDescent="0.35">
      <c r="B11" t="s">
        <v>12</v>
      </c>
      <c r="C11" t="s">
        <v>64</v>
      </c>
      <c r="D11" s="2">
        <v>2</v>
      </c>
      <c r="E11" s="2">
        <v>1.5</v>
      </c>
      <c r="F11" s="17">
        <v>2571428.5714285714</v>
      </c>
      <c r="G11" s="4"/>
      <c r="H11" s="15"/>
    </row>
    <row r="12" spans="2:8" x14ac:dyDescent="0.35">
      <c r="B12" t="s">
        <v>61</v>
      </c>
      <c r="C12" t="s">
        <v>65</v>
      </c>
      <c r="D12" s="2">
        <v>1</v>
      </c>
      <c r="E12" s="2">
        <v>1</v>
      </c>
      <c r="F12" s="17">
        <v>4285714.2857142864</v>
      </c>
      <c r="G12" s="4"/>
      <c r="H12" s="15"/>
    </row>
    <row r="13" spans="2:8" x14ac:dyDescent="0.35">
      <c r="B13" t="s">
        <v>62</v>
      </c>
      <c r="C13" t="s">
        <v>66</v>
      </c>
      <c r="D13" s="2">
        <v>1</v>
      </c>
      <c r="E13" s="2">
        <v>1</v>
      </c>
      <c r="F13" s="17">
        <v>1200000</v>
      </c>
      <c r="G13" s="4"/>
    </row>
    <row r="14" spans="2:8" x14ac:dyDescent="0.35">
      <c r="B14" s="21" t="s">
        <v>63</v>
      </c>
      <c r="C14" s="21" t="s">
        <v>67</v>
      </c>
      <c r="D14" s="22">
        <v>1</v>
      </c>
      <c r="E14" s="22">
        <v>1</v>
      </c>
      <c r="F14" s="23">
        <v>1371428.5714285714</v>
      </c>
      <c r="G14" s="4"/>
      <c r="H14" s="15"/>
    </row>
    <row r="15" spans="2:8" x14ac:dyDescent="0.35">
      <c r="B15" t="s">
        <v>365</v>
      </c>
      <c r="C15" t="s">
        <v>368</v>
      </c>
      <c r="D15" s="2">
        <v>1</v>
      </c>
      <c r="E15" s="2">
        <v>12</v>
      </c>
      <c r="F15" s="5">
        <v>3000000</v>
      </c>
      <c r="G15" s="4"/>
      <c r="H15" s="15"/>
    </row>
    <row r="16" spans="2:8" x14ac:dyDescent="0.35">
      <c r="B16" t="s">
        <v>366</v>
      </c>
      <c r="C16" t="s">
        <v>369</v>
      </c>
      <c r="D16" s="2">
        <v>1</v>
      </c>
      <c r="E16" s="2">
        <v>12</v>
      </c>
      <c r="F16" s="5">
        <v>3000000</v>
      </c>
      <c r="G16" s="4"/>
      <c r="H16" s="15"/>
    </row>
    <row r="17" spans="2:8" x14ac:dyDescent="0.35">
      <c r="B17" t="s">
        <v>367</v>
      </c>
      <c r="C17" t="s">
        <v>370</v>
      </c>
      <c r="D17" s="2">
        <v>1</v>
      </c>
      <c r="E17" s="2">
        <v>12</v>
      </c>
      <c r="F17" s="5">
        <v>2000000</v>
      </c>
      <c r="G17" s="4"/>
      <c r="H17" s="15"/>
    </row>
    <row r="18" spans="2:8" x14ac:dyDescent="0.35">
      <c r="B18" s="46" t="s">
        <v>71</v>
      </c>
      <c r="C18" s="46"/>
      <c r="D18" s="46"/>
      <c r="E18" s="46"/>
      <c r="F18" s="46"/>
      <c r="G18" s="11">
        <f>SUMPRODUCT(E6:E14,F6:F14)</f>
        <v>96085714.285714284</v>
      </c>
    </row>
    <row r="19" spans="2:8" ht="29" x14ac:dyDescent="0.35">
      <c r="B19" s="18" t="s">
        <v>14</v>
      </c>
      <c r="C19" s="18" t="s">
        <v>15</v>
      </c>
      <c r="D19" s="19" t="s">
        <v>27</v>
      </c>
      <c r="E19" s="20" t="s">
        <v>70</v>
      </c>
      <c r="F19" s="20" t="s">
        <v>89</v>
      </c>
      <c r="G19" s="9" t="s">
        <v>371</v>
      </c>
    </row>
    <row r="20" spans="2:8" x14ac:dyDescent="0.35">
      <c r="B20" t="s">
        <v>16</v>
      </c>
      <c r="C20" t="s">
        <v>17</v>
      </c>
      <c r="D20" s="2">
        <v>1</v>
      </c>
      <c r="E20" s="44">
        <v>6</v>
      </c>
      <c r="F20" s="2" t="s">
        <v>90</v>
      </c>
      <c r="G20" s="5">
        <v>1300000</v>
      </c>
    </row>
    <row r="21" spans="2:8" x14ac:dyDescent="0.35">
      <c r="B21" t="s">
        <v>19</v>
      </c>
      <c r="C21" t="s">
        <v>18</v>
      </c>
      <c r="D21" s="2">
        <v>1</v>
      </c>
      <c r="E21" s="44">
        <v>1</v>
      </c>
      <c r="F21" s="2" t="s">
        <v>92</v>
      </c>
      <c r="G21" s="5">
        <v>150000</v>
      </c>
    </row>
    <row r="22" spans="2:8" x14ac:dyDescent="0.35">
      <c r="B22" t="s">
        <v>20</v>
      </c>
      <c r="C22" t="s">
        <v>72</v>
      </c>
      <c r="D22" s="2">
        <v>1</v>
      </c>
      <c r="E22" s="44">
        <v>0.5</v>
      </c>
      <c r="F22" s="2" t="s">
        <v>92</v>
      </c>
      <c r="G22" s="5">
        <v>150000</v>
      </c>
    </row>
    <row r="23" spans="2:8" x14ac:dyDescent="0.35">
      <c r="B23" t="s">
        <v>21</v>
      </c>
      <c r="C23" t="s">
        <v>73</v>
      </c>
      <c r="D23" s="2">
        <v>1</v>
      </c>
      <c r="E23" s="44">
        <v>0.5</v>
      </c>
      <c r="F23" s="2" t="s">
        <v>92</v>
      </c>
      <c r="G23" s="5">
        <v>150000</v>
      </c>
    </row>
    <row r="24" spans="2:8" x14ac:dyDescent="0.35">
      <c r="B24" t="s">
        <v>22</v>
      </c>
      <c r="C24" t="s">
        <v>91</v>
      </c>
      <c r="E24" s="44">
        <v>6</v>
      </c>
      <c r="F24" s="2" t="s">
        <v>90</v>
      </c>
      <c r="G24" s="5">
        <v>700000</v>
      </c>
    </row>
    <row r="25" spans="2:8" x14ac:dyDescent="0.35">
      <c r="B25" t="s">
        <v>23</v>
      </c>
      <c r="C25" t="s">
        <v>24</v>
      </c>
      <c r="D25" s="2">
        <v>1</v>
      </c>
      <c r="E25" s="44">
        <v>6</v>
      </c>
      <c r="F25" s="2" t="s">
        <v>90</v>
      </c>
      <c r="G25" s="5">
        <v>650000</v>
      </c>
    </row>
    <row r="26" spans="2:8" ht="29" x14ac:dyDescent="0.35">
      <c r="B26" t="s">
        <v>56</v>
      </c>
      <c r="C26" s="6" t="s">
        <v>86</v>
      </c>
      <c r="D26" s="2">
        <v>4</v>
      </c>
      <c r="E26" s="44">
        <v>6</v>
      </c>
      <c r="F26" s="2" t="s">
        <v>90</v>
      </c>
      <c r="G26" s="5">
        <v>1400000</v>
      </c>
    </row>
    <row r="27" spans="2:8" x14ac:dyDescent="0.35">
      <c r="B27" t="s">
        <v>80</v>
      </c>
      <c r="C27" t="s">
        <v>75</v>
      </c>
      <c r="D27" s="2">
        <v>2</v>
      </c>
      <c r="E27" s="44">
        <v>2</v>
      </c>
      <c r="F27" s="2" t="s">
        <v>90</v>
      </c>
      <c r="G27" s="5">
        <v>450000</v>
      </c>
    </row>
    <row r="28" spans="2:8" x14ac:dyDescent="0.35">
      <c r="B28" t="s">
        <v>81</v>
      </c>
      <c r="C28" t="s">
        <v>76</v>
      </c>
      <c r="D28" s="2">
        <v>1</v>
      </c>
      <c r="E28" s="44">
        <v>2</v>
      </c>
      <c r="F28" s="2" t="s">
        <v>90</v>
      </c>
      <c r="G28" s="4">
        <v>650000</v>
      </c>
    </row>
    <row r="29" spans="2:8" x14ac:dyDescent="0.35">
      <c r="B29" t="s">
        <v>82</v>
      </c>
      <c r="C29" t="s">
        <v>77</v>
      </c>
      <c r="D29" s="2">
        <v>3</v>
      </c>
      <c r="E29" s="44">
        <v>6</v>
      </c>
      <c r="F29" s="2" t="s">
        <v>90</v>
      </c>
      <c r="G29" s="5">
        <v>450000</v>
      </c>
    </row>
    <row r="30" spans="2:8" x14ac:dyDescent="0.35">
      <c r="B30" t="s">
        <v>83</v>
      </c>
      <c r="C30" t="s">
        <v>78</v>
      </c>
      <c r="D30" s="2">
        <v>1</v>
      </c>
      <c r="E30" s="44">
        <v>1</v>
      </c>
      <c r="F30" s="2" t="s">
        <v>92</v>
      </c>
      <c r="G30" s="5">
        <v>150000</v>
      </c>
    </row>
    <row r="31" spans="2:8" x14ac:dyDescent="0.35">
      <c r="B31" t="s">
        <v>84</v>
      </c>
      <c r="C31" t="s">
        <v>79</v>
      </c>
      <c r="D31" s="2">
        <v>1</v>
      </c>
      <c r="E31" s="44">
        <v>2.5</v>
      </c>
      <c r="F31" s="2" t="s">
        <v>90</v>
      </c>
      <c r="G31" s="5">
        <v>350000</v>
      </c>
    </row>
    <row r="32" spans="2:8" x14ac:dyDescent="0.35">
      <c r="B32" t="s">
        <v>85</v>
      </c>
      <c r="C32" t="s">
        <v>87</v>
      </c>
      <c r="D32" s="2">
        <v>1</v>
      </c>
      <c r="E32" s="44">
        <v>1.5</v>
      </c>
      <c r="F32" s="2" t="s">
        <v>90</v>
      </c>
      <c r="G32" s="5">
        <v>180000</v>
      </c>
    </row>
    <row r="33" spans="2:8" x14ac:dyDescent="0.35">
      <c r="B33" t="s">
        <v>88</v>
      </c>
      <c r="C33" t="s">
        <v>201</v>
      </c>
      <c r="D33" s="2">
        <v>7</v>
      </c>
      <c r="E33" s="44">
        <v>5</v>
      </c>
      <c r="F33" s="2" t="s">
        <v>92</v>
      </c>
      <c r="G33" s="5">
        <f>D33*5000*5</f>
        <v>175000</v>
      </c>
    </row>
    <row r="34" spans="2:8" x14ac:dyDescent="0.35">
      <c r="B34" t="s">
        <v>204</v>
      </c>
      <c r="C34" t="s">
        <v>202</v>
      </c>
      <c r="D34" s="2">
        <v>5</v>
      </c>
      <c r="E34" s="44">
        <v>5</v>
      </c>
      <c r="F34" s="2" t="s">
        <v>92</v>
      </c>
      <c r="G34" s="5">
        <f>D34*5000*5</f>
        <v>125000</v>
      </c>
    </row>
    <row r="35" spans="2:8" x14ac:dyDescent="0.35">
      <c r="B35" t="s">
        <v>205</v>
      </c>
      <c r="C35" t="s">
        <v>232</v>
      </c>
      <c r="D35" s="2">
        <v>10</v>
      </c>
      <c r="E35" s="44">
        <v>5</v>
      </c>
      <c r="F35" s="2" t="s">
        <v>92</v>
      </c>
      <c r="G35" s="5">
        <f>D35*5000*5</f>
        <v>250000</v>
      </c>
    </row>
    <row r="36" spans="2:8" x14ac:dyDescent="0.35">
      <c r="B36" t="s">
        <v>206</v>
      </c>
      <c r="C36" t="s">
        <v>233</v>
      </c>
      <c r="D36" s="2">
        <v>6</v>
      </c>
      <c r="E36" s="44">
        <v>5</v>
      </c>
      <c r="F36" s="2" t="s">
        <v>92</v>
      </c>
      <c r="G36" s="5">
        <f>D36*5000*5</f>
        <v>150000</v>
      </c>
    </row>
    <row r="37" spans="2:8" x14ac:dyDescent="0.35">
      <c r="B37" t="s">
        <v>235</v>
      </c>
      <c r="C37" t="s">
        <v>234</v>
      </c>
      <c r="D37" s="2">
        <v>70</v>
      </c>
      <c r="E37" s="44">
        <v>1</v>
      </c>
      <c r="F37" s="2" t="s">
        <v>92</v>
      </c>
      <c r="G37" s="5">
        <f>D37*20000*1</f>
        <v>1400000</v>
      </c>
    </row>
    <row r="38" spans="2:8" x14ac:dyDescent="0.35">
      <c r="B38" t="s">
        <v>236</v>
      </c>
      <c r="C38" t="s">
        <v>203</v>
      </c>
      <c r="D38" s="2">
        <v>45</v>
      </c>
      <c r="E38" s="44">
        <v>1</v>
      </c>
      <c r="F38" s="2" t="s">
        <v>92</v>
      </c>
      <c r="G38" s="5">
        <f>D38*2500*1</f>
        <v>112500</v>
      </c>
    </row>
    <row r="39" spans="2:8" x14ac:dyDescent="0.35">
      <c r="B39" t="s">
        <v>237</v>
      </c>
      <c r="C39" t="s">
        <v>356</v>
      </c>
      <c r="D39" s="2">
        <v>1</v>
      </c>
      <c r="E39" s="44">
        <v>5</v>
      </c>
      <c r="F39" s="2" t="s">
        <v>92</v>
      </c>
      <c r="G39" s="5">
        <f>D39*120000*5</f>
        <v>600000</v>
      </c>
    </row>
    <row r="40" spans="2:8" x14ac:dyDescent="0.35">
      <c r="B40" t="s">
        <v>238</v>
      </c>
      <c r="C40" t="s">
        <v>74</v>
      </c>
      <c r="D40" s="2">
        <v>1</v>
      </c>
      <c r="E40" s="44">
        <v>6</v>
      </c>
      <c r="F40" s="2" t="s">
        <v>92</v>
      </c>
      <c r="G40" s="5">
        <v>2500000</v>
      </c>
    </row>
    <row r="41" spans="2:8" x14ac:dyDescent="0.35">
      <c r="B41" s="45"/>
      <c r="C41" s="45"/>
      <c r="D41" s="45"/>
      <c r="E41" s="45"/>
      <c r="F41" s="45"/>
      <c r="G41" s="12">
        <f>SUM(G20:G40)</f>
        <v>12042500</v>
      </c>
      <c r="H41" s="16">
        <f>SUMPRODUCT(D20:D40,G20:G40,H20:H40)</f>
        <v>0</v>
      </c>
    </row>
    <row r="42" spans="2:8" x14ac:dyDescent="0.35">
      <c r="B42" s="7" t="s">
        <v>25</v>
      </c>
      <c r="C42" s="8" t="s">
        <v>26</v>
      </c>
      <c r="D42" s="9" t="s">
        <v>28</v>
      </c>
      <c r="E42" s="9" t="s">
        <v>29</v>
      </c>
      <c r="F42" s="9" t="s">
        <v>30</v>
      </c>
      <c r="G42" s="10" t="s">
        <v>131</v>
      </c>
      <c r="H42" s="9" t="s">
        <v>239</v>
      </c>
    </row>
    <row r="43" spans="2:8" x14ac:dyDescent="0.35">
      <c r="B43" t="s">
        <v>31</v>
      </c>
      <c r="C43" t="s">
        <v>213</v>
      </c>
      <c r="D43" s="2" t="s">
        <v>223</v>
      </c>
      <c r="E43" s="2">
        <v>4</v>
      </c>
      <c r="F43" s="5">
        <v>300000</v>
      </c>
      <c r="G43" s="13">
        <v>0.19</v>
      </c>
      <c r="H43" s="5">
        <f>((F43*G43+F43)*E43)</f>
        <v>1428000</v>
      </c>
    </row>
    <row r="44" spans="2:8" x14ac:dyDescent="0.35">
      <c r="B44" t="s">
        <v>32</v>
      </c>
      <c r="C44" t="s">
        <v>214</v>
      </c>
      <c r="D44" s="2" t="s">
        <v>223</v>
      </c>
      <c r="E44" s="2">
        <v>4</v>
      </c>
      <c r="F44" s="5">
        <v>320000</v>
      </c>
      <c r="G44" s="13">
        <v>0.19</v>
      </c>
      <c r="H44" s="5">
        <f t="shared" ref="H44:H53" si="0">((F44*G44+F44)*E44)</f>
        <v>1523200</v>
      </c>
    </row>
    <row r="45" spans="2:8" x14ac:dyDescent="0.35">
      <c r="B45" t="s">
        <v>33</v>
      </c>
      <c r="C45" t="s">
        <v>210</v>
      </c>
      <c r="D45" s="2" t="s">
        <v>223</v>
      </c>
      <c r="E45" s="2">
        <v>4</v>
      </c>
      <c r="F45" s="5">
        <v>380000</v>
      </c>
      <c r="G45" s="13">
        <v>0.19</v>
      </c>
      <c r="H45" s="5">
        <f t="shared" si="0"/>
        <v>1808800</v>
      </c>
    </row>
    <row r="46" spans="2:8" x14ac:dyDescent="0.35">
      <c r="B46" t="s">
        <v>34</v>
      </c>
      <c r="C46" t="s">
        <v>209</v>
      </c>
      <c r="D46" s="2" t="s">
        <v>223</v>
      </c>
      <c r="E46" s="2">
        <v>3</v>
      </c>
      <c r="F46" s="5">
        <v>280000</v>
      </c>
      <c r="G46" s="13">
        <v>0.19</v>
      </c>
      <c r="H46" s="5">
        <f t="shared" si="0"/>
        <v>999600</v>
      </c>
    </row>
    <row r="47" spans="2:8" x14ac:dyDescent="0.35">
      <c r="B47" t="s">
        <v>35</v>
      </c>
      <c r="C47" t="s">
        <v>224</v>
      </c>
      <c r="D47" s="2" t="s">
        <v>223</v>
      </c>
      <c r="E47" s="2">
        <v>5</v>
      </c>
      <c r="F47" s="5">
        <v>400000</v>
      </c>
      <c r="G47" s="13">
        <v>0.19</v>
      </c>
      <c r="H47" s="5">
        <f t="shared" si="0"/>
        <v>2380000</v>
      </c>
    </row>
    <row r="48" spans="2:8" x14ac:dyDescent="0.35">
      <c r="B48" t="s">
        <v>36</v>
      </c>
      <c r="C48" t="s">
        <v>211</v>
      </c>
      <c r="D48" s="2" t="s">
        <v>223</v>
      </c>
      <c r="E48" s="2">
        <v>2</v>
      </c>
      <c r="F48" s="5">
        <v>230000</v>
      </c>
      <c r="G48" s="13">
        <v>0.19</v>
      </c>
      <c r="H48" s="5">
        <f t="shared" si="0"/>
        <v>547400</v>
      </c>
    </row>
    <row r="49" spans="2:8" x14ac:dyDescent="0.35">
      <c r="B49" t="s">
        <v>37</v>
      </c>
      <c r="C49" t="s">
        <v>212</v>
      </c>
      <c r="D49" s="2" t="s">
        <v>223</v>
      </c>
      <c r="E49" s="2">
        <v>1</v>
      </c>
      <c r="F49" s="5">
        <v>130000</v>
      </c>
      <c r="G49" s="13">
        <v>0.19</v>
      </c>
      <c r="H49" s="5">
        <f t="shared" si="0"/>
        <v>154700</v>
      </c>
    </row>
    <row r="50" spans="2:8" x14ac:dyDescent="0.35">
      <c r="B50" t="s">
        <v>38</v>
      </c>
      <c r="C50" t="s">
        <v>222</v>
      </c>
      <c r="D50" s="2" t="s">
        <v>28</v>
      </c>
      <c r="E50" s="2">
        <v>1</v>
      </c>
      <c r="F50" s="5">
        <v>4000000</v>
      </c>
      <c r="G50" s="13">
        <v>0.19</v>
      </c>
      <c r="H50" s="5">
        <f t="shared" si="0"/>
        <v>4760000</v>
      </c>
    </row>
    <row r="51" spans="2:8" ht="363" customHeight="1" x14ac:dyDescent="0.35">
      <c r="B51" t="s">
        <v>39</v>
      </c>
      <c r="C51" s="6" t="s">
        <v>225</v>
      </c>
      <c r="D51" s="2" t="s">
        <v>226</v>
      </c>
      <c r="E51" s="2">
        <v>24</v>
      </c>
      <c r="F51" s="5">
        <v>390000</v>
      </c>
      <c r="G51" s="13">
        <v>0.19</v>
      </c>
      <c r="H51" s="5">
        <f t="shared" si="0"/>
        <v>11138400</v>
      </c>
    </row>
    <row r="52" spans="2:8" x14ac:dyDescent="0.35">
      <c r="C52" s="6" t="s">
        <v>372</v>
      </c>
      <c r="D52" s="2" t="s">
        <v>364</v>
      </c>
      <c r="E52" s="2">
        <v>1</v>
      </c>
      <c r="F52" s="5">
        <v>38985394</v>
      </c>
      <c r="G52" s="13">
        <v>0.19</v>
      </c>
      <c r="H52" s="5">
        <f t="shared" ref="H52" si="1">((F52*G52+F52)*E52)</f>
        <v>46392618.859999999</v>
      </c>
    </row>
    <row r="53" spans="2:8" ht="116" x14ac:dyDescent="0.35">
      <c r="B53" t="s">
        <v>40</v>
      </c>
      <c r="C53" s="6" t="s">
        <v>227</v>
      </c>
      <c r="D53" s="2" t="s">
        <v>226</v>
      </c>
      <c r="E53" s="2">
        <v>10.38</v>
      </c>
      <c r="F53" s="5">
        <v>380000</v>
      </c>
      <c r="G53" s="13">
        <v>0.19</v>
      </c>
      <c r="H53" s="5">
        <f t="shared" si="0"/>
        <v>4693836</v>
      </c>
    </row>
    <row r="54" spans="2:8" ht="72.5" x14ac:dyDescent="0.35">
      <c r="B54" t="s">
        <v>240</v>
      </c>
      <c r="C54" s="6" t="s">
        <v>228</v>
      </c>
      <c r="D54" s="2" t="s">
        <v>226</v>
      </c>
      <c r="E54" s="2">
        <v>4.5</v>
      </c>
      <c r="F54" s="5">
        <v>320000</v>
      </c>
      <c r="G54" s="13">
        <v>0.19</v>
      </c>
      <c r="H54" s="5">
        <f>((F54*G54+F54)*E54)</f>
        <v>1713600</v>
      </c>
    </row>
    <row r="55" spans="2:8" ht="87" x14ac:dyDescent="0.35">
      <c r="B55" t="s">
        <v>41</v>
      </c>
      <c r="C55" s="6" t="s">
        <v>229</v>
      </c>
      <c r="D55" s="2" t="s">
        <v>230</v>
      </c>
      <c r="E55" s="2">
        <v>3</v>
      </c>
      <c r="F55" s="5">
        <v>400000</v>
      </c>
      <c r="G55" s="13">
        <v>0.19</v>
      </c>
      <c r="H55" s="5">
        <f t="shared" ref="H55:H59" si="2">((F55*G55+F55)*E55)</f>
        <v>1428000</v>
      </c>
    </row>
    <row r="56" spans="2:8" x14ac:dyDescent="0.35">
      <c r="B56" t="s">
        <v>42</v>
      </c>
      <c r="C56" s="6" t="s">
        <v>231</v>
      </c>
      <c r="D56" s="2" t="s">
        <v>230</v>
      </c>
      <c r="E56" s="2">
        <v>5</v>
      </c>
      <c r="F56" s="5">
        <v>100000</v>
      </c>
      <c r="G56" s="13">
        <v>0.19</v>
      </c>
      <c r="H56" s="5">
        <f t="shared" si="2"/>
        <v>595000</v>
      </c>
    </row>
    <row r="57" spans="2:8" x14ac:dyDescent="0.35">
      <c r="B57" t="s">
        <v>43</v>
      </c>
      <c r="C57" t="s">
        <v>207</v>
      </c>
      <c r="D57" s="2" t="s">
        <v>226</v>
      </c>
      <c r="E57" s="2">
        <v>84</v>
      </c>
      <c r="F57" s="5">
        <v>1500000</v>
      </c>
      <c r="G57" s="13">
        <v>0.19</v>
      </c>
      <c r="H57" s="5">
        <f>F57</f>
        <v>1500000</v>
      </c>
    </row>
    <row r="58" spans="2:8" x14ac:dyDescent="0.35">
      <c r="B58" t="s">
        <v>44</v>
      </c>
      <c r="C58" t="s">
        <v>208</v>
      </c>
      <c r="D58" s="5" t="s">
        <v>28</v>
      </c>
      <c r="E58" s="2">
        <v>1</v>
      </c>
      <c r="F58" s="5">
        <v>350000</v>
      </c>
      <c r="G58" s="13">
        <v>0.19</v>
      </c>
      <c r="H58" s="5">
        <f t="shared" si="2"/>
        <v>416500</v>
      </c>
    </row>
    <row r="59" spans="2:8" x14ac:dyDescent="0.35">
      <c r="B59" t="s">
        <v>215</v>
      </c>
      <c r="C59" t="s">
        <v>94</v>
      </c>
      <c r="D59" s="5" t="s">
        <v>230</v>
      </c>
      <c r="E59" s="2">
        <v>25</v>
      </c>
      <c r="F59" s="5">
        <v>1400</v>
      </c>
      <c r="G59" s="13">
        <v>0.19</v>
      </c>
      <c r="H59" s="5">
        <f t="shared" si="2"/>
        <v>41650</v>
      </c>
    </row>
    <row r="60" spans="2:8" x14ac:dyDescent="0.35">
      <c r="B60" t="s">
        <v>216</v>
      </c>
      <c r="C60" t="s">
        <v>95</v>
      </c>
      <c r="D60" s="5" t="s">
        <v>230</v>
      </c>
      <c r="E60" s="2">
        <v>20</v>
      </c>
      <c r="F60" s="5">
        <v>600</v>
      </c>
      <c r="G60" s="13">
        <v>0.19</v>
      </c>
      <c r="H60" s="5">
        <f t="shared" ref="H60:H125" si="3">((F60*G60+F60)*E60)</f>
        <v>14280</v>
      </c>
    </row>
    <row r="61" spans="2:8" x14ac:dyDescent="0.35">
      <c r="B61" t="s">
        <v>217</v>
      </c>
      <c r="C61" t="s">
        <v>96</v>
      </c>
      <c r="D61" s="5" t="s">
        <v>230</v>
      </c>
      <c r="E61" s="2">
        <v>3800</v>
      </c>
      <c r="F61" s="5">
        <v>1130</v>
      </c>
      <c r="G61" s="13">
        <v>0.19</v>
      </c>
      <c r="H61" s="5">
        <f t="shared" si="3"/>
        <v>5109860</v>
      </c>
    </row>
    <row r="62" spans="2:8" x14ac:dyDescent="0.35">
      <c r="B62" t="s">
        <v>218</v>
      </c>
      <c r="C62" t="s">
        <v>97</v>
      </c>
      <c r="D62" s="5" t="s">
        <v>230</v>
      </c>
      <c r="E62" s="2">
        <v>7</v>
      </c>
      <c r="F62" s="5">
        <v>35000</v>
      </c>
      <c r="G62" s="13">
        <v>0.19</v>
      </c>
      <c r="H62" s="5">
        <f t="shared" si="3"/>
        <v>291550</v>
      </c>
    </row>
    <row r="63" spans="2:8" x14ac:dyDescent="0.35">
      <c r="B63" t="s">
        <v>219</v>
      </c>
      <c r="C63" t="s">
        <v>98</v>
      </c>
      <c r="D63" s="5" t="s">
        <v>230</v>
      </c>
      <c r="E63" s="2">
        <v>350</v>
      </c>
      <c r="F63" s="5">
        <v>24000</v>
      </c>
      <c r="G63" s="13">
        <v>0.19</v>
      </c>
      <c r="H63" s="5">
        <f t="shared" si="3"/>
        <v>9996000</v>
      </c>
    </row>
    <row r="64" spans="2:8" x14ac:dyDescent="0.35">
      <c r="B64" t="s">
        <v>220</v>
      </c>
      <c r="C64" t="s">
        <v>99</v>
      </c>
      <c r="D64" s="5" t="s">
        <v>230</v>
      </c>
      <c r="E64" s="2">
        <v>20</v>
      </c>
      <c r="F64" s="5">
        <v>2600</v>
      </c>
      <c r="G64" s="13">
        <v>0.19</v>
      </c>
      <c r="H64" s="5">
        <f t="shared" si="3"/>
        <v>61880</v>
      </c>
    </row>
    <row r="65" spans="2:8" x14ac:dyDescent="0.35">
      <c r="B65" t="s">
        <v>241</v>
      </c>
      <c r="C65" t="s">
        <v>100</v>
      </c>
      <c r="D65" s="5" t="s">
        <v>230</v>
      </c>
      <c r="E65" s="2">
        <v>20</v>
      </c>
      <c r="F65" s="5">
        <v>1800</v>
      </c>
      <c r="G65" s="13">
        <v>0.19</v>
      </c>
      <c r="H65" s="5">
        <f t="shared" si="3"/>
        <v>42840</v>
      </c>
    </row>
    <row r="66" spans="2:8" x14ac:dyDescent="0.35">
      <c r="B66" t="s">
        <v>242</v>
      </c>
      <c r="C66" t="s">
        <v>101</v>
      </c>
      <c r="D66" s="5" t="s">
        <v>230</v>
      </c>
      <c r="E66" s="2">
        <v>20</v>
      </c>
      <c r="F66" s="5">
        <v>600</v>
      </c>
      <c r="G66" s="13">
        <v>0.19</v>
      </c>
      <c r="H66" s="5">
        <f t="shared" si="3"/>
        <v>14280</v>
      </c>
    </row>
    <row r="67" spans="2:8" x14ac:dyDescent="0.35">
      <c r="B67" t="s">
        <v>243</v>
      </c>
      <c r="C67" t="s">
        <v>102</v>
      </c>
      <c r="D67" s="5" t="s">
        <v>230</v>
      </c>
      <c r="E67" s="2">
        <v>20</v>
      </c>
      <c r="F67" s="5">
        <v>6500</v>
      </c>
      <c r="G67" s="13">
        <v>0.19</v>
      </c>
      <c r="H67" s="5">
        <f t="shared" si="3"/>
        <v>154700</v>
      </c>
    </row>
    <row r="68" spans="2:8" x14ac:dyDescent="0.35">
      <c r="B68" t="s">
        <v>244</v>
      </c>
      <c r="C68" t="s">
        <v>103</v>
      </c>
      <c r="D68" s="5" t="s">
        <v>230</v>
      </c>
      <c r="E68" s="2">
        <v>1000</v>
      </c>
      <c r="F68" s="5">
        <v>941</v>
      </c>
      <c r="G68" s="13">
        <v>0.19</v>
      </c>
      <c r="H68" s="5">
        <f t="shared" si="3"/>
        <v>1119790</v>
      </c>
    </row>
    <row r="69" spans="2:8" x14ac:dyDescent="0.35">
      <c r="B69" t="s">
        <v>245</v>
      </c>
      <c r="C69" t="s">
        <v>104</v>
      </c>
      <c r="D69" s="5" t="s">
        <v>230</v>
      </c>
      <c r="E69" s="2">
        <v>1200</v>
      </c>
      <c r="F69" s="5">
        <v>792</v>
      </c>
      <c r="G69" s="13">
        <v>0.19</v>
      </c>
      <c r="H69" s="5">
        <f t="shared" si="3"/>
        <v>1130976</v>
      </c>
    </row>
    <row r="70" spans="2:8" x14ac:dyDescent="0.35">
      <c r="B70" t="s">
        <v>246</v>
      </c>
      <c r="C70" t="s">
        <v>105</v>
      </c>
      <c r="D70" s="5" t="s">
        <v>230</v>
      </c>
      <c r="E70" s="2">
        <v>1000</v>
      </c>
      <c r="F70" s="5">
        <v>931</v>
      </c>
      <c r="G70" s="13">
        <v>0.19</v>
      </c>
      <c r="H70" s="5">
        <f t="shared" si="3"/>
        <v>1107890</v>
      </c>
    </row>
    <row r="71" spans="2:8" x14ac:dyDescent="0.35">
      <c r="B71" t="s">
        <v>247</v>
      </c>
      <c r="C71" t="s">
        <v>106</v>
      </c>
      <c r="D71" s="5" t="s">
        <v>345</v>
      </c>
      <c r="E71" s="2">
        <v>90</v>
      </c>
      <c r="F71" s="5">
        <v>7500</v>
      </c>
      <c r="G71" s="13">
        <v>0.19</v>
      </c>
      <c r="H71" s="5">
        <f t="shared" si="3"/>
        <v>803250</v>
      </c>
    </row>
    <row r="72" spans="2:8" x14ac:dyDescent="0.35">
      <c r="B72" t="s">
        <v>248</v>
      </c>
      <c r="C72" t="s">
        <v>107</v>
      </c>
      <c r="D72" s="5" t="s">
        <v>230</v>
      </c>
      <c r="E72" s="2">
        <v>5</v>
      </c>
      <c r="F72" s="5">
        <v>36500</v>
      </c>
      <c r="G72" s="13">
        <v>0.19</v>
      </c>
      <c r="H72" s="5">
        <f t="shared" si="3"/>
        <v>217175</v>
      </c>
    </row>
    <row r="73" spans="2:8" x14ac:dyDescent="0.35">
      <c r="B73" t="s">
        <v>249</v>
      </c>
      <c r="C73" t="s">
        <v>108</v>
      </c>
      <c r="D73" s="5" t="s">
        <v>230</v>
      </c>
      <c r="E73" s="2">
        <v>7</v>
      </c>
      <c r="F73" s="5">
        <v>55000</v>
      </c>
      <c r="G73" s="13">
        <v>0.19</v>
      </c>
      <c r="H73" s="5">
        <f t="shared" si="3"/>
        <v>458150</v>
      </c>
    </row>
    <row r="74" spans="2:8" x14ac:dyDescent="0.35">
      <c r="B74" t="s">
        <v>250</v>
      </c>
      <c r="C74" t="s">
        <v>109</v>
      </c>
      <c r="D74" s="5" t="s">
        <v>230</v>
      </c>
      <c r="E74" s="2">
        <v>5</v>
      </c>
      <c r="F74" s="5">
        <v>12400</v>
      </c>
      <c r="G74" s="13">
        <v>0.19</v>
      </c>
      <c r="H74" s="5">
        <f t="shared" si="3"/>
        <v>73780</v>
      </c>
    </row>
    <row r="75" spans="2:8" x14ac:dyDescent="0.35">
      <c r="B75" t="s">
        <v>251</v>
      </c>
      <c r="C75" t="s">
        <v>110</v>
      </c>
      <c r="D75" s="5" t="s">
        <v>230</v>
      </c>
      <c r="E75" s="2">
        <v>10</v>
      </c>
      <c r="F75" s="5">
        <v>14200</v>
      </c>
      <c r="G75" s="13">
        <v>0.19</v>
      </c>
      <c r="H75" s="5">
        <f t="shared" si="3"/>
        <v>168980</v>
      </c>
    </row>
    <row r="76" spans="2:8" x14ac:dyDescent="0.35">
      <c r="B76" t="s">
        <v>252</v>
      </c>
      <c r="C76" t="s">
        <v>111</v>
      </c>
      <c r="D76" s="5" t="s">
        <v>230</v>
      </c>
      <c r="E76" s="2">
        <v>10</v>
      </c>
      <c r="F76" s="5">
        <v>21500</v>
      </c>
      <c r="G76" s="13">
        <v>0.19</v>
      </c>
      <c r="H76" s="5">
        <f t="shared" si="3"/>
        <v>255850</v>
      </c>
    </row>
    <row r="77" spans="2:8" x14ac:dyDescent="0.35">
      <c r="B77" t="s">
        <v>253</v>
      </c>
      <c r="C77" t="s">
        <v>112</v>
      </c>
      <c r="D77" s="5" t="s">
        <v>230</v>
      </c>
      <c r="E77" s="2">
        <v>7</v>
      </c>
      <c r="F77" s="5">
        <v>72000</v>
      </c>
      <c r="G77" s="13">
        <v>0.19</v>
      </c>
      <c r="H77" s="5">
        <f t="shared" si="3"/>
        <v>599760</v>
      </c>
    </row>
    <row r="78" spans="2:8" x14ac:dyDescent="0.35">
      <c r="B78" t="s">
        <v>254</v>
      </c>
      <c r="C78" t="s">
        <v>113</v>
      </c>
      <c r="D78" s="5" t="s">
        <v>230</v>
      </c>
      <c r="E78" s="2">
        <v>1</v>
      </c>
      <c r="F78" s="5">
        <v>389000</v>
      </c>
      <c r="G78" s="13">
        <v>0.19</v>
      </c>
      <c r="H78" s="5">
        <f>((F78*G78+F78)*E78)</f>
        <v>462910</v>
      </c>
    </row>
    <row r="79" spans="2:8" x14ac:dyDescent="0.35">
      <c r="B79" t="s">
        <v>255</v>
      </c>
      <c r="C79" t="s">
        <v>114</v>
      </c>
      <c r="D79" s="5" t="s">
        <v>230</v>
      </c>
      <c r="E79" s="2">
        <v>1</v>
      </c>
      <c r="F79" s="5">
        <v>771500</v>
      </c>
      <c r="G79" s="13">
        <v>0.19</v>
      </c>
      <c r="H79" s="5">
        <f t="shared" si="3"/>
        <v>918085</v>
      </c>
    </row>
    <row r="80" spans="2:8" x14ac:dyDescent="0.35">
      <c r="B80" t="s">
        <v>256</v>
      </c>
      <c r="C80" t="s">
        <v>115</v>
      </c>
      <c r="D80" s="5" t="s">
        <v>230</v>
      </c>
      <c r="E80" s="2">
        <v>15</v>
      </c>
      <c r="F80" s="5">
        <v>2300</v>
      </c>
      <c r="G80" s="13">
        <v>0.19</v>
      </c>
      <c r="H80" s="5">
        <f t="shared" si="3"/>
        <v>41055</v>
      </c>
    </row>
    <row r="81" spans="2:8" x14ac:dyDescent="0.35">
      <c r="B81" t="s">
        <v>257</v>
      </c>
      <c r="C81" t="s">
        <v>116</v>
      </c>
      <c r="D81" s="5" t="s">
        <v>230</v>
      </c>
      <c r="E81" s="2">
        <v>20</v>
      </c>
      <c r="F81" s="5">
        <v>850</v>
      </c>
      <c r="G81" s="13">
        <v>0.19</v>
      </c>
      <c r="H81" s="5">
        <f t="shared" si="3"/>
        <v>20230</v>
      </c>
    </row>
    <row r="82" spans="2:8" x14ac:dyDescent="0.35">
      <c r="B82" t="s">
        <v>258</v>
      </c>
      <c r="C82" t="s">
        <v>117</v>
      </c>
      <c r="D82" s="5" t="s">
        <v>230</v>
      </c>
      <c r="E82" s="2">
        <v>6</v>
      </c>
      <c r="F82" s="5">
        <v>7400</v>
      </c>
      <c r="G82" s="13">
        <v>0.19</v>
      </c>
      <c r="H82" s="5">
        <f t="shared" si="3"/>
        <v>52836</v>
      </c>
    </row>
    <row r="83" spans="2:8" x14ac:dyDescent="0.35">
      <c r="B83" t="s">
        <v>259</v>
      </c>
      <c r="C83" t="s">
        <v>118</v>
      </c>
      <c r="D83" s="5" t="s">
        <v>230</v>
      </c>
      <c r="E83" s="2">
        <v>42</v>
      </c>
      <c r="F83" s="5">
        <v>28800</v>
      </c>
      <c r="G83" s="13">
        <v>0.19</v>
      </c>
      <c r="H83" s="5">
        <f t="shared" si="3"/>
        <v>1439424</v>
      </c>
    </row>
    <row r="84" spans="2:8" x14ac:dyDescent="0.35">
      <c r="B84" t="s">
        <v>260</v>
      </c>
      <c r="C84" t="s">
        <v>119</v>
      </c>
      <c r="D84" s="5" t="s">
        <v>230</v>
      </c>
      <c r="E84" s="2">
        <v>7</v>
      </c>
      <c r="F84" s="5">
        <v>53000</v>
      </c>
      <c r="G84" s="13">
        <v>0.19</v>
      </c>
      <c r="H84" s="5">
        <f t="shared" si="3"/>
        <v>441490</v>
      </c>
    </row>
    <row r="85" spans="2:8" x14ac:dyDescent="0.35">
      <c r="B85" t="s">
        <v>261</v>
      </c>
      <c r="C85" t="s">
        <v>120</v>
      </c>
      <c r="D85" s="5" t="s">
        <v>230</v>
      </c>
      <c r="E85" s="2">
        <v>3</v>
      </c>
      <c r="F85" s="5">
        <v>77000</v>
      </c>
      <c r="G85" s="13">
        <v>0.19</v>
      </c>
      <c r="H85" s="5">
        <f t="shared" si="3"/>
        <v>274890</v>
      </c>
    </row>
    <row r="86" spans="2:8" x14ac:dyDescent="0.35">
      <c r="B86" t="s">
        <v>262</v>
      </c>
      <c r="C86" t="s">
        <v>121</v>
      </c>
      <c r="D86" s="5" t="s">
        <v>230</v>
      </c>
      <c r="E86" s="2">
        <v>24</v>
      </c>
      <c r="F86" s="5">
        <v>5800</v>
      </c>
      <c r="G86" s="13">
        <v>0.19</v>
      </c>
      <c r="H86" s="5">
        <f t="shared" si="3"/>
        <v>165648</v>
      </c>
    </row>
    <row r="87" spans="2:8" x14ac:dyDescent="0.35">
      <c r="B87" t="s">
        <v>263</v>
      </c>
      <c r="C87" t="s">
        <v>122</v>
      </c>
      <c r="D87" s="5" t="s">
        <v>230</v>
      </c>
      <c r="E87" s="2">
        <v>10</v>
      </c>
      <c r="F87" s="5">
        <v>17500</v>
      </c>
      <c r="G87" s="13">
        <v>0.19</v>
      </c>
      <c r="H87" s="5">
        <f t="shared" si="3"/>
        <v>208250</v>
      </c>
    </row>
    <row r="88" spans="2:8" x14ac:dyDescent="0.35">
      <c r="B88" t="s">
        <v>264</v>
      </c>
      <c r="C88" t="s">
        <v>123</v>
      </c>
      <c r="D88" s="5" t="s">
        <v>230</v>
      </c>
      <c r="E88" s="2">
        <v>10</v>
      </c>
      <c r="F88" s="5">
        <v>88000</v>
      </c>
      <c r="G88" s="13">
        <v>0.19</v>
      </c>
      <c r="H88" s="5">
        <f t="shared" si="3"/>
        <v>1047200</v>
      </c>
    </row>
    <row r="89" spans="2:8" x14ac:dyDescent="0.35">
      <c r="B89" t="s">
        <v>265</v>
      </c>
      <c r="C89" t="s">
        <v>124</v>
      </c>
      <c r="D89" s="5" t="s">
        <v>230</v>
      </c>
      <c r="E89" s="2">
        <v>12</v>
      </c>
      <c r="F89" s="5">
        <v>4550</v>
      </c>
      <c r="G89" s="13">
        <v>0.19</v>
      </c>
      <c r="H89" s="5">
        <f t="shared" si="3"/>
        <v>64974</v>
      </c>
    </row>
    <row r="90" spans="2:8" x14ac:dyDescent="0.35">
      <c r="B90" t="s">
        <v>266</v>
      </c>
      <c r="C90" t="s">
        <v>125</v>
      </c>
      <c r="D90" s="5" t="s">
        <v>230</v>
      </c>
      <c r="E90" s="2">
        <v>4</v>
      </c>
      <c r="F90" s="5">
        <v>3500</v>
      </c>
      <c r="G90" s="13">
        <v>0.19</v>
      </c>
      <c r="H90" s="5">
        <f t="shared" si="3"/>
        <v>16660</v>
      </c>
    </row>
    <row r="91" spans="2:8" x14ac:dyDescent="0.35">
      <c r="B91" t="s">
        <v>267</v>
      </c>
      <c r="C91" t="s">
        <v>126</v>
      </c>
      <c r="D91" s="5" t="s">
        <v>230</v>
      </c>
      <c r="E91" s="2">
        <v>2</v>
      </c>
      <c r="F91" s="5">
        <v>7350</v>
      </c>
      <c r="G91" s="13">
        <v>0.19</v>
      </c>
      <c r="H91" s="5">
        <f t="shared" si="3"/>
        <v>17493</v>
      </c>
    </row>
    <row r="92" spans="2:8" x14ac:dyDescent="0.35">
      <c r="B92" t="s">
        <v>268</v>
      </c>
      <c r="C92" t="s">
        <v>127</v>
      </c>
      <c r="D92" s="5" t="s">
        <v>230</v>
      </c>
      <c r="E92" s="2">
        <v>50</v>
      </c>
      <c r="F92" s="5">
        <v>26700</v>
      </c>
      <c r="G92" s="13">
        <v>0.19</v>
      </c>
      <c r="H92" s="5">
        <f t="shared" si="3"/>
        <v>1588650</v>
      </c>
    </row>
    <row r="93" spans="2:8" x14ac:dyDescent="0.35">
      <c r="B93" t="s">
        <v>269</v>
      </c>
      <c r="C93" t="s">
        <v>128</v>
      </c>
      <c r="D93" s="5" t="s">
        <v>230</v>
      </c>
      <c r="E93" s="2">
        <v>350</v>
      </c>
      <c r="F93" s="5">
        <v>25500</v>
      </c>
      <c r="G93" s="13">
        <v>0.19</v>
      </c>
      <c r="H93" s="5">
        <f t="shared" si="3"/>
        <v>10620750</v>
      </c>
    </row>
    <row r="94" spans="2:8" x14ac:dyDescent="0.35">
      <c r="B94" t="s">
        <v>270</v>
      </c>
      <c r="C94" t="s">
        <v>129</v>
      </c>
      <c r="D94" s="5" t="s">
        <v>230</v>
      </c>
      <c r="E94" s="2">
        <v>20</v>
      </c>
      <c r="F94" s="5">
        <v>13200</v>
      </c>
      <c r="G94" s="13">
        <v>0.19</v>
      </c>
      <c r="H94" s="5">
        <f t="shared" si="3"/>
        <v>314160</v>
      </c>
    </row>
    <row r="95" spans="2:8" x14ac:dyDescent="0.35">
      <c r="B95" t="s">
        <v>271</v>
      </c>
      <c r="C95" t="s">
        <v>130</v>
      </c>
      <c r="D95" s="5" t="s">
        <v>230</v>
      </c>
      <c r="E95" s="2">
        <v>15</v>
      </c>
      <c r="F95" s="5">
        <v>24000</v>
      </c>
      <c r="G95" s="13">
        <v>0.19</v>
      </c>
      <c r="H95" s="5">
        <f t="shared" si="3"/>
        <v>428400</v>
      </c>
    </row>
    <row r="96" spans="2:8" x14ac:dyDescent="0.35">
      <c r="B96" t="s">
        <v>272</v>
      </c>
      <c r="C96" t="s">
        <v>134</v>
      </c>
      <c r="D96" s="5" t="s">
        <v>230</v>
      </c>
      <c r="E96" s="2">
        <v>5</v>
      </c>
      <c r="F96" s="5">
        <v>167000</v>
      </c>
      <c r="G96" s="13">
        <v>0.19</v>
      </c>
      <c r="H96" s="5">
        <f t="shared" si="3"/>
        <v>993650</v>
      </c>
    </row>
    <row r="97" spans="2:8" x14ac:dyDescent="0.35">
      <c r="B97" t="s">
        <v>273</v>
      </c>
      <c r="C97" t="s">
        <v>146</v>
      </c>
      <c r="D97" s="5" t="s">
        <v>230</v>
      </c>
      <c r="E97" s="2">
        <v>5</v>
      </c>
      <c r="F97" s="5">
        <v>170000</v>
      </c>
      <c r="G97" s="13">
        <v>0.19</v>
      </c>
      <c r="H97" s="5">
        <f t="shared" si="3"/>
        <v>1011500</v>
      </c>
    </row>
    <row r="98" spans="2:8" x14ac:dyDescent="0.35">
      <c r="B98" t="s">
        <v>274</v>
      </c>
      <c r="C98" t="s">
        <v>147</v>
      </c>
      <c r="D98" s="5" t="s">
        <v>230</v>
      </c>
      <c r="E98" s="2">
        <v>5</v>
      </c>
      <c r="F98" s="5">
        <v>145000</v>
      </c>
      <c r="G98" s="13">
        <v>0.19</v>
      </c>
      <c r="H98" s="5">
        <f t="shared" si="3"/>
        <v>862750</v>
      </c>
    </row>
    <row r="99" spans="2:8" x14ac:dyDescent="0.35">
      <c r="B99" t="s">
        <v>275</v>
      </c>
      <c r="C99" t="s">
        <v>137</v>
      </c>
      <c r="D99" s="5" t="s">
        <v>230</v>
      </c>
      <c r="E99" s="2">
        <v>1</v>
      </c>
      <c r="F99" s="5">
        <v>189000</v>
      </c>
      <c r="G99" s="13">
        <v>0.19</v>
      </c>
      <c r="H99" s="5">
        <f t="shared" si="3"/>
        <v>224910</v>
      </c>
    </row>
    <row r="100" spans="2:8" x14ac:dyDescent="0.35">
      <c r="B100" t="s">
        <v>276</v>
      </c>
      <c r="C100" t="s">
        <v>132</v>
      </c>
      <c r="D100" s="5" t="s">
        <v>230</v>
      </c>
      <c r="E100" s="2">
        <v>7</v>
      </c>
      <c r="F100" s="5">
        <v>167000</v>
      </c>
      <c r="G100" s="13">
        <v>0.19</v>
      </c>
      <c r="H100" s="5">
        <f t="shared" si="3"/>
        <v>1391110</v>
      </c>
    </row>
    <row r="101" spans="2:8" x14ac:dyDescent="0.35">
      <c r="B101" t="s">
        <v>277</v>
      </c>
      <c r="C101" t="s">
        <v>133</v>
      </c>
      <c r="D101" s="5" t="s">
        <v>230</v>
      </c>
      <c r="E101" s="2">
        <v>7</v>
      </c>
      <c r="F101" s="5">
        <v>167000</v>
      </c>
      <c r="G101" s="13">
        <v>0.19</v>
      </c>
      <c r="H101" s="5">
        <f t="shared" si="3"/>
        <v>1391110</v>
      </c>
    </row>
    <row r="102" spans="2:8" x14ac:dyDescent="0.35">
      <c r="B102" t="s">
        <v>278</v>
      </c>
      <c r="C102" t="s">
        <v>141</v>
      </c>
      <c r="D102" s="5" t="s">
        <v>230</v>
      </c>
      <c r="E102" s="2">
        <v>12</v>
      </c>
      <c r="F102" s="5">
        <v>4900</v>
      </c>
      <c r="G102" s="13">
        <v>0.19</v>
      </c>
      <c r="H102" s="5">
        <f t="shared" si="3"/>
        <v>69972</v>
      </c>
    </row>
    <row r="103" spans="2:8" x14ac:dyDescent="0.35">
      <c r="B103" t="s">
        <v>279</v>
      </c>
      <c r="C103" t="s">
        <v>142</v>
      </c>
      <c r="D103" s="5" t="s">
        <v>230</v>
      </c>
      <c r="E103" s="2">
        <v>15</v>
      </c>
      <c r="F103" s="5">
        <v>12000</v>
      </c>
      <c r="G103" s="13">
        <v>0.19</v>
      </c>
      <c r="H103" s="5">
        <f t="shared" si="3"/>
        <v>214200</v>
      </c>
    </row>
    <row r="104" spans="2:8" x14ac:dyDescent="0.35">
      <c r="B104" t="s">
        <v>280</v>
      </c>
      <c r="C104" t="s">
        <v>143</v>
      </c>
      <c r="D104" s="5" t="s">
        <v>230</v>
      </c>
      <c r="E104" s="2">
        <v>24</v>
      </c>
      <c r="F104" s="5">
        <v>18000</v>
      </c>
      <c r="G104" s="13">
        <v>0.19</v>
      </c>
      <c r="H104" s="5">
        <f t="shared" si="3"/>
        <v>514080</v>
      </c>
    </row>
    <row r="105" spans="2:8" x14ac:dyDescent="0.35">
      <c r="B105" t="s">
        <v>281</v>
      </c>
      <c r="C105" t="s">
        <v>161</v>
      </c>
      <c r="D105" s="5" t="s">
        <v>230</v>
      </c>
      <c r="E105" s="2">
        <v>17</v>
      </c>
      <c r="F105" s="5">
        <v>24000</v>
      </c>
      <c r="G105" s="13">
        <v>0.19</v>
      </c>
      <c r="H105" s="5">
        <f t="shared" si="3"/>
        <v>485520</v>
      </c>
    </row>
    <row r="106" spans="2:8" x14ac:dyDescent="0.35">
      <c r="B106" t="s">
        <v>282</v>
      </c>
      <c r="C106" t="s">
        <v>135</v>
      </c>
      <c r="D106" s="5" t="s">
        <v>230</v>
      </c>
      <c r="E106" s="2">
        <v>55</v>
      </c>
      <c r="F106" s="5">
        <v>2700</v>
      </c>
      <c r="G106" s="13">
        <v>0.19</v>
      </c>
      <c r="H106" s="5">
        <f t="shared" si="3"/>
        <v>176715</v>
      </c>
    </row>
    <row r="107" spans="2:8" x14ac:dyDescent="0.35">
      <c r="B107" t="s">
        <v>283</v>
      </c>
      <c r="C107" t="s">
        <v>136</v>
      </c>
      <c r="D107" s="5" t="s">
        <v>230</v>
      </c>
      <c r="E107" s="2">
        <v>20</v>
      </c>
      <c r="F107" s="5">
        <v>5900</v>
      </c>
      <c r="G107" s="13">
        <v>0.19</v>
      </c>
      <c r="H107" s="5">
        <f t="shared" si="3"/>
        <v>140420</v>
      </c>
    </row>
    <row r="108" spans="2:8" x14ac:dyDescent="0.35">
      <c r="B108" t="s">
        <v>284</v>
      </c>
      <c r="C108" t="s">
        <v>138</v>
      </c>
      <c r="D108" s="5" t="s">
        <v>230</v>
      </c>
      <c r="E108" s="2">
        <v>80</v>
      </c>
      <c r="F108" s="5">
        <v>1300</v>
      </c>
      <c r="G108" s="13">
        <v>0.19</v>
      </c>
      <c r="H108" s="5">
        <f t="shared" si="3"/>
        <v>123760</v>
      </c>
    </row>
    <row r="109" spans="2:8" x14ac:dyDescent="0.35">
      <c r="B109" t="s">
        <v>285</v>
      </c>
      <c r="C109" t="s">
        <v>139</v>
      </c>
      <c r="D109" s="5" t="s">
        <v>230</v>
      </c>
      <c r="E109" s="2">
        <v>80</v>
      </c>
      <c r="F109" s="5">
        <v>1800</v>
      </c>
      <c r="G109" s="13">
        <v>0.19</v>
      </c>
      <c r="H109" s="5">
        <f t="shared" si="3"/>
        <v>171360</v>
      </c>
    </row>
    <row r="110" spans="2:8" x14ac:dyDescent="0.35">
      <c r="B110" t="s">
        <v>286</v>
      </c>
      <c r="C110" t="s">
        <v>140</v>
      </c>
      <c r="D110" s="5" t="s">
        <v>230</v>
      </c>
      <c r="E110" s="2">
        <v>100</v>
      </c>
      <c r="F110" s="5">
        <v>250</v>
      </c>
      <c r="G110" s="13">
        <v>0.19</v>
      </c>
      <c r="H110" s="5">
        <f t="shared" si="3"/>
        <v>29750</v>
      </c>
    </row>
    <row r="111" spans="2:8" x14ac:dyDescent="0.35">
      <c r="B111" t="s">
        <v>287</v>
      </c>
      <c r="C111" t="s">
        <v>144</v>
      </c>
      <c r="D111" s="5" t="s">
        <v>230</v>
      </c>
      <c r="E111" s="2">
        <v>23</v>
      </c>
      <c r="F111" s="5">
        <v>800</v>
      </c>
      <c r="G111" s="13">
        <v>0.19</v>
      </c>
      <c r="H111" s="5">
        <f t="shared" si="3"/>
        <v>21896</v>
      </c>
    </row>
    <row r="112" spans="2:8" x14ac:dyDescent="0.35">
      <c r="B112" t="s">
        <v>288</v>
      </c>
      <c r="C112" t="s">
        <v>145</v>
      </c>
      <c r="D112" s="5" t="s">
        <v>230</v>
      </c>
      <c r="E112" s="2">
        <v>35</v>
      </c>
      <c r="F112" s="5">
        <v>1500</v>
      </c>
      <c r="G112" s="13">
        <v>0.19</v>
      </c>
      <c r="H112" s="5">
        <f t="shared" si="3"/>
        <v>62475</v>
      </c>
    </row>
    <row r="113" spans="2:8" x14ac:dyDescent="0.35">
      <c r="B113" t="s">
        <v>289</v>
      </c>
      <c r="C113" t="s">
        <v>148</v>
      </c>
      <c r="D113" s="5" t="s">
        <v>230</v>
      </c>
      <c r="E113" s="2">
        <v>7</v>
      </c>
      <c r="F113" s="5">
        <v>2000</v>
      </c>
      <c r="G113" s="13">
        <v>0.19</v>
      </c>
      <c r="H113" s="5">
        <f t="shared" si="3"/>
        <v>16660</v>
      </c>
    </row>
    <row r="114" spans="2:8" x14ac:dyDescent="0.35">
      <c r="B114" t="s">
        <v>290</v>
      </c>
      <c r="C114" t="s">
        <v>149</v>
      </c>
      <c r="D114" s="5" t="s">
        <v>230</v>
      </c>
      <c r="E114" s="2">
        <v>23</v>
      </c>
      <c r="F114" s="5">
        <v>4500</v>
      </c>
      <c r="G114" s="13">
        <v>0.19</v>
      </c>
      <c r="H114" s="5">
        <f t="shared" si="3"/>
        <v>123165</v>
      </c>
    </row>
    <row r="115" spans="2:8" x14ac:dyDescent="0.35">
      <c r="B115" t="s">
        <v>291</v>
      </c>
      <c r="C115" t="s">
        <v>150</v>
      </c>
      <c r="D115" s="5" t="s">
        <v>230</v>
      </c>
      <c r="E115" s="2">
        <v>9</v>
      </c>
      <c r="F115" s="5">
        <v>5600</v>
      </c>
      <c r="G115" s="13">
        <v>0.19</v>
      </c>
      <c r="H115" s="5">
        <f t="shared" si="3"/>
        <v>59976</v>
      </c>
    </row>
    <row r="116" spans="2:8" x14ac:dyDescent="0.35">
      <c r="B116" t="s">
        <v>292</v>
      </c>
      <c r="C116" t="s">
        <v>151</v>
      </c>
      <c r="D116" s="5" t="s">
        <v>230</v>
      </c>
      <c r="E116" s="2">
        <v>9</v>
      </c>
      <c r="F116" s="5">
        <v>6800</v>
      </c>
      <c r="G116" s="13">
        <v>0.19</v>
      </c>
      <c r="H116" s="5">
        <f t="shared" si="3"/>
        <v>72828</v>
      </c>
    </row>
    <row r="117" spans="2:8" x14ac:dyDescent="0.35">
      <c r="B117" t="s">
        <v>293</v>
      </c>
      <c r="C117" t="s">
        <v>152</v>
      </c>
      <c r="D117" s="5" t="s">
        <v>230</v>
      </c>
      <c r="E117" s="2">
        <v>7</v>
      </c>
      <c r="F117" s="5">
        <v>9800</v>
      </c>
      <c r="G117" s="13">
        <v>0.19</v>
      </c>
      <c r="H117" s="5">
        <f t="shared" si="3"/>
        <v>81634</v>
      </c>
    </row>
    <row r="118" spans="2:8" x14ac:dyDescent="0.35">
      <c r="B118" t="s">
        <v>294</v>
      </c>
      <c r="C118" t="s">
        <v>153</v>
      </c>
      <c r="D118" s="5" t="s">
        <v>230</v>
      </c>
      <c r="E118" s="2">
        <v>4</v>
      </c>
      <c r="F118" s="5">
        <v>4500</v>
      </c>
      <c r="G118" s="13">
        <v>0.19</v>
      </c>
      <c r="H118" s="5">
        <f t="shared" si="3"/>
        <v>21420</v>
      </c>
    </row>
    <row r="119" spans="2:8" x14ac:dyDescent="0.35">
      <c r="B119" t="s">
        <v>295</v>
      </c>
      <c r="C119" t="s">
        <v>154</v>
      </c>
      <c r="D119" s="5" t="s">
        <v>230</v>
      </c>
      <c r="E119" s="2">
        <v>6</v>
      </c>
      <c r="F119" s="5">
        <v>11800</v>
      </c>
      <c r="G119" s="13">
        <v>0.19</v>
      </c>
      <c r="H119" s="5">
        <f t="shared" si="3"/>
        <v>84252</v>
      </c>
    </row>
    <row r="120" spans="2:8" x14ac:dyDescent="0.35">
      <c r="B120" t="s">
        <v>296</v>
      </c>
      <c r="C120" t="s">
        <v>155</v>
      </c>
      <c r="D120" s="5" t="s">
        <v>230</v>
      </c>
      <c r="E120" s="2">
        <v>7</v>
      </c>
      <c r="F120" s="5">
        <v>12500</v>
      </c>
      <c r="G120" s="13">
        <v>0.19</v>
      </c>
      <c r="H120" s="5">
        <f t="shared" si="3"/>
        <v>104125</v>
      </c>
    </row>
    <row r="121" spans="2:8" x14ac:dyDescent="0.35">
      <c r="B121" t="s">
        <v>297</v>
      </c>
      <c r="C121" t="s">
        <v>156</v>
      </c>
      <c r="D121" s="5" t="s">
        <v>230</v>
      </c>
      <c r="E121" s="2">
        <v>2</v>
      </c>
      <c r="F121" s="5">
        <v>72000</v>
      </c>
      <c r="G121" s="13">
        <v>0.19</v>
      </c>
      <c r="H121" s="5">
        <f t="shared" si="3"/>
        <v>171360</v>
      </c>
    </row>
    <row r="122" spans="2:8" x14ac:dyDescent="0.35">
      <c r="B122" t="s">
        <v>298</v>
      </c>
      <c r="C122" t="s">
        <v>157</v>
      </c>
      <c r="D122" s="5" t="s">
        <v>230</v>
      </c>
      <c r="E122" s="2">
        <v>13</v>
      </c>
      <c r="F122" s="5">
        <v>700</v>
      </c>
      <c r="G122" s="13">
        <v>0.19</v>
      </c>
      <c r="H122" s="5">
        <f t="shared" si="3"/>
        <v>10829</v>
      </c>
    </row>
    <row r="123" spans="2:8" x14ac:dyDescent="0.35">
      <c r="B123" t="s">
        <v>299</v>
      </c>
      <c r="C123" t="s">
        <v>158</v>
      </c>
      <c r="D123" s="5" t="s">
        <v>230</v>
      </c>
      <c r="E123" s="2">
        <v>4</v>
      </c>
      <c r="F123" s="5">
        <v>9000</v>
      </c>
      <c r="G123" s="13">
        <v>0.19</v>
      </c>
      <c r="H123" s="5">
        <f t="shared" si="3"/>
        <v>42840</v>
      </c>
    </row>
    <row r="124" spans="2:8" x14ac:dyDescent="0.35">
      <c r="B124" t="s">
        <v>300</v>
      </c>
      <c r="C124" t="s">
        <v>159</v>
      </c>
      <c r="D124" s="5" t="s">
        <v>230</v>
      </c>
      <c r="E124" s="2">
        <v>9</v>
      </c>
      <c r="F124" s="5">
        <v>17500</v>
      </c>
      <c r="G124" s="13">
        <v>0.19</v>
      </c>
      <c r="H124" s="5">
        <f t="shared" ref="H124" si="4">((F124*G124+F124)*E124)</f>
        <v>187425</v>
      </c>
    </row>
    <row r="125" spans="2:8" x14ac:dyDescent="0.35">
      <c r="B125" t="s">
        <v>301</v>
      </c>
      <c r="C125" t="s">
        <v>160</v>
      </c>
      <c r="D125" s="5" t="s">
        <v>230</v>
      </c>
      <c r="E125" s="2">
        <v>33</v>
      </c>
      <c r="F125" s="5">
        <v>500</v>
      </c>
      <c r="G125" s="13">
        <v>0.19</v>
      </c>
      <c r="H125" s="5">
        <f t="shared" si="3"/>
        <v>19635</v>
      </c>
    </row>
    <row r="126" spans="2:8" x14ac:dyDescent="0.35">
      <c r="B126" t="s">
        <v>302</v>
      </c>
      <c r="C126" t="s">
        <v>162</v>
      </c>
      <c r="D126" s="5" t="s">
        <v>230</v>
      </c>
      <c r="E126" s="2">
        <v>4</v>
      </c>
      <c r="F126" s="5">
        <v>2500</v>
      </c>
      <c r="G126" s="13">
        <v>0.19</v>
      </c>
      <c r="H126" s="5">
        <f t="shared" ref="H126:H167" si="5">((F126*G126+F126)*E126)</f>
        <v>11900</v>
      </c>
    </row>
    <row r="127" spans="2:8" x14ac:dyDescent="0.35">
      <c r="B127" t="s">
        <v>303</v>
      </c>
      <c r="C127" t="s">
        <v>163</v>
      </c>
      <c r="D127" s="5" t="s">
        <v>230</v>
      </c>
      <c r="E127" s="2">
        <v>32</v>
      </c>
      <c r="F127" s="5">
        <v>2500</v>
      </c>
      <c r="G127" s="13">
        <v>0.19</v>
      </c>
      <c r="H127" s="5">
        <f t="shared" si="5"/>
        <v>95200</v>
      </c>
    </row>
    <row r="128" spans="2:8" x14ac:dyDescent="0.35">
      <c r="B128" t="s">
        <v>304</v>
      </c>
      <c r="C128" t="s">
        <v>164</v>
      </c>
      <c r="D128" s="5" t="s">
        <v>230</v>
      </c>
      <c r="E128" s="2">
        <v>9</v>
      </c>
      <c r="F128" s="5">
        <v>2300</v>
      </c>
      <c r="G128" s="13">
        <v>0.19</v>
      </c>
      <c r="H128" s="5">
        <f t="shared" si="5"/>
        <v>24633</v>
      </c>
    </row>
    <row r="129" spans="2:8" x14ac:dyDescent="0.35">
      <c r="B129" t="s">
        <v>305</v>
      </c>
      <c r="C129" t="s">
        <v>165</v>
      </c>
      <c r="D129" s="5" t="s">
        <v>230</v>
      </c>
      <c r="E129" s="2">
        <v>24</v>
      </c>
      <c r="F129" s="5">
        <v>2100</v>
      </c>
      <c r="G129" s="13">
        <v>0.19</v>
      </c>
      <c r="H129" s="5">
        <f t="shared" si="5"/>
        <v>59976</v>
      </c>
    </row>
    <row r="130" spans="2:8" x14ac:dyDescent="0.35">
      <c r="B130" t="s">
        <v>306</v>
      </c>
      <c r="C130" t="s">
        <v>166</v>
      </c>
      <c r="D130" s="5" t="s">
        <v>230</v>
      </c>
      <c r="E130" s="2">
        <v>12</v>
      </c>
      <c r="F130" s="5">
        <v>6000</v>
      </c>
      <c r="G130" s="13">
        <v>0.19</v>
      </c>
      <c r="H130" s="5">
        <f t="shared" si="5"/>
        <v>85680</v>
      </c>
    </row>
    <row r="131" spans="2:8" x14ac:dyDescent="0.35">
      <c r="B131" t="s">
        <v>307</v>
      </c>
      <c r="C131" t="s">
        <v>167</v>
      </c>
      <c r="D131" s="5" t="s">
        <v>346</v>
      </c>
      <c r="E131" s="2">
        <v>9</v>
      </c>
      <c r="F131" s="5">
        <v>5500</v>
      </c>
      <c r="G131" s="13">
        <v>0.19</v>
      </c>
      <c r="H131" s="5">
        <f t="shared" si="5"/>
        <v>58905</v>
      </c>
    </row>
    <row r="132" spans="2:8" x14ac:dyDescent="0.35">
      <c r="B132" t="s">
        <v>308</v>
      </c>
      <c r="C132" t="s">
        <v>170</v>
      </c>
      <c r="D132" s="5" t="s">
        <v>230</v>
      </c>
      <c r="E132" s="2">
        <v>150</v>
      </c>
      <c r="F132" s="5">
        <v>4300</v>
      </c>
      <c r="G132" s="13">
        <v>0.19</v>
      </c>
      <c r="H132" s="5">
        <f t="shared" si="5"/>
        <v>767550</v>
      </c>
    </row>
    <row r="133" spans="2:8" x14ac:dyDescent="0.35">
      <c r="B133" t="s">
        <v>309</v>
      </c>
      <c r="C133" t="s">
        <v>169</v>
      </c>
      <c r="D133" s="5" t="s">
        <v>230</v>
      </c>
      <c r="E133" s="2">
        <v>130</v>
      </c>
      <c r="F133" s="5">
        <v>4200</v>
      </c>
      <c r="G133" s="13">
        <v>0.19</v>
      </c>
      <c r="H133" s="5">
        <f t="shared" si="5"/>
        <v>649740</v>
      </c>
    </row>
    <row r="134" spans="2:8" x14ac:dyDescent="0.35">
      <c r="B134" t="s">
        <v>310</v>
      </c>
      <c r="C134" t="s">
        <v>168</v>
      </c>
      <c r="D134" s="5" t="s">
        <v>230</v>
      </c>
      <c r="E134" s="2">
        <v>130</v>
      </c>
      <c r="F134" s="5">
        <v>2750</v>
      </c>
      <c r="G134" s="13">
        <v>0.19</v>
      </c>
      <c r="H134" s="5">
        <f t="shared" si="5"/>
        <v>425425</v>
      </c>
    </row>
    <row r="135" spans="2:8" x14ac:dyDescent="0.35">
      <c r="B135" t="s">
        <v>311</v>
      </c>
      <c r="C135" t="s">
        <v>171</v>
      </c>
      <c r="D135" s="5" t="s">
        <v>230</v>
      </c>
      <c r="E135" s="2">
        <v>48</v>
      </c>
      <c r="F135" s="5">
        <v>2100</v>
      </c>
      <c r="G135" s="13">
        <v>0.19</v>
      </c>
      <c r="H135" s="5">
        <f t="shared" si="5"/>
        <v>119952</v>
      </c>
    </row>
    <row r="136" spans="2:8" x14ac:dyDescent="0.35">
      <c r="B136" t="s">
        <v>312</v>
      </c>
      <c r="C136" t="s">
        <v>172</v>
      </c>
      <c r="D136" s="5" t="s">
        <v>230</v>
      </c>
      <c r="E136" s="2">
        <v>82</v>
      </c>
      <c r="F136" s="5">
        <v>4443</v>
      </c>
      <c r="G136" s="13">
        <v>0.19</v>
      </c>
      <c r="H136" s="5">
        <f t="shared" si="5"/>
        <v>433547.94</v>
      </c>
    </row>
    <row r="137" spans="2:8" x14ac:dyDescent="0.35">
      <c r="B137" t="s">
        <v>313</v>
      </c>
      <c r="C137" t="s">
        <v>173</v>
      </c>
      <c r="D137" s="5" t="s">
        <v>230</v>
      </c>
      <c r="E137" s="2">
        <v>64</v>
      </c>
      <c r="F137" s="5">
        <v>28500</v>
      </c>
      <c r="G137" s="13">
        <v>0.19</v>
      </c>
      <c r="H137" s="5">
        <f t="shared" si="5"/>
        <v>2170560</v>
      </c>
    </row>
    <row r="138" spans="2:8" x14ac:dyDescent="0.35">
      <c r="B138" t="s">
        <v>314</v>
      </c>
      <c r="C138" t="s">
        <v>175</v>
      </c>
      <c r="D138" s="5" t="s">
        <v>230</v>
      </c>
      <c r="E138" s="2">
        <v>5000</v>
      </c>
      <c r="F138" s="5">
        <v>50</v>
      </c>
      <c r="G138" s="13">
        <v>0.19</v>
      </c>
      <c r="H138" s="5">
        <f t="shared" si="5"/>
        <v>297500</v>
      </c>
    </row>
    <row r="139" spans="2:8" x14ac:dyDescent="0.35">
      <c r="B139" t="s">
        <v>315</v>
      </c>
      <c r="C139" t="s">
        <v>174</v>
      </c>
      <c r="D139" s="5" t="s">
        <v>230</v>
      </c>
      <c r="E139" s="2">
        <v>5000</v>
      </c>
      <c r="F139" s="5">
        <v>50</v>
      </c>
      <c r="G139" s="13">
        <v>0.19</v>
      </c>
      <c r="H139" s="5">
        <f t="shared" si="5"/>
        <v>297500</v>
      </c>
    </row>
    <row r="140" spans="2:8" x14ac:dyDescent="0.35">
      <c r="B140" t="s">
        <v>316</v>
      </c>
      <c r="C140" t="s">
        <v>176</v>
      </c>
      <c r="D140" s="5" t="s">
        <v>346</v>
      </c>
      <c r="E140" s="2">
        <v>17</v>
      </c>
      <c r="F140" s="5">
        <v>41000</v>
      </c>
      <c r="G140" s="13">
        <v>0.19</v>
      </c>
      <c r="H140" s="5">
        <f t="shared" si="5"/>
        <v>829430</v>
      </c>
    </row>
    <row r="141" spans="2:8" x14ac:dyDescent="0.35">
      <c r="B141" t="s">
        <v>317</v>
      </c>
      <c r="C141" t="s">
        <v>177</v>
      </c>
      <c r="D141" s="5" t="s">
        <v>230</v>
      </c>
      <c r="E141" s="2">
        <v>7</v>
      </c>
      <c r="F141" s="5">
        <v>7300</v>
      </c>
      <c r="G141" s="13">
        <v>0.19</v>
      </c>
      <c r="H141" s="5">
        <f t="shared" si="5"/>
        <v>60809</v>
      </c>
    </row>
    <row r="142" spans="2:8" x14ac:dyDescent="0.35">
      <c r="B142" t="s">
        <v>318</v>
      </c>
      <c r="C142" t="s">
        <v>178</v>
      </c>
      <c r="D142" s="5" t="s">
        <v>230</v>
      </c>
      <c r="E142" s="2">
        <v>4</v>
      </c>
      <c r="F142" s="5">
        <v>148000</v>
      </c>
      <c r="G142" s="13">
        <v>0.19</v>
      </c>
      <c r="H142" s="5">
        <f t="shared" si="5"/>
        <v>704480</v>
      </c>
    </row>
    <row r="143" spans="2:8" x14ac:dyDescent="0.35">
      <c r="B143" t="s">
        <v>319</v>
      </c>
      <c r="C143" t="s">
        <v>179</v>
      </c>
      <c r="D143" s="5" t="s">
        <v>230</v>
      </c>
      <c r="E143" s="2">
        <v>33</v>
      </c>
      <c r="F143" s="5">
        <v>890</v>
      </c>
      <c r="G143" s="13">
        <v>0.19</v>
      </c>
      <c r="H143" s="5">
        <f t="shared" si="5"/>
        <v>34950.299999999996</v>
      </c>
    </row>
    <row r="144" spans="2:8" x14ac:dyDescent="0.35">
      <c r="B144" t="s">
        <v>320</v>
      </c>
      <c r="C144" t="s">
        <v>180</v>
      </c>
      <c r="D144" s="5" t="s">
        <v>230</v>
      </c>
      <c r="E144" s="2">
        <v>4</v>
      </c>
      <c r="F144" s="5">
        <v>6400</v>
      </c>
      <c r="G144" s="13">
        <v>0.19</v>
      </c>
      <c r="H144" s="5">
        <f t="shared" si="5"/>
        <v>30464</v>
      </c>
    </row>
    <row r="145" spans="2:8" x14ac:dyDescent="0.35">
      <c r="B145" t="s">
        <v>321</v>
      </c>
      <c r="C145" t="s">
        <v>181</v>
      </c>
      <c r="D145" s="5" t="s">
        <v>230</v>
      </c>
      <c r="E145" s="2">
        <v>5</v>
      </c>
      <c r="F145" s="5">
        <v>42500</v>
      </c>
      <c r="G145" s="13">
        <v>0.19</v>
      </c>
      <c r="H145" s="5">
        <f t="shared" si="5"/>
        <v>252875</v>
      </c>
    </row>
    <row r="146" spans="2:8" x14ac:dyDescent="0.35">
      <c r="B146" t="s">
        <v>322</v>
      </c>
      <c r="C146" t="s">
        <v>182</v>
      </c>
      <c r="D146" s="5" t="s">
        <v>230</v>
      </c>
      <c r="E146" s="2">
        <v>5</v>
      </c>
      <c r="F146" s="5">
        <v>3400</v>
      </c>
      <c r="G146" s="13">
        <v>0.19</v>
      </c>
      <c r="H146" s="5">
        <f t="shared" si="5"/>
        <v>20230</v>
      </c>
    </row>
    <row r="147" spans="2:8" x14ac:dyDescent="0.35">
      <c r="B147" t="s">
        <v>323</v>
      </c>
      <c r="C147" t="s">
        <v>183</v>
      </c>
      <c r="D147" s="5" t="s">
        <v>230</v>
      </c>
      <c r="E147" s="2">
        <v>3</v>
      </c>
      <c r="F147" s="5">
        <v>50</v>
      </c>
      <c r="G147" s="13">
        <v>0.19</v>
      </c>
      <c r="H147" s="5">
        <f t="shared" si="5"/>
        <v>178.5</v>
      </c>
    </row>
    <row r="148" spans="2:8" x14ac:dyDescent="0.35">
      <c r="B148" t="s">
        <v>324</v>
      </c>
      <c r="C148" t="s">
        <v>184</v>
      </c>
      <c r="D148" s="5" t="s">
        <v>230</v>
      </c>
      <c r="E148" s="2">
        <v>3</v>
      </c>
      <c r="F148" s="5">
        <v>7000</v>
      </c>
      <c r="G148" s="13">
        <v>0.19</v>
      </c>
      <c r="H148" s="5">
        <f t="shared" si="5"/>
        <v>24990</v>
      </c>
    </row>
    <row r="149" spans="2:8" x14ac:dyDescent="0.35">
      <c r="B149" t="s">
        <v>325</v>
      </c>
      <c r="C149" t="s">
        <v>185</v>
      </c>
      <c r="D149" s="5" t="s">
        <v>230</v>
      </c>
      <c r="E149" s="2">
        <v>3</v>
      </c>
      <c r="F149" s="5">
        <v>7000</v>
      </c>
      <c r="G149" s="13">
        <v>0.19</v>
      </c>
      <c r="H149" s="5">
        <f t="shared" si="5"/>
        <v>24990</v>
      </c>
    </row>
    <row r="150" spans="2:8" x14ac:dyDescent="0.35">
      <c r="B150" t="s">
        <v>326</v>
      </c>
      <c r="C150" t="s">
        <v>186</v>
      </c>
      <c r="D150" s="5" t="s">
        <v>230</v>
      </c>
      <c r="E150" s="2">
        <v>70</v>
      </c>
      <c r="F150" s="5">
        <v>23800</v>
      </c>
      <c r="G150" s="13">
        <v>0.19</v>
      </c>
      <c r="H150" s="5">
        <f t="shared" si="5"/>
        <v>1982540</v>
      </c>
    </row>
    <row r="151" spans="2:8" x14ac:dyDescent="0.35">
      <c r="B151" t="s">
        <v>327</v>
      </c>
      <c r="C151" t="s">
        <v>187</v>
      </c>
      <c r="D151" s="5" t="s">
        <v>230</v>
      </c>
      <c r="E151" s="2">
        <v>15</v>
      </c>
      <c r="F151" s="5">
        <v>35000</v>
      </c>
      <c r="G151" s="13">
        <v>0.19</v>
      </c>
      <c r="H151" s="5">
        <f t="shared" si="5"/>
        <v>624750</v>
      </c>
    </row>
    <row r="152" spans="2:8" x14ac:dyDescent="0.35">
      <c r="B152" t="s">
        <v>328</v>
      </c>
      <c r="C152" t="s">
        <v>188</v>
      </c>
      <c r="D152" s="5" t="s">
        <v>226</v>
      </c>
      <c r="E152" s="2">
        <v>220</v>
      </c>
      <c r="F152" s="5">
        <v>60000</v>
      </c>
      <c r="G152" s="13">
        <v>0.19</v>
      </c>
      <c r="H152" s="5">
        <f t="shared" si="5"/>
        <v>15708000</v>
      </c>
    </row>
    <row r="153" spans="2:8" x14ac:dyDescent="0.35">
      <c r="B153" t="s">
        <v>329</v>
      </c>
      <c r="C153" t="s">
        <v>189</v>
      </c>
      <c r="D153" s="5" t="s">
        <v>230</v>
      </c>
      <c r="E153" s="2">
        <v>23</v>
      </c>
      <c r="F153" s="5">
        <v>35000</v>
      </c>
      <c r="G153" s="13">
        <v>0.19</v>
      </c>
      <c r="H153" s="5">
        <f t="shared" si="5"/>
        <v>957950</v>
      </c>
    </row>
    <row r="154" spans="2:8" x14ac:dyDescent="0.35">
      <c r="B154" t="s">
        <v>330</v>
      </c>
      <c r="C154" t="s">
        <v>190</v>
      </c>
      <c r="D154" s="5" t="s">
        <v>347</v>
      </c>
      <c r="E154" s="2">
        <v>7</v>
      </c>
      <c r="F154" s="5">
        <v>11800</v>
      </c>
      <c r="G154" s="13">
        <v>0.19</v>
      </c>
      <c r="H154" s="5">
        <f t="shared" si="5"/>
        <v>98294</v>
      </c>
    </row>
    <row r="155" spans="2:8" x14ac:dyDescent="0.35">
      <c r="B155" t="s">
        <v>331</v>
      </c>
      <c r="C155" t="s">
        <v>191</v>
      </c>
      <c r="D155" s="5" t="s">
        <v>347</v>
      </c>
      <c r="E155" s="2">
        <v>7</v>
      </c>
      <c r="F155" s="5">
        <v>11300</v>
      </c>
      <c r="G155" s="13">
        <v>0.19</v>
      </c>
      <c r="H155" s="5">
        <f t="shared" si="5"/>
        <v>94129</v>
      </c>
    </row>
    <row r="156" spans="2:8" x14ac:dyDescent="0.35">
      <c r="B156" t="s">
        <v>332</v>
      </c>
      <c r="C156" t="s">
        <v>192</v>
      </c>
      <c r="D156" s="5" t="s">
        <v>347</v>
      </c>
      <c r="E156" s="2">
        <v>7</v>
      </c>
      <c r="F156" s="5">
        <v>4300</v>
      </c>
      <c r="G156" s="13">
        <v>0.19</v>
      </c>
      <c r="H156" s="5">
        <f t="shared" si="5"/>
        <v>35819</v>
      </c>
    </row>
    <row r="157" spans="2:8" x14ac:dyDescent="0.35">
      <c r="B157" t="s">
        <v>333</v>
      </c>
      <c r="C157" t="s">
        <v>193</v>
      </c>
      <c r="D157" s="5" t="s">
        <v>347</v>
      </c>
      <c r="E157" s="2">
        <v>7</v>
      </c>
      <c r="F157" s="5">
        <v>14300</v>
      </c>
      <c r="G157" s="13">
        <v>0.19</v>
      </c>
      <c r="H157" s="5">
        <f t="shared" si="5"/>
        <v>119119</v>
      </c>
    </row>
    <row r="158" spans="2:8" x14ac:dyDescent="0.35">
      <c r="B158" t="s">
        <v>334</v>
      </c>
      <c r="C158" t="s">
        <v>194</v>
      </c>
      <c r="D158" s="5" t="s">
        <v>347</v>
      </c>
      <c r="E158" s="2">
        <v>7</v>
      </c>
      <c r="F158" s="5">
        <v>16300</v>
      </c>
      <c r="G158" s="13">
        <v>0.19</v>
      </c>
      <c r="H158" s="5">
        <f t="shared" si="5"/>
        <v>135779</v>
      </c>
    </row>
    <row r="159" spans="2:8" x14ac:dyDescent="0.35">
      <c r="B159" t="s">
        <v>335</v>
      </c>
      <c r="C159" t="s">
        <v>195</v>
      </c>
      <c r="D159" s="5" t="s">
        <v>348</v>
      </c>
      <c r="E159" s="2">
        <v>5</v>
      </c>
      <c r="F159" s="5">
        <v>180000</v>
      </c>
      <c r="G159" s="13">
        <v>0.19</v>
      </c>
      <c r="H159" s="5">
        <f t="shared" si="5"/>
        <v>1071000</v>
      </c>
    </row>
    <row r="160" spans="2:8" x14ac:dyDescent="0.35">
      <c r="B160" t="s">
        <v>336</v>
      </c>
      <c r="C160" t="s">
        <v>196</v>
      </c>
      <c r="D160" s="5" t="s">
        <v>348</v>
      </c>
      <c r="E160" s="2">
        <v>3</v>
      </c>
      <c r="F160" s="5">
        <v>205000</v>
      </c>
      <c r="G160" s="13">
        <v>0.19</v>
      </c>
      <c r="H160" s="5">
        <f t="shared" si="5"/>
        <v>731850</v>
      </c>
    </row>
    <row r="161" spans="2:8" x14ac:dyDescent="0.35">
      <c r="B161" t="s">
        <v>337</v>
      </c>
      <c r="C161" t="s">
        <v>197</v>
      </c>
      <c r="D161" s="5" t="s">
        <v>348</v>
      </c>
      <c r="E161" s="2">
        <v>2</v>
      </c>
      <c r="F161" s="5">
        <v>70000</v>
      </c>
      <c r="G161" s="13">
        <v>0.19</v>
      </c>
      <c r="H161" s="5">
        <f t="shared" si="5"/>
        <v>166600</v>
      </c>
    </row>
    <row r="162" spans="2:8" x14ac:dyDescent="0.35">
      <c r="B162" t="s">
        <v>338</v>
      </c>
      <c r="C162" t="s">
        <v>198</v>
      </c>
      <c r="D162" s="5" t="s">
        <v>230</v>
      </c>
      <c r="E162" s="2">
        <v>5</v>
      </c>
      <c r="F162" s="5">
        <v>1350</v>
      </c>
      <c r="G162" s="13">
        <v>0.19</v>
      </c>
      <c r="H162" s="5">
        <f t="shared" si="5"/>
        <v>8032.5</v>
      </c>
    </row>
    <row r="163" spans="2:8" x14ac:dyDescent="0.35">
      <c r="B163" t="s">
        <v>339</v>
      </c>
      <c r="C163" t="s">
        <v>199</v>
      </c>
      <c r="D163" s="5" t="s">
        <v>230</v>
      </c>
      <c r="E163" s="2">
        <v>5</v>
      </c>
      <c r="F163" s="5">
        <v>1200</v>
      </c>
      <c r="G163" s="13">
        <v>0.19</v>
      </c>
      <c r="H163" s="5">
        <f t="shared" si="5"/>
        <v>7140</v>
      </c>
    </row>
    <row r="164" spans="2:8" x14ac:dyDescent="0.35">
      <c r="B164" t="s">
        <v>340</v>
      </c>
      <c r="C164" t="s">
        <v>200</v>
      </c>
      <c r="D164" s="5" t="s">
        <v>230</v>
      </c>
      <c r="E164" s="2">
        <v>7</v>
      </c>
      <c r="F164" s="5">
        <v>70500</v>
      </c>
      <c r="G164" s="13">
        <v>0.19</v>
      </c>
      <c r="H164" s="5">
        <f t="shared" si="5"/>
        <v>587265</v>
      </c>
    </row>
    <row r="165" spans="2:8" x14ac:dyDescent="0.35">
      <c r="B165" t="s">
        <v>341</v>
      </c>
      <c r="C165" t="s">
        <v>344</v>
      </c>
      <c r="D165" s="5" t="s">
        <v>230</v>
      </c>
      <c r="E165" s="2">
        <v>5</v>
      </c>
      <c r="F165" s="5">
        <v>150000</v>
      </c>
      <c r="G165" s="13">
        <v>0.19</v>
      </c>
      <c r="H165" s="5">
        <f t="shared" si="5"/>
        <v>892500</v>
      </c>
    </row>
    <row r="166" spans="2:8" x14ac:dyDescent="0.35">
      <c r="B166" t="s">
        <v>342</v>
      </c>
      <c r="C166" t="s">
        <v>93</v>
      </c>
      <c r="D166" s="5" t="s">
        <v>230</v>
      </c>
      <c r="E166" s="2">
        <v>3</v>
      </c>
      <c r="F166" s="5">
        <v>800000</v>
      </c>
      <c r="G166" s="13">
        <v>0.19</v>
      </c>
      <c r="H166" s="5">
        <f t="shared" si="5"/>
        <v>2856000</v>
      </c>
    </row>
    <row r="167" spans="2:8" x14ac:dyDescent="0.35">
      <c r="B167" t="s">
        <v>343</v>
      </c>
      <c r="C167" t="s">
        <v>221</v>
      </c>
      <c r="D167" s="5" t="s">
        <v>230</v>
      </c>
      <c r="E167" s="2">
        <v>1</v>
      </c>
      <c r="F167" s="5">
        <v>22000000</v>
      </c>
      <c r="G167" s="13">
        <v>0.19</v>
      </c>
      <c r="H167" s="5">
        <f t="shared" si="5"/>
        <v>26180000</v>
      </c>
    </row>
    <row r="168" spans="2:8" x14ac:dyDescent="0.35">
      <c r="B168" s="46" t="s">
        <v>71</v>
      </c>
      <c r="C168" s="46"/>
      <c r="D168" s="46"/>
      <c r="E168" s="46"/>
      <c r="F168" s="46"/>
      <c r="G168" s="46"/>
      <c r="H168" s="5">
        <f>SUM(H43:H167)</f>
        <v>189884961.10000002</v>
      </c>
    </row>
    <row r="169" spans="2:8" x14ac:dyDescent="0.35">
      <c r="B169" s="7" t="s">
        <v>45</v>
      </c>
      <c r="C169" s="8" t="s">
        <v>46</v>
      </c>
      <c r="D169" s="9" t="s">
        <v>230</v>
      </c>
      <c r="E169" s="9" t="s">
        <v>349</v>
      </c>
      <c r="F169" s="9" t="s">
        <v>350</v>
      </c>
      <c r="H169" s="5"/>
    </row>
    <row r="170" spans="2:8" x14ac:dyDescent="0.35">
      <c r="B170" t="s">
        <v>47</v>
      </c>
      <c r="C170" t="s">
        <v>352</v>
      </c>
      <c r="D170" s="2" t="s">
        <v>230</v>
      </c>
      <c r="E170" s="2">
        <v>1</v>
      </c>
      <c r="F170" s="5">
        <v>2000000</v>
      </c>
      <c r="H170" s="5"/>
    </row>
    <row r="171" spans="2:8" x14ac:dyDescent="0.35">
      <c r="B171" t="s">
        <v>48</v>
      </c>
      <c r="C171" t="s">
        <v>49</v>
      </c>
      <c r="D171" s="2" t="s">
        <v>230</v>
      </c>
      <c r="E171" s="2">
        <v>1</v>
      </c>
      <c r="F171" s="5">
        <v>500000</v>
      </c>
      <c r="H171" s="5"/>
    </row>
    <row r="172" spans="2:8" x14ac:dyDescent="0.35">
      <c r="B172" t="s">
        <v>51</v>
      </c>
      <c r="C172" t="s">
        <v>50</v>
      </c>
      <c r="D172" s="2" t="s">
        <v>230</v>
      </c>
      <c r="E172" s="2">
        <v>1</v>
      </c>
      <c r="F172" s="5">
        <v>1900000</v>
      </c>
      <c r="H172" s="5"/>
    </row>
    <row r="173" spans="2:8" x14ac:dyDescent="0.35">
      <c r="B173" t="s">
        <v>52</v>
      </c>
      <c r="C173" t="s">
        <v>353</v>
      </c>
      <c r="D173" s="2" t="s">
        <v>230</v>
      </c>
      <c r="E173" s="2">
        <v>1</v>
      </c>
      <c r="F173" s="5">
        <v>1550000</v>
      </c>
      <c r="H173" s="5"/>
    </row>
    <row r="174" spans="2:8" x14ac:dyDescent="0.35">
      <c r="B174" t="s">
        <v>351</v>
      </c>
      <c r="C174" t="s">
        <v>354</v>
      </c>
      <c r="D174" s="2" t="s">
        <v>230</v>
      </c>
      <c r="E174" s="2">
        <v>1</v>
      </c>
      <c r="F174" s="5">
        <v>1200000</v>
      </c>
      <c r="H174" s="5"/>
    </row>
    <row r="175" spans="2:8" x14ac:dyDescent="0.35">
      <c r="B175" s="46" t="s">
        <v>71</v>
      </c>
      <c r="C175" s="46"/>
      <c r="D175" s="46"/>
      <c r="E175" s="46"/>
      <c r="F175" s="14">
        <v>7150000</v>
      </c>
      <c r="G175" s="5"/>
      <c r="H175" s="5"/>
    </row>
    <row r="176" spans="2:8" x14ac:dyDescent="0.35">
      <c r="B176" s="7" t="s">
        <v>53</v>
      </c>
      <c r="C176" s="8" t="s">
        <v>355</v>
      </c>
      <c r="D176" s="9" t="s">
        <v>230</v>
      </c>
      <c r="E176" s="9" t="s">
        <v>349</v>
      </c>
      <c r="F176" s="9" t="s">
        <v>363</v>
      </c>
    </row>
    <row r="177" spans="2:6" x14ac:dyDescent="0.35">
      <c r="B177" t="s">
        <v>54</v>
      </c>
      <c r="C177" t="s">
        <v>357</v>
      </c>
      <c r="D177" s="2" t="s">
        <v>230</v>
      </c>
      <c r="E177" s="2">
        <v>1</v>
      </c>
      <c r="F177" s="5">
        <v>1500000</v>
      </c>
    </row>
    <row r="178" spans="2:6" x14ac:dyDescent="0.35">
      <c r="B178" t="s">
        <v>55</v>
      </c>
      <c r="C178" t="s">
        <v>358</v>
      </c>
      <c r="D178" s="2" t="s">
        <v>230</v>
      </c>
      <c r="E178" s="2">
        <v>3</v>
      </c>
      <c r="F178" s="5">
        <v>2400000</v>
      </c>
    </row>
    <row r="179" spans="2:6" x14ac:dyDescent="0.35">
      <c r="B179" t="s">
        <v>361</v>
      </c>
      <c r="C179" t="s">
        <v>359</v>
      </c>
      <c r="D179" s="2" t="s">
        <v>230</v>
      </c>
      <c r="E179" s="2">
        <v>3</v>
      </c>
      <c r="F179" s="5">
        <v>7000000</v>
      </c>
    </row>
    <row r="180" spans="2:6" x14ac:dyDescent="0.35">
      <c r="B180" t="s">
        <v>362</v>
      </c>
      <c r="C180" t="s">
        <v>360</v>
      </c>
      <c r="D180" s="2" t="s">
        <v>230</v>
      </c>
      <c r="E180" s="2">
        <v>1</v>
      </c>
      <c r="F180" s="5">
        <v>2300000</v>
      </c>
    </row>
  </sheetData>
  <mergeCells count="3">
    <mergeCell ref="B18:F18"/>
    <mergeCell ref="B168:G168"/>
    <mergeCell ref="B175:E17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D176-2F2A-4B4C-9C49-400B7A5E3E12}">
  <dimension ref="B2:E6"/>
  <sheetViews>
    <sheetView tabSelected="1" workbookViewId="0">
      <selection activeCell="D12" sqref="D12"/>
    </sheetView>
  </sheetViews>
  <sheetFormatPr baseColWidth="10" defaultRowHeight="14.5" x14ac:dyDescent="0.35"/>
  <cols>
    <col min="2" max="2" width="28" bestFit="1" customWidth="1"/>
    <col min="3" max="3" width="19" customWidth="1"/>
    <col min="4" max="4" width="19.6328125" customWidth="1"/>
    <col min="5" max="5" width="23.453125" customWidth="1"/>
  </cols>
  <sheetData>
    <row r="2" spans="2:5" ht="30" x14ac:dyDescent="0.35">
      <c r="B2" s="25" t="s">
        <v>373</v>
      </c>
      <c r="C2" s="32" t="s">
        <v>374</v>
      </c>
      <c r="D2" s="25" t="s">
        <v>375</v>
      </c>
      <c r="E2" s="25" t="s">
        <v>376</v>
      </c>
    </row>
    <row r="3" spans="2:5" ht="15.5" x14ac:dyDescent="0.35">
      <c r="B3" s="30" t="s">
        <v>377</v>
      </c>
      <c r="C3" s="26">
        <v>194</v>
      </c>
      <c r="D3" s="27">
        <v>2418917</v>
      </c>
      <c r="E3" s="27">
        <v>600000000</v>
      </c>
    </row>
    <row r="4" spans="2:5" ht="15.5" x14ac:dyDescent="0.35">
      <c r="B4" s="30" t="s">
        <v>378</v>
      </c>
      <c r="C4" s="26">
        <v>569.24</v>
      </c>
      <c r="D4" s="27">
        <v>2250000</v>
      </c>
      <c r="E4" s="27">
        <v>1280790000</v>
      </c>
    </row>
    <row r="5" spans="2:5" ht="15.5" x14ac:dyDescent="0.35">
      <c r="B5" s="30" t="s">
        <v>379</v>
      </c>
      <c r="C5" s="26">
        <v>149</v>
      </c>
      <c r="D5" s="27">
        <v>890000</v>
      </c>
      <c r="E5" s="27">
        <v>132610000</v>
      </c>
    </row>
    <row r="6" spans="2:5" ht="15.5" x14ac:dyDescent="0.35">
      <c r="B6" s="31" t="s">
        <v>352</v>
      </c>
      <c r="C6" s="28">
        <v>194</v>
      </c>
      <c r="D6" s="29">
        <v>9000</v>
      </c>
      <c r="E6" s="29">
        <v>1746000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3FDB-E9E3-4D6C-8F26-F3C5E32BE56F}">
  <dimension ref="B2:E108"/>
  <sheetViews>
    <sheetView workbookViewId="0">
      <selection activeCell="E108" sqref="E108"/>
    </sheetView>
  </sheetViews>
  <sheetFormatPr baseColWidth="10" defaultColWidth="11.54296875" defaultRowHeight="15.65" customHeight="1" x14ac:dyDescent="0.35"/>
  <cols>
    <col min="1" max="1" width="11.54296875" style="6"/>
    <col min="2" max="2" width="5.1796875" style="6" bestFit="1" customWidth="1"/>
    <col min="3" max="3" width="34.36328125" style="6" customWidth="1"/>
    <col min="4" max="4" width="24.6328125" style="6" customWidth="1"/>
    <col min="5" max="5" width="27.453125" style="6" customWidth="1"/>
    <col min="6" max="16384" width="11.54296875" style="6"/>
  </cols>
  <sheetData>
    <row r="2" spans="2:5" ht="15.65" customHeight="1" x14ac:dyDescent="0.35">
      <c r="B2" s="33" t="s">
        <v>380</v>
      </c>
      <c r="C2" s="33" t="s">
        <v>381</v>
      </c>
      <c r="D2" s="33" t="s">
        <v>29</v>
      </c>
      <c r="E2" s="33" t="s">
        <v>382</v>
      </c>
    </row>
    <row r="3" spans="2:5" ht="15.65" customHeight="1" x14ac:dyDescent="0.35">
      <c r="B3" s="47" t="s">
        <v>383</v>
      </c>
      <c r="C3" s="47"/>
      <c r="D3" s="47"/>
      <c r="E3" s="47"/>
    </row>
    <row r="4" spans="2:5" ht="15.65" customHeight="1" x14ac:dyDescent="0.35">
      <c r="B4" s="34">
        <v>1</v>
      </c>
      <c r="C4" s="34" t="s">
        <v>384</v>
      </c>
      <c r="D4" s="34">
        <v>1</v>
      </c>
      <c r="E4" s="34">
        <v>18</v>
      </c>
    </row>
    <row r="5" spans="2:5" ht="15.65" customHeight="1" x14ac:dyDescent="0.35">
      <c r="B5" s="24" t="s">
        <v>385</v>
      </c>
      <c r="C5" s="50" t="s">
        <v>386</v>
      </c>
      <c r="D5" s="50"/>
      <c r="E5" s="50"/>
    </row>
    <row r="6" spans="2:5" ht="15.65" customHeight="1" x14ac:dyDescent="0.35">
      <c r="B6" s="24" t="s">
        <v>388</v>
      </c>
      <c r="C6" s="50" t="s">
        <v>389</v>
      </c>
      <c r="D6" s="50" t="s">
        <v>387</v>
      </c>
      <c r="E6" s="50" t="s">
        <v>387</v>
      </c>
    </row>
    <row r="7" spans="2:5" ht="15.65" customHeight="1" x14ac:dyDescent="0.35">
      <c r="B7" s="24" t="s">
        <v>390</v>
      </c>
      <c r="C7" s="50" t="s">
        <v>391</v>
      </c>
      <c r="D7" s="50" t="s">
        <v>387</v>
      </c>
      <c r="E7" s="50" t="s">
        <v>387</v>
      </c>
    </row>
    <row r="8" spans="2:5" ht="15.65" customHeight="1" x14ac:dyDescent="0.35">
      <c r="B8" s="24" t="s">
        <v>392</v>
      </c>
      <c r="C8" s="50" t="s">
        <v>393</v>
      </c>
      <c r="D8" s="50" t="s">
        <v>387</v>
      </c>
      <c r="E8" s="50" t="s">
        <v>387</v>
      </c>
    </row>
    <row r="9" spans="2:5" ht="15.65" customHeight="1" x14ac:dyDescent="0.35">
      <c r="B9" s="24" t="s">
        <v>394</v>
      </c>
      <c r="C9" s="50" t="s">
        <v>395</v>
      </c>
      <c r="D9" s="50" t="s">
        <v>387</v>
      </c>
      <c r="E9" s="50" t="s">
        <v>387</v>
      </c>
    </row>
    <row r="10" spans="2:5" ht="15.65" customHeight="1" x14ac:dyDescent="0.35">
      <c r="B10" s="34">
        <v>2</v>
      </c>
      <c r="C10" s="34" t="s">
        <v>396</v>
      </c>
      <c r="D10" s="34">
        <v>1</v>
      </c>
      <c r="E10" s="34">
        <v>13.5</v>
      </c>
    </row>
    <row r="11" spans="2:5" ht="15.65" customHeight="1" x14ac:dyDescent="0.35">
      <c r="B11" s="24" t="s">
        <v>397</v>
      </c>
      <c r="C11" s="50" t="s">
        <v>398</v>
      </c>
      <c r="D11" s="50"/>
      <c r="E11" s="50"/>
    </row>
    <row r="12" spans="2:5" ht="15.65" customHeight="1" x14ac:dyDescent="0.35">
      <c r="B12" s="24" t="s">
        <v>6</v>
      </c>
      <c r="C12" s="50" t="s">
        <v>399</v>
      </c>
      <c r="D12" s="50"/>
      <c r="E12" s="50"/>
    </row>
    <row r="13" spans="2:5" ht="15.65" customHeight="1" x14ac:dyDescent="0.35">
      <c r="B13" s="24" t="s">
        <v>14</v>
      </c>
      <c r="C13" s="50" t="s">
        <v>391</v>
      </c>
      <c r="D13" s="50"/>
      <c r="E13" s="50"/>
    </row>
    <row r="14" spans="2:5" ht="15.65" customHeight="1" x14ac:dyDescent="0.35">
      <c r="B14" s="24" t="s">
        <v>25</v>
      </c>
      <c r="C14" s="50" t="s">
        <v>393</v>
      </c>
      <c r="D14" s="50"/>
      <c r="E14" s="50"/>
    </row>
    <row r="15" spans="2:5" ht="15.65" customHeight="1" x14ac:dyDescent="0.35">
      <c r="B15" s="34">
        <v>3</v>
      </c>
      <c r="C15" s="34" t="s">
        <v>400</v>
      </c>
      <c r="D15" s="34">
        <v>1</v>
      </c>
      <c r="E15" s="34">
        <v>13.5</v>
      </c>
    </row>
    <row r="16" spans="2:5" ht="15.65" customHeight="1" x14ac:dyDescent="0.35">
      <c r="B16" s="24" t="s">
        <v>401</v>
      </c>
      <c r="C16" s="50" t="s">
        <v>402</v>
      </c>
      <c r="D16" s="50"/>
      <c r="E16" s="50"/>
    </row>
    <row r="17" spans="2:5" ht="15.65" customHeight="1" x14ac:dyDescent="0.35">
      <c r="B17" s="24" t="s">
        <v>403</v>
      </c>
      <c r="C17" s="50" t="s">
        <v>389</v>
      </c>
      <c r="D17" s="50"/>
      <c r="E17" s="50"/>
    </row>
    <row r="18" spans="2:5" ht="15.65" customHeight="1" x14ac:dyDescent="0.35">
      <c r="B18" s="24" t="s">
        <v>404</v>
      </c>
      <c r="C18" s="50" t="s">
        <v>391</v>
      </c>
      <c r="D18" s="50"/>
      <c r="E18" s="50"/>
    </row>
    <row r="19" spans="2:5" ht="15.65" customHeight="1" x14ac:dyDescent="0.35">
      <c r="B19" s="24" t="s">
        <v>405</v>
      </c>
      <c r="C19" s="50" t="s">
        <v>393</v>
      </c>
      <c r="D19" s="50"/>
      <c r="E19" s="50"/>
    </row>
    <row r="20" spans="2:5" ht="15.65" customHeight="1" x14ac:dyDescent="0.35">
      <c r="B20" s="34">
        <v>4</v>
      </c>
      <c r="C20" s="34" t="s">
        <v>406</v>
      </c>
      <c r="D20" s="34">
        <v>1</v>
      </c>
      <c r="E20" s="34">
        <v>20</v>
      </c>
    </row>
    <row r="21" spans="2:5" ht="15.65" customHeight="1" x14ac:dyDescent="0.35">
      <c r="B21" s="24" t="s">
        <v>407</v>
      </c>
      <c r="C21" s="50" t="s">
        <v>408</v>
      </c>
      <c r="D21" s="50"/>
      <c r="E21" s="50"/>
    </row>
    <row r="22" spans="2:5" ht="15.65" customHeight="1" x14ac:dyDescent="0.35">
      <c r="B22" s="24" t="s">
        <v>409</v>
      </c>
      <c r="C22" s="50" t="s">
        <v>402</v>
      </c>
      <c r="D22" s="50"/>
      <c r="E22" s="50"/>
    </row>
    <row r="23" spans="2:5" ht="15.65" customHeight="1" x14ac:dyDescent="0.35">
      <c r="B23" s="24" t="s">
        <v>410</v>
      </c>
      <c r="C23" s="50" t="s">
        <v>389</v>
      </c>
      <c r="D23" s="50"/>
      <c r="E23" s="50"/>
    </row>
    <row r="24" spans="2:5" ht="15.65" customHeight="1" x14ac:dyDescent="0.35">
      <c r="B24" s="24" t="s">
        <v>411</v>
      </c>
      <c r="C24" s="50" t="s">
        <v>391</v>
      </c>
      <c r="D24" s="50"/>
      <c r="E24" s="50"/>
    </row>
    <row r="25" spans="2:5" ht="15.65" customHeight="1" x14ac:dyDescent="0.35">
      <c r="B25" s="24" t="s">
        <v>412</v>
      </c>
      <c r="C25" s="50" t="s">
        <v>393</v>
      </c>
      <c r="D25" s="50"/>
      <c r="E25" s="50"/>
    </row>
    <row r="26" spans="2:5" ht="15.65" customHeight="1" x14ac:dyDescent="0.35">
      <c r="B26" s="24" t="s">
        <v>413</v>
      </c>
      <c r="C26" s="50" t="s">
        <v>414</v>
      </c>
      <c r="D26" s="50"/>
      <c r="E26" s="50"/>
    </row>
    <row r="27" spans="2:5" ht="15.65" customHeight="1" x14ac:dyDescent="0.35">
      <c r="B27" s="34">
        <v>5</v>
      </c>
      <c r="C27" s="34" t="s">
        <v>415</v>
      </c>
      <c r="D27" s="34">
        <v>1</v>
      </c>
      <c r="E27" s="34">
        <v>25.6</v>
      </c>
    </row>
    <row r="28" spans="2:5" ht="15.65" customHeight="1" x14ac:dyDescent="0.35">
      <c r="B28" s="24" t="s">
        <v>416</v>
      </c>
      <c r="C28" s="50" t="s">
        <v>417</v>
      </c>
      <c r="D28" s="50"/>
      <c r="E28" s="50"/>
    </row>
    <row r="29" spans="2:5" ht="15.65" customHeight="1" x14ac:dyDescent="0.35">
      <c r="B29" s="24" t="s">
        <v>418</v>
      </c>
      <c r="C29" s="50" t="s">
        <v>419</v>
      </c>
      <c r="D29" s="50"/>
      <c r="E29" s="50"/>
    </row>
    <row r="30" spans="2:5" ht="15.65" customHeight="1" x14ac:dyDescent="0.35">
      <c r="B30" s="24" t="s">
        <v>420</v>
      </c>
      <c r="C30" s="50" t="s">
        <v>391</v>
      </c>
      <c r="D30" s="50"/>
      <c r="E30" s="50"/>
    </row>
    <row r="31" spans="2:5" ht="15.65" customHeight="1" x14ac:dyDescent="0.35">
      <c r="B31" s="24" t="s">
        <v>421</v>
      </c>
      <c r="C31" s="50" t="s">
        <v>393</v>
      </c>
      <c r="D31" s="50"/>
      <c r="E31" s="50"/>
    </row>
    <row r="32" spans="2:5" ht="15.65" customHeight="1" x14ac:dyDescent="0.35">
      <c r="B32" s="24" t="s">
        <v>422</v>
      </c>
      <c r="C32" s="50" t="s">
        <v>423</v>
      </c>
      <c r="D32" s="50"/>
      <c r="E32" s="50"/>
    </row>
    <row r="33" spans="2:5" ht="15.65" customHeight="1" x14ac:dyDescent="0.35">
      <c r="B33" s="24" t="s">
        <v>424</v>
      </c>
      <c r="C33" s="50" t="s">
        <v>425</v>
      </c>
      <c r="D33" s="50"/>
      <c r="E33" s="50"/>
    </row>
    <row r="34" spans="2:5" ht="15.65" customHeight="1" x14ac:dyDescent="0.35">
      <c r="B34" s="24" t="s">
        <v>426</v>
      </c>
      <c r="C34" s="50" t="s">
        <v>427</v>
      </c>
      <c r="D34" s="50"/>
      <c r="E34" s="50"/>
    </row>
    <row r="35" spans="2:5" ht="15.65" customHeight="1" x14ac:dyDescent="0.35">
      <c r="B35" s="24" t="s">
        <v>428</v>
      </c>
      <c r="C35" s="50" t="s">
        <v>429</v>
      </c>
      <c r="D35" s="50"/>
      <c r="E35" s="50"/>
    </row>
    <row r="36" spans="2:5" ht="15.65" customHeight="1" x14ac:dyDescent="0.35">
      <c r="B36" s="24" t="s">
        <v>430</v>
      </c>
      <c r="C36" s="50" t="s">
        <v>431</v>
      </c>
      <c r="D36" s="50"/>
      <c r="E36" s="50"/>
    </row>
    <row r="37" spans="2:5" ht="15.65" customHeight="1" x14ac:dyDescent="0.35">
      <c r="B37" s="34">
        <v>6</v>
      </c>
      <c r="C37" s="34" t="s">
        <v>432</v>
      </c>
      <c r="D37" s="34">
        <v>1</v>
      </c>
      <c r="E37" s="34">
        <v>5</v>
      </c>
    </row>
    <row r="38" spans="2:5" ht="15.65" customHeight="1" x14ac:dyDescent="0.35">
      <c r="B38" s="24" t="s">
        <v>433</v>
      </c>
      <c r="C38" s="50" t="s">
        <v>434</v>
      </c>
      <c r="D38" s="50"/>
      <c r="E38" s="50"/>
    </row>
    <row r="39" spans="2:5" ht="15.65" customHeight="1" x14ac:dyDescent="0.35">
      <c r="B39" s="34">
        <v>7</v>
      </c>
      <c r="C39" s="34" t="s">
        <v>435</v>
      </c>
      <c r="D39" s="34">
        <v>1</v>
      </c>
      <c r="E39" s="34">
        <v>3.08</v>
      </c>
    </row>
    <row r="40" spans="2:5" ht="15.65" customHeight="1" x14ac:dyDescent="0.35">
      <c r="B40" s="24" t="s">
        <v>436</v>
      </c>
      <c r="C40" s="50" t="s">
        <v>437</v>
      </c>
      <c r="D40" s="50"/>
      <c r="E40" s="50"/>
    </row>
    <row r="41" spans="2:5" ht="15.65" customHeight="1" x14ac:dyDescent="0.35">
      <c r="B41" s="24" t="s">
        <v>438</v>
      </c>
      <c r="C41" s="50" t="s">
        <v>439</v>
      </c>
      <c r="D41" s="50"/>
      <c r="E41" s="50"/>
    </row>
    <row r="42" spans="2:5" ht="15.65" customHeight="1" x14ac:dyDescent="0.35">
      <c r="B42" s="24" t="s">
        <v>440</v>
      </c>
      <c r="C42" s="50" t="s">
        <v>441</v>
      </c>
      <c r="D42" s="50"/>
      <c r="E42" s="50"/>
    </row>
    <row r="43" spans="2:5" ht="15.65" customHeight="1" x14ac:dyDescent="0.35">
      <c r="B43" s="24" t="s">
        <v>442</v>
      </c>
      <c r="C43" s="50" t="s">
        <v>443</v>
      </c>
      <c r="D43" s="50"/>
      <c r="E43" s="50"/>
    </row>
    <row r="44" spans="2:5" ht="15.65" customHeight="1" x14ac:dyDescent="0.35">
      <c r="B44" s="24" t="s">
        <v>444</v>
      </c>
      <c r="C44" s="50" t="s">
        <v>445</v>
      </c>
      <c r="D44" s="50"/>
      <c r="E44" s="50"/>
    </row>
    <row r="45" spans="2:5" ht="15.65" customHeight="1" x14ac:dyDescent="0.35">
      <c r="B45" s="24" t="s">
        <v>446</v>
      </c>
      <c r="C45" s="50" t="s">
        <v>447</v>
      </c>
      <c r="D45" s="50"/>
      <c r="E45" s="50"/>
    </row>
    <row r="46" spans="2:5" ht="15.65" customHeight="1" x14ac:dyDescent="0.35">
      <c r="B46" s="24" t="s">
        <v>448</v>
      </c>
      <c r="C46" s="50" t="s">
        <v>449</v>
      </c>
      <c r="D46" s="50"/>
      <c r="E46" s="50"/>
    </row>
    <row r="47" spans="2:5" ht="15.65" customHeight="1" x14ac:dyDescent="0.35">
      <c r="B47" s="34">
        <v>8</v>
      </c>
      <c r="C47" s="34" t="s">
        <v>450</v>
      </c>
      <c r="D47" s="34">
        <v>1</v>
      </c>
      <c r="E47" s="34">
        <v>10.5</v>
      </c>
    </row>
    <row r="48" spans="2:5" ht="15.65" customHeight="1" x14ac:dyDescent="0.35">
      <c r="B48" s="24" t="s">
        <v>451</v>
      </c>
      <c r="C48" s="50" t="s">
        <v>402</v>
      </c>
      <c r="D48" s="50"/>
      <c r="E48" s="50"/>
    </row>
    <row r="49" spans="2:5" ht="15.65" customHeight="1" x14ac:dyDescent="0.35">
      <c r="B49" s="24" t="s">
        <v>452</v>
      </c>
      <c r="C49" s="50" t="s">
        <v>389</v>
      </c>
      <c r="D49" s="50"/>
      <c r="E49" s="50"/>
    </row>
    <row r="50" spans="2:5" ht="15.65" customHeight="1" x14ac:dyDescent="0.35">
      <c r="B50" s="24" t="s">
        <v>453</v>
      </c>
      <c r="C50" s="50" t="s">
        <v>391</v>
      </c>
      <c r="D50" s="50"/>
      <c r="E50" s="50"/>
    </row>
    <row r="51" spans="2:5" ht="15.65" customHeight="1" x14ac:dyDescent="0.35">
      <c r="B51" s="24" t="s">
        <v>454</v>
      </c>
      <c r="C51" s="50" t="s">
        <v>393</v>
      </c>
      <c r="D51" s="50"/>
      <c r="E51" s="50"/>
    </row>
    <row r="52" spans="2:5" ht="15.65" customHeight="1" x14ac:dyDescent="0.35">
      <c r="B52" s="24" t="s">
        <v>455</v>
      </c>
      <c r="C52" s="50" t="s">
        <v>449</v>
      </c>
      <c r="D52" s="50"/>
      <c r="E52" s="50"/>
    </row>
    <row r="53" spans="2:5" ht="15.65" customHeight="1" x14ac:dyDescent="0.35">
      <c r="B53" s="24" t="s">
        <v>456</v>
      </c>
      <c r="C53" s="50" t="s">
        <v>457</v>
      </c>
      <c r="D53" s="50"/>
      <c r="E53" s="50"/>
    </row>
    <row r="54" spans="2:5" ht="15.65" customHeight="1" x14ac:dyDescent="0.35">
      <c r="B54" s="48" t="s">
        <v>458</v>
      </c>
      <c r="C54" s="48"/>
      <c r="D54" s="48"/>
      <c r="E54" s="35">
        <v>131.43</v>
      </c>
    </row>
    <row r="55" spans="2:5" ht="15.65" customHeight="1" x14ac:dyDescent="0.35">
      <c r="B55" s="47" t="s">
        <v>459</v>
      </c>
      <c r="C55" s="47"/>
      <c r="D55" s="47"/>
      <c r="E55" s="47"/>
    </row>
    <row r="56" spans="2:5" ht="15.65" customHeight="1" x14ac:dyDescent="0.35">
      <c r="B56" s="34">
        <v>9</v>
      </c>
      <c r="C56" s="34" t="s">
        <v>460</v>
      </c>
      <c r="D56" s="34">
        <v>2</v>
      </c>
      <c r="E56" s="34">
        <v>10.34</v>
      </c>
    </row>
    <row r="57" spans="2:5" ht="15.65" customHeight="1" x14ac:dyDescent="0.35">
      <c r="B57" s="24" t="s">
        <v>461</v>
      </c>
      <c r="C57" s="50" t="s">
        <v>462</v>
      </c>
      <c r="D57" s="50"/>
      <c r="E57" s="50"/>
    </row>
    <row r="58" spans="2:5" ht="15.65" customHeight="1" x14ac:dyDescent="0.35">
      <c r="B58" s="24" t="s">
        <v>463</v>
      </c>
      <c r="C58" s="50" t="s">
        <v>464</v>
      </c>
      <c r="D58" s="50"/>
      <c r="E58" s="50"/>
    </row>
    <row r="59" spans="2:5" ht="15.65" customHeight="1" x14ac:dyDescent="0.35">
      <c r="B59" s="24" t="s">
        <v>465</v>
      </c>
      <c r="C59" s="50" t="s">
        <v>466</v>
      </c>
      <c r="D59" s="50"/>
      <c r="E59" s="50"/>
    </row>
    <row r="60" spans="2:5" ht="15.65" customHeight="1" x14ac:dyDescent="0.35">
      <c r="B60" s="24" t="s">
        <v>467</v>
      </c>
      <c r="C60" s="50" t="s">
        <v>441</v>
      </c>
      <c r="D60" s="50"/>
      <c r="E60" s="50"/>
    </row>
    <row r="61" spans="2:5" ht="15.65" customHeight="1" x14ac:dyDescent="0.35">
      <c r="B61" s="24" t="s">
        <v>468</v>
      </c>
      <c r="C61" s="50" t="s">
        <v>443</v>
      </c>
      <c r="D61" s="50"/>
      <c r="E61" s="50"/>
    </row>
    <row r="62" spans="2:5" ht="15.65" customHeight="1" x14ac:dyDescent="0.35">
      <c r="B62" s="24" t="s">
        <v>469</v>
      </c>
      <c r="C62" s="50" t="s">
        <v>470</v>
      </c>
      <c r="D62" s="50"/>
      <c r="E62" s="50"/>
    </row>
    <row r="63" spans="2:5" ht="15.65" customHeight="1" x14ac:dyDescent="0.35">
      <c r="B63" s="24" t="s">
        <v>471</v>
      </c>
      <c r="C63" s="50" t="s">
        <v>447</v>
      </c>
      <c r="D63" s="50"/>
      <c r="E63" s="50"/>
    </row>
    <row r="64" spans="2:5" ht="15.65" customHeight="1" x14ac:dyDescent="0.35">
      <c r="B64" s="24" t="s">
        <v>472</v>
      </c>
      <c r="C64" s="50" t="s">
        <v>449</v>
      </c>
      <c r="D64" s="50"/>
      <c r="E64" s="50"/>
    </row>
    <row r="65" spans="2:5" ht="15.65" customHeight="1" x14ac:dyDescent="0.35">
      <c r="B65" s="24" t="s">
        <v>473</v>
      </c>
      <c r="C65" s="50" t="s">
        <v>474</v>
      </c>
      <c r="D65" s="50"/>
      <c r="E65" s="50"/>
    </row>
    <row r="66" spans="2:5" ht="15.65" customHeight="1" x14ac:dyDescent="0.35">
      <c r="B66" s="34">
        <v>10</v>
      </c>
      <c r="C66" s="34" t="s">
        <v>475</v>
      </c>
      <c r="D66" s="34">
        <v>1</v>
      </c>
      <c r="E66" s="34">
        <v>12</v>
      </c>
    </row>
    <row r="67" spans="2:5" ht="15.65" customHeight="1" x14ac:dyDescent="0.35">
      <c r="B67" s="24" t="s">
        <v>476</v>
      </c>
      <c r="C67" s="50" t="s">
        <v>402</v>
      </c>
      <c r="D67" s="50"/>
      <c r="E67" s="50"/>
    </row>
    <row r="68" spans="2:5" ht="15.65" customHeight="1" x14ac:dyDescent="0.35">
      <c r="B68" s="24" t="s">
        <v>477</v>
      </c>
      <c r="C68" s="50" t="s">
        <v>389</v>
      </c>
      <c r="D68" s="50"/>
      <c r="E68" s="50"/>
    </row>
    <row r="69" spans="2:5" ht="15.65" customHeight="1" x14ac:dyDescent="0.35">
      <c r="B69" s="24" t="s">
        <v>478</v>
      </c>
      <c r="C69" s="50" t="s">
        <v>479</v>
      </c>
      <c r="D69" s="50"/>
      <c r="E69" s="50"/>
    </row>
    <row r="70" spans="2:5" ht="15.65" customHeight="1" x14ac:dyDescent="0.35">
      <c r="B70" s="24" t="s">
        <v>480</v>
      </c>
      <c r="C70" s="50" t="s">
        <v>393</v>
      </c>
      <c r="D70" s="50"/>
      <c r="E70" s="50"/>
    </row>
    <row r="71" spans="2:5" ht="15.65" customHeight="1" x14ac:dyDescent="0.35">
      <c r="B71" s="34">
        <v>11</v>
      </c>
      <c r="C71" s="34" t="s">
        <v>481</v>
      </c>
      <c r="D71" s="34">
        <v>3</v>
      </c>
      <c r="E71" s="34">
        <v>40</v>
      </c>
    </row>
    <row r="72" spans="2:5" ht="15.65" customHeight="1" x14ac:dyDescent="0.35">
      <c r="B72" s="24" t="s">
        <v>482</v>
      </c>
      <c r="C72" s="50" t="s">
        <v>402</v>
      </c>
      <c r="D72" s="50"/>
      <c r="E72" s="50"/>
    </row>
    <row r="73" spans="2:5" ht="15.65" customHeight="1" x14ac:dyDescent="0.35">
      <c r="B73" s="24" t="s">
        <v>483</v>
      </c>
      <c r="C73" s="50" t="s">
        <v>484</v>
      </c>
      <c r="D73" s="50"/>
      <c r="E73" s="50"/>
    </row>
    <row r="74" spans="2:5" ht="15.65" customHeight="1" x14ac:dyDescent="0.35">
      <c r="B74" s="24" t="s">
        <v>485</v>
      </c>
      <c r="C74" s="50" t="s">
        <v>391</v>
      </c>
      <c r="D74" s="50"/>
      <c r="E74" s="50"/>
    </row>
    <row r="75" spans="2:5" ht="15.65" customHeight="1" x14ac:dyDescent="0.35">
      <c r="B75" s="24" t="s">
        <v>486</v>
      </c>
      <c r="C75" s="50" t="s">
        <v>393</v>
      </c>
      <c r="D75" s="50"/>
      <c r="E75" s="50"/>
    </row>
    <row r="76" spans="2:5" ht="15.65" customHeight="1" x14ac:dyDescent="0.35">
      <c r="B76" s="24" t="s">
        <v>487</v>
      </c>
      <c r="C76" s="50" t="s">
        <v>449</v>
      </c>
      <c r="D76" s="50"/>
      <c r="E76" s="50"/>
    </row>
    <row r="77" spans="2:5" ht="15.65" customHeight="1" x14ac:dyDescent="0.35">
      <c r="B77" s="24" t="s">
        <v>488</v>
      </c>
      <c r="C77" s="50" t="s">
        <v>489</v>
      </c>
      <c r="D77" s="50"/>
      <c r="E77" s="50"/>
    </row>
    <row r="78" spans="2:5" ht="15.65" customHeight="1" x14ac:dyDescent="0.35">
      <c r="B78" s="24" t="s">
        <v>490</v>
      </c>
      <c r="C78" s="50" t="s">
        <v>491</v>
      </c>
      <c r="D78" s="50"/>
      <c r="E78" s="50"/>
    </row>
    <row r="79" spans="2:5" ht="15.65" customHeight="1" x14ac:dyDescent="0.35">
      <c r="B79" s="34">
        <v>12</v>
      </c>
      <c r="C79" s="34" t="s">
        <v>492</v>
      </c>
      <c r="D79" s="34">
        <v>1</v>
      </c>
      <c r="E79" s="34">
        <v>6</v>
      </c>
    </row>
    <row r="80" spans="2:5" ht="15.65" customHeight="1" x14ac:dyDescent="0.35">
      <c r="B80" s="24" t="s">
        <v>493</v>
      </c>
      <c r="C80" s="50" t="s">
        <v>402</v>
      </c>
      <c r="D80" s="50"/>
      <c r="E80" s="50"/>
    </row>
    <row r="81" spans="2:5" ht="15.65" customHeight="1" x14ac:dyDescent="0.35">
      <c r="B81" s="24" t="s">
        <v>494</v>
      </c>
      <c r="C81" s="50" t="s">
        <v>389</v>
      </c>
      <c r="D81" s="50"/>
      <c r="E81" s="50"/>
    </row>
    <row r="82" spans="2:5" ht="15.65" customHeight="1" x14ac:dyDescent="0.35">
      <c r="B82" s="24" t="s">
        <v>495</v>
      </c>
      <c r="C82" s="50" t="s">
        <v>391</v>
      </c>
      <c r="D82" s="50"/>
      <c r="E82" s="50"/>
    </row>
    <row r="83" spans="2:5" ht="15.65" customHeight="1" x14ac:dyDescent="0.35">
      <c r="B83" s="24" t="s">
        <v>496</v>
      </c>
      <c r="C83" s="50" t="s">
        <v>393</v>
      </c>
      <c r="D83" s="50"/>
      <c r="E83" s="50"/>
    </row>
    <row r="84" spans="2:5" ht="15.65" customHeight="1" x14ac:dyDescent="0.35">
      <c r="B84" s="24" t="s">
        <v>497</v>
      </c>
      <c r="C84" s="50" t="s">
        <v>498</v>
      </c>
      <c r="D84" s="50"/>
      <c r="E84" s="50"/>
    </row>
    <row r="85" spans="2:5" ht="15.65" customHeight="1" x14ac:dyDescent="0.35">
      <c r="B85" s="34">
        <v>13</v>
      </c>
      <c r="C85" s="34" t="s">
        <v>499</v>
      </c>
      <c r="D85" s="34">
        <v>1</v>
      </c>
      <c r="E85" s="34">
        <v>45</v>
      </c>
    </row>
    <row r="86" spans="2:5" ht="15.65" customHeight="1" x14ac:dyDescent="0.35">
      <c r="B86" s="24" t="s">
        <v>500</v>
      </c>
      <c r="C86" s="50" t="s">
        <v>501</v>
      </c>
      <c r="D86" s="50"/>
      <c r="E86" s="50">
        <v>7.2</v>
      </c>
    </row>
    <row r="87" spans="2:5" ht="15.65" customHeight="1" x14ac:dyDescent="0.35">
      <c r="B87" s="24" t="s">
        <v>502</v>
      </c>
      <c r="C87" s="50" t="s">
        <v>503</v>
      </c>
      <c r="D87" s="50"/>
      <c r="E87" s="50"/>
    </row>
    <row r="88" spans="2:5" ht="15.65" customHeight="1" x14ac:dyDescent="0.35">
      <c r="B88" s="24" t="s">
        <v>504</v>
      </c>
      <c r="C88" s="50" t="s">
        <v>505</v>
      </c>
      <c r="D88" s="50"/>
      <c r="E88" s="50"/>
    </row>
    <row r="89" spans="2:5" ht="15.65" customHeight="1" x14ac:dyDescent="0.35">
      <c r="B89" s="24" t="s">
        <v>506</v>
      </c>
      <c r="C89" s="50" t="s">
        <v>507</v>
      </c>
      <c r="D89" s="50"/>
      <c r="E89" s="50"/>
    </row>
    <row r="90" spans="2:5" ht="15.65" customHeight="1" x14ac:dyDescent="0.35">
      <c r="B90" s="24" t="s">
        <v>508</v>
      </c>
      <c r="C90" s="50" t="s">
        <v>509</v>
      </c>
      <c r="D90" s="50"/>
      <c r="E90" s="50"/>
    </row>
    <row r="91" spans="2:5" ht="15.65" customHeight="1" x14ac:dyDescent="0.35">
      <c r="B91" s="24" t="s">
        <v>510</v>
      </c>
      <c r="C91" s="50" t="s">
        <v>511</v>
      </c>
      <c r="D91" s="50"/>
      <c r="E91" s="50"/>
    </row>
    <row r="92" spans="2:5" ht="15.65" customHeight="1" x14ac:dyDescent="0.35">
      <c r="B92" s="24" t="s">
        <v>512</v>
      </c>
      <c r="C92" s="50" t="s">
        <v>391</v>
      </c>
      <c r="D92" s="50"/>
      <c r="E92" s="50"/>
    </row>
    <row r="93" spans="2:5" ht="15.65" customHeight="1" x14ac:dyDescent="0.35">
      <c r="B93" s="34">
        <v>14</v>
      </c>
      <c r="C93" s="34" t="s">
        <v>513</v>
      </c>
      <c r="D93" s="34">
        <v>1</v>
      </c>
      <c r="E93" s="34">
        <v>251.6</v>
      </c>
    </row>
    <row r="94" spans="2:5" ht="15.65" customHeight="1" x14ac:dyDescent="0.35">
      <c r="B94" s="24" t="s">
        <v>514</v>
      </c>
      <c r="C94" s="50" t="s">
        <v>515</v>
      </c>
      <c r="D94" s="50"/>
      <c r="E94" s="50"/>
    </row>
    <row r="95" spans="2:5" ht="15.65" customHeight="1" x14ac:dyDescent="0.35">
      <c r="B95" s="24" t="s">
        <v>516</v>
      </c>
      <c r="C95" s="50" t="s">
        <v>517</v>
      </c>
      <c r="D95" s="50"/>
      <c r="E95" s="50"/>
    </row>
    <row r="96" spans="2:5" ht="15.65" customHeight="1" x14ac:dyDescent="0.35">
      <c r="B96" s="24" t="s">
        <v>518</v>
      </c>
      <c r="C96" s="50" t="s">
        <v>519</v>
      </c>
      <c r="D96" s="50"/>
      <c r="E96" s="50"/>
    </row>
    <row r="97" spans="2:5" ht="15.65" customHeight="1" x14ac:dyDescent="0.35">
      <c r="B97" s="34">
        <v>15</v>
      </c>
      <c r="C97" s="34" t="s">
        <v>520</v>
      </c>
      <c r="D97" s="34">
        <v>1</v>
      </c>
      <c r="E97" s="34">
        <v>16.25</v>
      </c>
    </row>
    <row r="98" spans="2:5" ht="15.65" customHeight="1" x14ac:dyDescent="0.35">
      <c r="B98" s="24" t="s">
        <v>521</v>
      </c>
      <c r="C98" s="50" t="s">
        <v>522</v>
      </c>
      <c r="D98" s="50"/>
      <c r="E98" s="50"/>
    </row>
    <row r="99" spans="2:5" ht="15.65" customHeight="1" x14ac:dyDescent="0.35">
      <c r="B99" s="34">
        <v>16</v>
      </c>
      <c r="C99" s="34" t="s">
        <v>523</v>
      </c>
      <c r="D99" s="34">
        <v>1</v>
      </c>
      <c r="E99" s="34"/>
    </row>
    <row r="100" spans="2:5" ht="15.65" customHeight="1" x14ac:dyDescent="0.35">
      <c r="B100" s="24" t="s">
        <v>524</v>
      </c>
      <c r="C100" s="50" t="s">
        <v>525</v>
      </c>
      <c r="D100" s="50"/>
      <c r="E100" s="50"/>
    </row>
    <row r="101" spans="2:5" ht="15.65" customHeight="1" x14ac:dyDescent="0.35">
      <c r="B101" s="24" t="s">
        <v>526</v>
      </c>
      <c r="C101" s="50" t="s">
        <v>527</v>
      </c>
      <c r="D101" s="50"/>
      <c r="E101" s="50"/>
    </row>
    <row r="102" spans="2:5" ht="15.65" customHeight="1" x14ac:dyDescent="0.35">
      <c r="B102" s="24" t="s">
        <v>528</v>
      </c>
      <c r="C102" s="50" t="s">
        <v>529</v>
      </c>
      <c r="D102" s="50"/>
      <c r="E102" s="50"/>
    </row>
    <row r="103" spans="2:5" ht="15.65" customHeight="1" x14ac:dyDescent="0.35">
      <c r="B103" s="24" t="s">
        <v>530</v>
      </c>
      <c r="C103" s="50" t="s">
        <v>531</v>
      </c>
      <c r="D103" s="50"/>
      <c r="E103" s="50"/>
    </row>
    <row r="104" spans="2:5" ht="15.65" customHeight="1" x14ac:dyDescent="0.35">
      <c r="B104" s="34">
        <v>17</v>
      </c>
      <c r="C104" s="34" t="s">
        <v>532</v>
      </c>
      <c r="D104" s="34">
        <v>3</v>
      </c>
      <c r="E104" s="34" t="s">
        <v>533</v>
      </c>
    </row>
    <row r="105" spans="2:5" ht="15.65" customHeight="1" x14ac:dyDescent="0.35">
      <c r="B105" s="24" t="s">
        <v>534</v>
      </c>
      <c r="C105" s="50" t="s">
        <v>535</v>
      </c>
      <c r="D105" s="50"/>
      <c r="E105" s="50"/>
    </row>
    <row r="106" spans="2:5" ht="15.65" customHeight="1" x14ac:dyDescent="0.35">
      <c r="B106" s="24" t="s">
        <v>536</v>
      </c>
      <c r="C106" s="50" t="s">
        <v>537</v>
      </c>
      <c r="D106" s="50"/>
      <c r="E106" s="50"/>
    </row>
    <row r="107" spans="2:5" ht="15.65" customHeight="1" x14ac:dyDescent="0.35">
      <c r="B107" s="48" t="s">
        <v>538</v>
      </c>
      <c r="C107" s="48"/>
      <c r="D107" s="48"/>
      <c r="E107" s="35">
        <v>75.540000000000006</v>
      </c>
    </row>
    <row r="108" spans="2:5" ht="15.65" customHeight="1" x14ac:dyDescent="0.35">
      <c r="B108" s="49" t="s">
        <v>539</v>
      </c>
      <c r="C108" s="49"/>
      <c r="D108" s="49"/>
      <c r="E108" s="36">
        <v>206.97</v>
      </c>
    </row>
  </sheetData>
  <mergeCells count="89">
    <mergeCell ref="C106:E106"/>
    <mergeCell ref="C98:E98"/>
    <mergeCell ref="C100:E100"/>
    <mergeCell ref="C101:E101"/>
    <mergeCell ref="C102:E102"/>
    <mergeCell ref="C103:E103"/>
    <mergeCell ref="C105:E105"/>
    <mergeCell ref="C96:E96"/>
    <mergeCell ref="C83:E83"/>
    <mergeCell ref="C84:E84"/>
    <mergeCell ref="C86:E86"/>
    <mergeCell ref="C87:E87"/>
    <mergeCell ref="C88:E88"/>
    <mergeCell ref="C89:E89"/>
    <mergeCell ref="C90:E90"/>
    <mergeCell ref="C91:E91"/>
    <mergeCell ref="C92:E92"/>
    <mergeCell ref="C94:E94"/>
    <mergeCell ref="C95:E95"/>
    <mergeCell ref="C82:E82"/>
    <mergeCell ref="C69:E69"/>
    <mergeCell ref="C70:E70"/>
    <mergeCell ref="C72:E72"/>
    <mergeCell ref="C73:E73"/>
    <mergeCell ref="C74:E74"/>
    <mergeCell ref="C75:E75"/>
    <mergeCell ref="C76:E76"/>
    <mergeCell ref="C77:E77"/>
    <mergeCell ref="C78:E78"/>
    <mergeCell ref="C80:E80"/>
    <mergeCell ref="C81:E81"/>
    <mergeCell ref="C68:E68"/>
    <mergeCell ref="C53:E53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7:E67"/>
    <mergeCell ref="C52:E52"/>
    <mergeCell ref="C40:E40"/>
    <mergeCell ref="C41:E41"/>
    <mergeCell ref="C42:E42"/>
    <mergeCell ref="C43:E43"/>
    <mergeCell ref="C44:E44"/>
    <mergeCell ref="C45:E45"/>
    <mergeCell ref="C46:E46"/>
    <mergeCell ref="C48:E48"/>
    <mergeCell ref="C49:E49"/>
    <mergeCell ref="C50:E50"/>
    <mergeCell ref="C51:E51"/>
    <mergeCell ref="C23:E23"/>
    <mergeCell ref="C38:E38"/>
    <mergeCell ref="C25:E25"/>
    <mergeCell ref="C26:E26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17:E17"/>
    <mergeCell ref="C18:E18"/>
    <mergeCell ref="C19:E19"/>
    <mergeCell ref="C21:E21"/>
    <mergeCell ref="C22:E22"/>
    <mergeCell ref="B3:E3"/>
    <mergeCell ref="B54:D54"/>
    <mergeCell ref="B55:E55"/>
    <mergeCell ref="B107:D107"/>
    <mergeCell ref="B108:D108"/>
    <mergeCell ref="C5:E5"/>
    <mergeCell ref="C6:E6"/>
    <mergeCell ref="C7:E7"/>
    <mergeCell ref="C8:E8"/>
    <mergeCell ref="C9:E9"/>
    <mergeCell ref="C24:E24"/>
    <mergeCell ref="C11:E11"/>
    <mergeCell ref="C12:E12"/>
    <mergeCell ref="C13:E13"/>
    <mergeCell ref="C14:E14"/>
    <mergeCell ref="C16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9227-72CB-4FDF-AB8D-3E442E16CD5C}">
  <dimension ref="B2:E33"/>
  <sheetViews>
    <sheetView showGridLines="0" workbookViewId="0">
      <selection activeCell="E33" sqref="B2:E33"/>
    </sheetView>
  </sheetViews>
  <sheetFormatPr baseColWidth="10" defaultRowHeight="14.5" x14ac:dyDescent="0.35"/>
  <cols>
    <col min="1" max="1" width="19.81640625" customWidth="1"/>
    <col min="2" max="2" width="5.1796875" bestFit="1" customWidth="1"/>
    <col min="3" max="3" width="46.81640625" customWidth="1"/>
    <col min="4" max="4" width="7.36328125" bestFit="1" customWidth="1"/>
    <col min="5" max="5" width="17.08984375" bestFit="1" customWidth="1"/>
  </cols>
  <sheetData>
    <row r="2" spans="2:5" ht="15.5" x14ac:dyDescent="0.35">
      <c r="B2" s="38" t="s">
        <v>380</v>
      </c>
      <c r="C2" s="39" t="s">
        <v>381</v>
      </c>
      <c r="D2" s="39" t="s">
        <v>28</v>
      </c>
      <c r="E2" s="39" t="s">
        <v>29</v>
      </c>
    </row>
    <row r="3" spans="2:5" ht="15.5" x14ac:dyDescent="0.35">
      <c r="B3" s="51" t="s">
        <v>540</v>
      </c>
      <c r="C3" s="51"/>
      <c r="D3" s="51"/>
      <c r="E3" s="51"/>
    </row>
    <row r="4" spans="2:5" ht="15.5" x14ac:dyDescent="0.35">
      <c r="B4" s="24" t="s">
        <v>385</v>
      </c>
      <c r="C4" s="37" t="s">
        <v>541</v>
      </c>
      <c r="D4" s="37" t="s">
        <v>226</v>
      </c>
      <c r="E4" s="37">
        <v>149</v>
      </c>
    </row>
    <row r="5" spans="2:5" ht="15.5" x14ac:dyDescent="0.35">
      <c r="B5" s="24" t="s">
        <v>388</v>
      </c>
      <c r="C5" s="37" t="s">
        <v>542</v>
      </c>
      <c r="D5" s="37" t="s">
        <v>226</v>
      </c>
      <c r="E5" s="37">
        <v>149</v>
      </c>
    </row>
    <row r="6" spans="2:5" ht="15.5" x14ac:dyDescent="0.35">
      <c r="B6" s="24" t="s">
        <v>390</v>
      </c>
      <c r="C6" s="37" t="s">
        <v>543</v>
      </c>
      <c r="D6" s="37" t="s">
        <v>544</v>
      </c>
      <c r="E6" s="37">
        <v>89</v>
      </c>
    </row>
    <row r="7" spans="2:5" ht="15.5" x14ac:dyDescent="0.35">
      <c r="B7" s="24" t="s">
        <v>392</v>
      </c>
      <c r="C7" s="37" t="s">
        <v>545</v>
      </c>
      <c r="D7" s="37" t="s">
        <v>226</v>
      </c>
      <c r="E7" s="37">
        <v>36</v>
      </c>
    </row>
    <row r="8" spans="2:5" ht="15.5" x14ac:dyDescent="0.35">
      <c r="B8" s="24" t="s">
        <v>394</v>
      </c>
      <c r="C8" s="37" t="s">
        <v>546</v>
      </c>
      <c r="D8" s="37" t="s">
        <v>226</v>
      </c>
      <c r="E8" s="37">
        <v>6</v>
      </c>
    </row>
    <row r="9" spans="2:5" ht="15.5" x14ac:dyDescent="0.35">
      <c r="B9" s="24" t="s">
        <v>547</v>
      </c>
      <c r="C9" s="37" t="s">
        <v>548</v>
      </c>
      <c r="D9" s="37" t="s">
        <v>28</v>
      </c>
      <c r="E9" s="37">
        <v>2</v>
      </c>
    </row>
    <row r="10" spans="2:5" ht="15.5" x14ac:dyDescent="0.35">
      <c r="B10" s="24" t="s">
        <v>549</v>
      </c>
      <c r="C10" s="37" t="s">
        <v>550</v>
      </c>
      <c r="D10" s="37" t="s">
        <v>28</v>
      </c>
      <c r="E10" s="37">
        <v>3</v>
      </c>
    </row>
    <row r="11" spans="2:5" ht="15.5" x14ac:dyDescent="0.35">
      <c r="B11" s="24" t="s">
        <v>551</v>
      </c>
      <c r="C11" s="37" t="s">
        <v>552</v>
      </c>
      <c r="D11" s="37" t="s">
        <v>28</v>
      </c>
      <c r="E11" s="37">
        <v>1</v>
      </c>
    </row>
    <row r="12" spans="2:5" ht="15.5" x14ac:dyDescent="0.35">
      <c r="B12" s="24" t="s">
        <v>553</v>
      </c>
      <c r="C12" s="37" t="s">
        <v>554</v>
      </c>
      <c r="D12" s="37" t="s">
        <v>226</v>
      </c>
      <c r="E12" s="37">
        <v>7</v>
      </c>
    </row>
    <row r="13" spans="2:5" ht="15.5" x14ac:dyDescent="0.35">
      <c r="B13" s="24" t="s">
        <v>555</v>
      </c>
      <c r="C13" s="24" t="s">
        <v>556</v>
      </c>
      <c r="D13" s="37" t="s">
        <v>28</v>
      </c>
      <c r="E13" s="37">
        <v>1</v>
      </c>
    </row>
    <row r="14" spans="2:5" ht="15.5" x14ac:dyDescent="0.35">
      <c r="B14" s="24" t="s">
        <v>557</v>
      </c>
      <c r="C14" s="24" t="s">
        <v>558</v>
      </c>
      <c r="D14" s="37" t="s">
        <v>28</v>
      </c>
      <c r="E14" s="37">
        <v>1</v>
      </c>
    </row>
    <row r="15" spans="2:5" ht="15.5" x14ac:dyDescent="0.35">
      <c r="B15" s="24" t="s">
        <v>559</v>
      </c>
      <c r="C15" s="37" t="s">
        <v>560</v>
      </c>
      <c r="D15" s="37" t="s">
        <v>28</v>
      </c>
      <c r="E15" s="37">
        <v>6</v>
      </c>
    </row>
    <row r="16" spans="2:5" ht="15.5" x14ac:dyDescent="0.35">
      <c r="B16" s="51" t="s">
        <v>561</v>
      </c>
      <c r="C16" s="51"/>
      <c r="D16" s="51"/>
      <c r="E16" s="40">
        <v>450</v>
      </c>
    </row>
    <row r="17" spans="2:5" ht="15.5" x14ac:dyDescent="0.35">
      <c r="B17" s="38" t="s">
        <v>380</v>
      </c>
      <c r="C17" s="39" t="s">
        <v>381</v>
      </c>
      <c r="D17" s="39" t="s">
        <v>28</v>
      </c>
      <c r="E17" s="39" t="s">
        <v>29</v>
      </c>
    </row>
    <row r="18" spans="2:5" ht="15.5" x14ac:dyDescent="0.35">
      <c r="B18" s="51" t="s">
        <v>562</v>
      </c>
      <c r="C18" s="51"/>
      <c r="D18" s="51"/>
      <c r="E18" s="51"/>
    </row>
    <row r="19" spans="2:5" ht="15.5" x14ac:dyDescent="0.35">
      <c r="B19" s="24" t="s">
        <v>563</v>
      </c>
      <c r="C19" s="37" t="s">
        <v>564</v>
      </c>
      <c r="D19" s="37"/>
      <c r="E19" s="37"/>
    </row>
    <row r="20" spans="2:5" ht="15.5" x14ac:dyDescent="0.35">
      <c r="B20" s="24" t="s">
        <v>565</v>
      </c>
      <c r="C20" s="37" t="s">
        <v>566</v>
      </c>
      <c r="D20" s="37">
        <v>1</v>
      </c>
      <c r="E20" s="37" t="s">
        <v>567</v>
      </c>
    </row>
    <row r="21" spans="2:5" ht="15.5" x14ac:dyDescent="0.35">
      <c r="B21" s="24" t="s">
        <v>568</v>
      </c>
      <c r="C21" s="37" t="s">
        <v>569</v>
      </c>
      <c r="D21" s="37">
        <v>1</v>
      </c>
      <c r="E21" s="37" t="s">
        <v>570</v>
      </c>
    </row>
    <row r="22" spans="2:5" ht="15.5" x14ac:dyDescent="0.35">
      <c r="B22" s="24" t="s">
        <v>571</v>
      </c>
      <c r="C22" s="37" t="s">
        <v>572</v>
      </c>
      <c r="D22" s="37">
        <v>1</v>
      </c>
      <c r="E22" s="37" t="s">
        <v>573</v>
      </c>
    </row>
    <row r="23" spans="2:5" ht="15.5" x14ac:dyDescent="0.35">
      <c r="B23" s="24" t="s">
        <v>574</v>
      </c>
      <c r="C23" s="37" t="s">
        <v>575</v>
      </c>
      <c r="D23" s="37">
        <v>1</v>
      </c>
      <c r="E23" s="37" t="s">
        <v>576</v>
      </c>
    </row>
    <row r="24" spans="2:5" ht="15.5" x14ac:dyDescent="0.35">
      <c r="B24" s="24" t="s">
        <v>577</v>
      </c>
      <c r="C24" s="37" t="s">
        <v>578</v>
      </c>
      <c r="D24" s="37">
        <v>1</v>
      </c>
      <c r="E24" s="37" t="s">
        <v>579</v>
      </c>
    </row>
    <row r="25" spans="2:5" ht="15.5" x14ac:dyDescent="0.35">
      <c r="B25" s="24" t="s">
        <v>580</v>
      </c>
      <c r="C25" s="37" t="s">
        <v>581</v>
      </c>
      <c r="D25" s="37">
        <v>1</v>
      </c>
      <c r="E25" s="37" t="s">
        <v>582</v>
      </c>
    </row>
    <row r="26" spans="2:5" ht="15.5" x14ac:dyDescent="0.35">
      <c r="B26" s="24" t="s">
        <v>583</v>
      </c>
      <c r="C26" s="37" t="s">
        <v>584</v>
      </c>
      <c r="D26" s="37">
        <v>1</v>
      </c>
      <c r="E26" s="37" t="s">
        <v>585</v>
      </c>
    </row>
    <row r="27" spans="2:5" ht="31" x14ac:dyDescent="0.35">
      <c r="B27" s="24" t="s">
        <v>586</v>
      </c>
      <c r="C27" s="37" t="s">
        <v>587</v>
      </c>
      <c r="D27" s="37">
        <v>1</v>
      </c>
      <c r="E27" s="37" t="s">
        <v>588</v>
      </c>
    </row>
    <row r="28" spans="2:5" ht="15.5" x14ac:dyDescent="0.35">
      <c r="B28" s="24" t="s">
        <v>589</v>
      </c>
      <c r="C28" s="37" t="s">
        <v>590</v>
      </c>
      <c r="D28" s="37">
        <v>1</v>
      </c>
      <c r="E28" s="37" t="s">
        <v>579</v>
      </c>
    </row>
    <row r="29" spans="2:5" ht="15.5" x14ac:dyDescent="0.35">
      <c r="B29" s="24" t="s">
        <v>591</v>
      </c>
      <c r="C29" s="37" t="s">
        <v>592</v>
      </c>
      <c r="D29" s="37">
        <v>1</v>
      </c>
      <c r="E29" s="37" t="s">
        <v>582</v>
      </c>
    </row>
    <row r="30" spans="2:5" ht="15.5" x14ac:dyDescent="0.35">
      <c r="B30" s="24" t="s">
        <v>593</v>
      </c>
      <c r="C30" s="37" t="s">
        <v>594</v>
      </c>
      <c r="D30" s="37">
        <v>1</v>
      </c>
      <c r="E30" s="37" t="s">
        <v>582</v>
      </c>
    </row>
    <row r="31" spans="2:5" ht="15.5" x14ac:dyDescent="0.35">
      <c r="B31" s="24" t="s">
        <v>595</v>
      </c>
      <c r="C31" s="37" t="s">
        <v>596</v>
      </c>
      <c r="D31" s="37">
        <v>1</v>
      </c>
      <c r="E31" s="37" t="s">
        <v>582</v>
      </c>
    </row>
    <row r="32" spans="2:5" ht="15.5" x14ac:dyDescent="0.35">
      <c r="B32" s="24" t="s">
        <v>597</v>
      </c>
      <c r="C32" s="37" t="s">
        <v>598</v>
      </c>
      <c r="D32" s="37">
        <v>1</v>
      </c>
      <c r="E32" s="37" t="s">
        <v>582</v>
      </c>
    </row>
    <row r="33" spans="2:5" ht="15" x14ac:dyDescent="0.35">
      <c r="B33" s="52" t="s">
        <v>599</v>
      </c>
      <c r="C33" s="52"/>
      <c r="D33" s="41">
        <v>13</v>
      </c>
      <c r="E33" s="41"/>
    </row>
  </sheetData>
  <mergeCells count="4">
    <mergeCell ref="B3:E3"/>
    <mergeCell ref="B16:D16"/>
    <mergeCell ref="B18:E18"/>
    <mergeCell ref="B33:C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F4DD-B9D9-4633-8B0B-62833A4FFD63}">
  <dimension ref="B2:E108"/>
  <sheetViews>
    <sheetView showGridLines="0" workbookViewId="0">
      <selection activeCell="E108" sqref="B2:E108"/>
    </sheetView>
  </sheetViews>
  <sheetFormatPr baseColWidth="10" defaultRowHeight="14.5" x14ac:dyDescent="0.35"/>
  <cols>
    <col min="2" max="2" width="5.1796875" bestFit="1" customWidth="1"/>
    <col min="3" max="3" width="46.1796875" customWidth="1"/>
  </cols>
  <sheetData>
    <row r="2" spans="2:5" ht="46.5" x14ac:dyDescent="0.35">
      <c r="B2" s="42" t="s">
        <v>380</v>
      </c>
      <c r="C2" s="42" t="s">
        <v>381</v>
      </c>
      <c r="D2" s="42" t="s">
        <v>29</v>
      </c>
      <c r="E2" s="42" t="s">
        <v>382</v>
      </c>
    </row>
    <row r="3" spans="2:5" ht="15.5" x14ac:dyDescent="0.35">
      <c r="B3" s="53" t="s">
        <v>383</v>
      </c>
      <c r="C3" s="53"/>
      <c r="D3" s="53"/>
      <c r="E3" s="53"/>
    </row>
    <row r="4" spans="2:5" ht="15" x14ac:dyDescent="0.35">
      <c r="B4" s="43">
        <v>1</v>
      </c>
      <c r="C4" s="43" t="s">
        <v>600</v>
      </c>
      <c r="D4" s="43">
        <v>1</v>
      </c>
      <c r="E4" s="43"/>
    </row>
    <row r="5" spans="2:5" ht="15.5" x14ac:dyDescent="0.35">
      <c r="B5" s="24" t="s">
        <v>385</v>
      </c>
      <c r="C5" s="50" t="s">
        <v>601</v>
      </c>
      <c r="D5" s="50"/>
      <c r="E5" s="50"/>
    </row>
    <row r="6" spans="2:5" ht="15.5" x14ac:dyDescent="0.35">
      <c r="B6" s="24" t="s">
        <v>388</v>
      </c>
      <c r="C6" s="50" t="s">
        <v>602</v>
      </c>
      <c r="D6" s="50"/>
      <c r="E6" s="50"/>
    </row>
    <row r="7" spans="2:5" ht="15" x14ac:dyDescent="0.35">
      <c r="B7" s="43">
        <v>2</v>
      </c>
      <c r="C7" s="43" t="s">
        <v>603</v>
      </c>
      <c r="D7" s="43">
        <v>8</v>
      </c>
      <c r="E7" s="43">
        <v>144</v>
      </c>
    </row>
    <row r="8" spans="2:5" ht="15.5" x14ac:dyDescent="0.35">
      <c r="B8" s="24" t="s">
        <v>397</v>
      </c>
      <c r="C8" s="50" t="s">
        <v>604</v>
      </c>
      <c r="D8" s="50"/>
      <c r="E8" s="50"/>
    </row>
    <row r="9" spans="2:5" ht="15.5" x14ac:dyDescent="0.35">
      <c r="B9" s="24" t="s">
        <v>6</v>
      </c>
      <c r="C9" s="50" t="s">
        <v>605</v>
      </c>
      <c r="D9" s="50"/>
      <c r="E9" s="50"/>
    </row>
    <row r="10" spans="2:5" ht="15.5" x14ac:dyDescent="0.35">
      <c r="B10" s="24" t="s">
        <v>14</v>
      </c>
      <c r="C10" s="50" t="s">
        <v>391</v>
      </c>
      <c r="D10" s="50"/>
      <c r="E10" s="50"/>
    </row>
    <row r="11" spans="2:5" ht="15.5" x14ac:dyDescent="0.35">
      <c r="B11" s="24" t="s">
        <v>25</v>
      </c>
      <c r="C11" s="50" t="s">
        <v>606</v>
      </c>
      <c r="D11" s="50"/>
      <c r="E11" s="50"/>
    </row>
    <row r="12" spans="2:5" ht="15" x14ac:dyDescent="0.35">
      <c r="B12" s="43">
        <v>3</v>
      </c>
      <c r="C12" s="43" t="s">
        <v>396</v>
      </c>
      <c r="D12" s="43">
        <v>1</v>
      </c>
      <c r="E12" s="43">
        <v>23.3</v>
      </c>
    </row>
    <row r="13" spans="2:5" ht="15.5" x14ac:dyDescent="0.35">
      <c r="B13" s="24" t="s">
        <v>401</v>
      </c>
      <c r="C13" s="50" t="s">
        <v>607</v>
      </c>
      <c r="D13" s="50"/>
      <c r="E13" s="50"/>
    </row>
    <row r="14" spans="2:5" ht="15.5" x14ac:dyDescent="0.35">
      <c r="B14" s="24" t="s">
        <v>403</v>
      </c>
      <c r="C14" s="50" t="s">
        <v>399</v>
      </c>
      <c r="D14" s="50"/>
      <c r="E14" s="50"/>
    </row>
    <row r="15" spans="2:5" ht="15.5" x14ac:dyDescent="0.35">
      <c r="B15" s="24" t="s">
        <v>404</v>
      </c>
      <c r="C15" s="50" t="s">
        <v>391</v>
      </c>
      <c r="D15" s="50"/>
      <c r="E15" s="50"/>
    </row>
    <row r="16" spans="2:5" ht="15.5" x14ac:dyDescent="0.35">
      <c r="B16" s="24" t="s">
        <v>405</v>
      </c>
      <c r="C16" s="50" t="s">
        <v>393</v>
      </c>
      <c r="D16" s="50"/>
      <c r="E16" s="50"/>
    </row>
    <row r="17" spans="2:5" ht="15" x14ac:dyDescent="0.35">
      <c r="B17" s="43">
        <v>4</v>
      </c>
      <c r="C17" s="43" t="s">
        <v>400</v>
      </c>
      <c r="D17" s="43">
        <v>1</v>
      </c>
      <c r="E17" s="43">
        <v>33.4</v>
      </c>
    </row>
    <row r="18" spans="2:5" ht="15.5" x14ac:dyDescent="0.35">
      <c r="B18" s="24" t="s">
        <v>407</v>
      </c>
      <c r="C18" s="50" t="s">
        <v>398</v>
      </c>
      <c r="D18" s="50"/>
      <c r="E18" s="50"/>
    </row>
    <row r="19" spans="2:5" ht="15.5" x14ac:dyDescent="0.35">
      <c r="B19" s="24" t="s">
        <v>409</v>
      </c>
      <c r="C19" s="50" t="s">
        <v>389</v>
      </c>
      <c r="D19" s="50"/>
      <c r="E19" s="50"/>
    </row>
    <row r="20" spans="2:5" ht="15.5" x14ac:dyDescent="0.35">
      <c r="B20" s="24" t="s">
        <v>410</v>
      </c>
      <c r="C20" s="50" t="s">
        <v>391</v>
      </c>
      <c r="D20" s="50"/>
      <c r="E20" s="50"/>
    </row>
    <row r="21" spans="2:5" ht="15.5" x14ac:dyDescent="0.35">
      <c r="B21" s="24" t="s">
        <v>411</v>
      </c>
      <c r="C21" s="50" t="s">
        <v>393</v>
      </c>
      <c r="D21" s="50"/>
      <c r="E21" s="50"/>
    </row>
    <row r="22" spans="2:5" ht="15" x14ac:dyDescent="0.35">
      <c r="B22" s="43">
        <v>5</v>
      </c>
      <c r="C22" s="43" t="s">
        <v>406</v>
      </c>
      <c r="D22" s="43">
        <v>1</v>
      </c>
      <c r="E22" s="43">
        <v>37.799999999999997</v>
      </c>
    </row>
    <row r="23" spans="2:5" ht="15.5" x14ac:dyDescent="0.35">
      <c r="B23" s="24" t="s">
        <v>416</v>
      </c>
      <c r="C23" s="50" t="s">
        <v>608</v>
      </c>
      <c r="D23" s="50"/>
      <c r="E23" s="50"/>
    </row>
    <row r="24" spans="2:5" ht="15.5" x14ac:dyDescent="0.35">
      <c r="B24" s="24" t="s">
        <v>418</v>
      </c>
      <c r="C24" s="50" t="s">
        <v>607</v>
      </c>
      <c r="D24" s="50"/>
      <c r="E24" s="50"/>
    </row>
    <row r="25" spans="2:5" ht="15.5" x14ac:dyDescent="0.35">
      <c r="B25" s="24" t="s">
        <v>420</v>
      </c>
      <c r="C25" s="50" t="s">
        <v>389</v>
      </c>
      <c r="D25" s="50"/>
      <c r="E25" s="50"/>
    </row>
    <row r="26" spans="2:5" ht="15.5" x14ac:dyDescent="0.35">
      <c r="B26" s="24" t="s">
        <v>421</v>
      </c>
      <c r="C26" s="50" t="s">
        <v>391</v>
      </c>
      <c r="D26" s="50"/>
      <c r="E26" s="50"/>
    </row>
    <row r="27" spans="2:5" ht="15.5" x14ac:dyDescent="0.35">
      <c r="B27" s="24" t="s">
        <v>422</v>
      </c>
      <c r="C27" s="50" t="s">
        <v>393</v>
      </c>
      <c r="D27" s="50"/>
      <c r="E27" s="50"/>
    </row>
    <row r="28" spans="2:5" ht="15.5" x14ac:dyDescent="0.35">
      <c r="B28" s="24" t="s">
        <v>424</v>
      </c>
      <c r="C28" s="50" t="s">
        <v>414</v>
      </c>
      <c r="D28" s="50"/>
      <c r="E28" s="50"/>
    </row>
    <row r="29" spans="2:5" ht="15" x14ac:dyDescent="0.35">
      <c r="B29" s="43">
        <v>6</v>
      </c>
      <c r="C29" s="43" t="s">
        <v>609</v>
      </c>
      <c r="D29" s="43">
        <v>1</v>
      </c>
      <c r="E29" s="43">
        <v>25.6</v>
      </c>
    </row>
    <row r="30" spans="2:5" ht="15.5" x14ac:dyDescent="0.35">
      <c r="B30" s="24" t="s">
        <v>433</v>
      </c>
      <c r="C30" s="50" t="s">
        <v>417</v>
      </c>
      <c r="D30" s="50"/>
      <c r="E30" s="50"/>
    </row>
    <row r="31" spans="2:5" ht="15.5" x14ac:dyDescent="0.35">
      <c r="B31" s="24" t="s">
        <v>610</v>
      </c>
      <c r="C31" s="50" t="s">
        <v>419</v>
      </c>
      <c r="D31" s="50"/>
      <c r="E31" s="50"/>
    </row>
    <row r="32" spans="2:5" ht="15.5" x14ac:dyDescent="0.35">
      <c r="B32" s="24" t="s">
        <v>611</v>
      </c>
      <c r="C32" s="50" t="s">
        <v>391</v>
      </c>
      <c r="D32" s="50"/>
      <c r="E32" s="50"/>
    </row>
    <row r="33" spans="2:5" ht="15.5" x14ac:dyDescent="0.35">
      <c r="B33" s="24" t="s">
        <v>612</v>
      </c>
      <c r="C33" s="50" t="s">
        <v>393</v>
      </c>
      <c r="D33" s="50"/>
      <c r="E33" s="50"/>
    </row>
    <row r="34" spans="2:5" ht="32.4" customHeight="1" x14ac:dyDescent="0.35">
      <c r="B34" s="24" t="s">
        <v>613</v>
      </c>
      <c r="C34" s="50" t="s">
        <v>614</v>
      </c>
      <c r="D34" s="50"/>
      <c r="E34" s="50"/>
    </row>
    <row r="35" spans="2:5" ht="15.5" x14ac:dyDescent="0.35">
      <c r="B35" s="24" t="s">
        <v>615</v>
      </c>
      <c r="C35" s="50" t="s">
        <v>425</v>
      </c>
      <c r="D35" s="50"/>
      <c r="E35" s="50"/>
    </row>
    <row r="36" spans="2:5" ht="15.5" x14ac:dyDescent="0.35">
      <c r="B36" s="24" t="s">
        <v>616</v>
      </c>
      <c r="C36" s="50" t="s">
        <v>427</v>
      </c>
      <c r="D36" s="50"/>
      <c r="E36" s="50"/>
    </row>
    <row r="37" spans="2:5" ht="15.5" x14ac:dyDescent="0.35">
      <c r="B37" s="24" t="s">
        <v>617</v>
      </c>
      <c r="C37" s="50" t="s">
        <v>429</v>
      </c>
      <c r="D37" s="50"/>
      <c r="E37" s="50"/>
    </row>
    <row r="38" spans="2:5" ht="15" x14ac:dyDescent="0.35">
      <c r="B38" s="43">
        <v>7</v>
      </c>
      <c r="C38" s="43" t="s">
        <v>432</v>
      </c>
      <c r="D38" s="43">
        <v>1</v>
      </c>
      <c r="E38" s="43">
        <v>15</v>
      </c>
    </row>
    <row r="39" spans="2:5" ht="15.5" x14ac:dyDescent="0.35">
      <c r="B39" s="24" t="s">
        <v>436</v>
      </c>
      <c r="C39" s="50" t="s">
        <v>434</v>
      </c>
      <c r="D39" s="50"/>
      <c r="E39" s="50"/>
    </row>
    <row r="40" spans="2:5" ht="15" x14ac:dyDescent="0.35">
      <c r="B40" s="43">
        <v>8</v>
      </c>
      <c r="C40" s="43" t="s">
        <v>435</v>
      </c>
      <c r="D40" s="43">
        <v>1</v>
      </c>
      <c r="E40" s="43">
        <v>5</v>
      </c>
    </row>
    <row r="41" spans="2:5" ht="30.65" customHeight="1" x14ac:dyDescent="0.35">
      <c r="B41" s="24" t="s">
        <v>451</v>
      </c>
      <c r="C41" s="50" t="s">
        <v>618</v>
      </c>
      <c r="D41" s="50"/>
      <c r="E41" s="50"/>
    </row>
    <row r="42" spans="2:5" ht="15.5" x14ac:dyDescent="0.35">
      <c r="B42" s="24" t="s">
        <v>452</v>
      </c>
      <c r="C42" s="50" t="s">
        <v>439</v>
      </c>
      <c r="D42" s="50"/>
      <c r="E42" s="50"/>
    </row>
    <row r="43" spans="2:5" ht="15.5" x14ac:dyDescent="0.35">
      <c r="B43" s="24" t="s">
        <v>453</v>
      </c>
      <c r="C43" s="50" t="s">
        <v>441</v>
      </c>
      <c r="D43" s="50"/>
      <c r="E43" s="50"/>
    </row>
    <row r="44" spans="2:5" ht="15.5" x14ac:dyDescent="0.35">
      <c r="B44" s="24" t="s">
        <v>454</v>
      </c>
      <c r="C44" s="50" t="s">
        <v>443</v>
      </c>
      <c r="D44" s="50"/>
      <c r="E44" s="50"/>
    </row>
    <row r="45" spans="2:5" ht="15.5" x14ac:dyDescent="0.35">
      <c r="B45" s="24" t="s">
        <v>455</v>
      </c>
      <c r="C45" s="50" t="s">
        <v>445</v>
      </c>
      <c r="D45" s="50"/>
      <c r="E45" s="50"/>
    </row>
    <row r="46" spans="2:5" ht="15.5" x14ac:dyDescent="0.35">
      <c r="B46" s="24" t="s">
        <v>456</v>
      </c>
      <c r="C46" s="50" t="s">
        <v>447</v>
      </c>
      <c r="D46" s="50"/>
      <c r="E46" s="50"/>
    </row>
    <row r="47" spans="2:5" ht="15.5" x14ac:dyDescent="0.35">
      <c r="B47" s="24" t="s">
        <v>619</v>
      </c>
      <c r="C47" s="50" t="s">
        <v>449</v>
      </c>
      <c r="D47" s="50"/>
      <c r="E47" s="50"/>
    </row>
    <row r="48" spans="2:5" ht="15" x14ac:dyDescent="0.35">
      <c r="B48" s="43">
        <v>9</v>
      </c>
      <c r="C48" s="43" t="s">
        <v>450</v>
      </c>
      <c r="D48" s="43">
        <v>1</v>
      </c>
      <c r="E48" s="43">
        <v>10.5</v>
      </c>
    </row>
    <row r="49" spans="2:5" ht="15.5" x14ac:dyDescent="0.35">
      <c r="B49" s="24" t="s">
        <v>461</v>
      </c>
      <c r="C49" s="50" t="s">
        <v>607</v>
      </c>
      <c r="D49" s="50"/>
      <c r="E49" s="50"/>
    </row>
    <row r="50" spans="2:5" ht="15.5" x14ac:dyDescent="0.35">
      <c r="B50" s="24" t="s">
        <v>463</v>
      </c>
      <c r="C50" s="50" t="s">
        <v>389</v>
      </c>
      <c r="D50" s="50"/>
      <c r="E50" s="50"/>
    </row>
    <row r="51" spans="2:5" ht="15.5" x14ac:dyDescent="0.35">
      <c r="B51" s="24" t="s">
        <v>465</v>
      </c>
      <c r="C51" s="50" t="s">
        <v>391</v>
      </c>
      <c r="D51" s="50"/>
      <c r="E51" s="50"/>
    </row>
    <row r="52" spans="2:5" ht="15.5" x14ac:dyDescent="0.35">
      <c r="B52" s="24" t="s">
        <v>467</v>
      </c>
      <c r="C52" s="50" t="s">
        <v>393</v>
      </c>
      <c r="D52" s="50"/>
      <c r="E52" s="50"/>
    </row>
    <row r="53" spans="2:5" ht="15.5" x14ac:dyDescent="0.35">
      <c r="B53" s="24" t="s">
        <v>468</v>
      </c>
      <c r="C53" s="50" t="s">
        <v>449</v>
      </c>
      <c r="D53" s="50"/>
      <c r="E53" s="50"/>
    </row>
    <row r="54" spans="2:5" ht="15.5" x14ac:dyDescent="0.35">
      <c r="B54" s="24" t="s">
        <v>469</v>
      </c>
      <c r="C54" s="50" t="s">
        <v>457</v>
      </c>
      <c r="D54" s="50"/>
      <c r="E54" s="50"/>
    </row>
    <row r="55" spans="2:5" ht="15.5" x14ac:dyDescent="0.35">
      <c r="B55" s="48" t="s">
        <v>620</v>
      </c>
      <c r="C55" s="48"/>
      <c r="D55" s="48"/>
      <c r="E55" s="35">
        <v>294.60000000000002</v>
      </c>
    </row>
    <row r="56" spans="2:5" ht="15.5" x14ac:dyDescent="0.35">
      <c r="B56" s="54" t="s">
        <v>459</v>
      </c>
      <c r="C56" s="54"/>
      <c r="D56" s="54"/>
      <c r="E56" s="54"/>
    </row>
    <row r="57" spans="2:5" ht="15" x14ac:dyDescent="0.35">
      <c r="B57" s="43">
        <v>10</v>
      </c>
      <c r="C57" s="43" t="s">
        <v>460</v>
      </c>
      <c r="D57" s="43">
        <v>2</v>
      </c>
      <c r="E57" s="43">
        <v>30.64</v>
      </c>
    </row>
    <row r="58" spans="2:5" ht="15.5" x14ac:dyDescent="0.35">
      <c r="B58" s="24" t="s">
        <v>476</v>
      </c>
      <c r="C58" s="50" t="s">
        <v>621</v>
      </c>
      <c r="D58" s="50"/>
      <c r="E58" s="50"/>
    </row>
    <row r="59" spans="2:5" ht="15.5" x14ac:dyDescent="0.35">
      <c r="B59" s="24" t="s">
        <v>477</v>
      </c>
      <c r="C59" s="50" t="s">
        <v>464</v>
      </c>
      <c r="D59" s="50"/>
      <c r="E59" s="50"/>
    </row>
    <row r="60" spans="2:5" ht="15.5" x14ac:dyDescent="0.35">
      <c r="B60" s="24" t="s">
        <v>478</v>
      </c>
      <c r="C60" s="50" t="s">
        <v>466</v>
      </c>
      <c r="D60" s="50"/>
      <c r="E60" s="50"/>
    </row>
    <row r="61" spans="2:5" ht="15.5" x14ac:dyDescent="0.35">
      <c r="B61" s="24" t="s">
        <v>480</v>
      </c>
      <c r="C61" s="50" t="s">
        <v>441</v>
      </c>
      <c r="D61" s="50"/>
      <c r="E61" s="50"/>
    </row>
    <row r="62" spans="2:5" ht="15.5" x14ac:dyDescent="0.35">
      <c r="B62" s="24" t="s">
        <v>622</v>
      </c>
      <c r="C62" s="50" t="s">
        <v>443</v>
      </c>
      <c r="D62" s="50"/>
      <c r="E62" s="50"/>
    </row>
    <row r="63" spans="2:5" ht="15.5" x14ac:dyDescent="0.35">
      <c r="B63" s="24" t="s">
        <v>623</v>
      </c>
      <c r="C63" s="50" t="s">
        <v>470</v>
      </c>
      <c r="D63" s="50"/>
      <c r="E63" s="50"/>
    </row>
    <row r="64" spans="2:5" ht="15.5" x14ac:dyDescent="0.35">
      <c r="B64" s="24" t="s">
        <v>624</v>
      </c>
      <c r="C64" s="50" t="s">
        <v>447</v>
      </c>
      <c r="D64" s="50"/>
      <c r="E64" s="50"/>
    </row>
    <row r="65" spans="2:5" ht="15.5" x14ac:dyDescent="0.35">
      <c r="B65" s="24" t="s">
        <v>625</v>
      </c>
      <c r="C65" s="50" t="s">
        <v>449</v>
      </c>
      <c r="D65" s="50"/>
      <c r="E65" s="50"/>
    </row>
    <row r="66" spans="2:5" ht="15.5" x14ac:dyDescent="0.35">
      <c r="B66" s="24" t="s">
        <v>626</v>
      </c>
      <c r="C66" s="50" t="s">
        <v>474</v>
      </c>
      <c r="D66" s="50"/>
      <c r="E66" s="50"/>
    </row>
    <row r="67" spans="2:5" ht="15" x14ac:dyDescent="0.35">
      <c r="B67" s="43">
        <v>11</v>
      </c>
      <c r="C67" s="43" t="s">
        <v>627</v>
      </c>
      <c r="D67" s="43">
        <v>1</v>
      </c>
      <c r="E67" s="43">
        <v>24</v>
      </c>
    </row>
    <row r="68" spans="2:5" ht="15.5" x14ac:dyDescent="0.35">
      <c r="B68" s="24" t="s">
        <v>482</v>
      </c>
      <c r="C68" s="50" t="s">
        <v>607</v>
      </c>
      <c r="D68" s="50"/>
      <c r="E68" s="50"/>
    </row>
    <row r="69" spans="2:5" ht="15.5" x14ac:dyDescent="0.35">
      <c r="B69" s="24" t="s">
        <v>483</v>
      </c>
      <c r="C69" s="50" t="s">
        <v>389</v>
      </c>
      <c r="D69" s="50"/>
      <c r="E69" s="50"/>
    </row>
    <row r="70" spans="2:5" ht="15.5" x14ac:dyDescent="0.35">
      <c r="B70" s="24" t="s">
        <v>485</v>
      </c>
      <c r="C70" s="50" t="s">
        <v>479</v>
      </c>
      <c r="D70" s="50"/>
      <c r="E70" s="50"/>
    </row>
    <row r="71" spans="2:5" ht="15.5" x14ac:dyDescent="0.35">
      <c r="B71" s="24" t="s">
        <v>486</v>
      </c>
      <c r="C71" s="50" t="s">
        <v>393</v>
      </c>
      <c r="D71" s="50"/>
      <c r="E71" s="50"/>
    </row>
    <row r="72" spans="2:5" ht="15" x14ac:dyDescent="0.35">
      <c r="B72" s="43">
        <v>12</v>
      </c>
      <c r="C72" s="43" t="s">
        <v>481</v>
      </c>
      <c r="D72" s="43">
        <v>3</v>
      </c>
      <c r="E72" s="43">
        <v>80</v>
      </c>
    </row>
    <row r="73" spans="2:5" ht="15.5" x14ac:dyDescent="0.35">
      <c r="B73" s="24" t="s">
        <v>493</v>
      </c>
      <c r="C73" s="50" t="s">
        <v>607</v>
      </c>
      <c r="D73" s="50"/>
      <c r="E73" s="50"/>
    </row>
    <row r="74" spans="2:5" ht="15.5" x14ac:dyDescent="0.35">
      <c r="B74" s="24" t="s">
        <v>494</v>
      </c>
      <c r="C74" s="50" t="s">
        <v>484</v>
      </c>
      <c r="D74" s="50"/>
      <c r="E74" s="50"/>
    </row>
    <row r="75" spans="2:5" ht="15.5" x14ac:dyDescent="0.35">
      <c r="B75" s="24" t="s">
        <v>495</v>
      </c>
      <c r="C75" s="50" t="s">
        <v>391</v>
      </c>
      <c r="D75" s="50"/>
      <c r="E75" s="50"/>
    </row>
    <row r="76" spans="2:5" ht="15.5" x14ac:dyDescent="0.35">
      <c r="B76" s="24" t="s">
        <v>496</v>
      </c>
      <c r="C76" s="50" t="s">
        <v>393</v>
      </c>
      <c r="D76" s="50"/>
      <c r="E76" s="50"/>
    </row>
    <row r="77" spans="2:5" ht="15.5" x14ac:dyDescent="0.35">
      <c r="B77" s="24" t="s">
        <v>497</v>
      </c>
      <c r="C77" s="50" t="s">
        <v>449</v>
      </c>
      <c r="D77" s="50"/>
      <c r="E77" s="50"/>
    </row>
    <row r="78" spans="2:5" ht="15.5" x14ac:dyDescent="0.35">
      <c r="B78" s="24" t="s">
        <v>628</v>
      </c>
      <c r="C78" s="50" t="s">
        <v>489</v>
      </c>
      <c r="D78" s="50"/>
      <c r="E78" s="50"/>
    </row>
    <row r="79" spans="2:5" ht="15.5" x14ac:dyDescent="0.35">
      <c r="B79" s="24" t="s">
        <v>629</v>
      </c>
      <c r="C79" s="50" t="s">
        <v>491</v>
      </c>
      <c r="D79" s="50"/>
      <c r="E79" s="50"/>
    </row>
    <row r="80" spans="2:5" ht="15" x14ac:dyDescent="0.35">
      <c r="B80" s="43">
        <v>13</v>
      </c>
      <c r="C80" s="43" t="s">
        <v>492</v>
      </c>
      <c r="D80" s="43">
        <v>1</v>
      </c>
      <c r="E80" s="43">
        <v>10</v>
      </c>
    </row>
    <row r="81" spans="2:5" ht="15.5" x14ac:dyDescent="0.35">
      <c r="B81" s="24" t="s">
        <v>500</v>
      </c>
      <c r="C81" s="50" t="s">
        <v>607</v>
      </c>
      <c r="D81" s="50"/>
      <c r="E81" s="50"/>
    </row>
    <row r="82" spans="2:5" ht="15.5" x14ac:dyDescent="0.35">
      <c r="B82" s="24" t="s">
        <v>502</v>
      </c>
      <c r="C82" s="50" t="s">
        <v>389</v>
      </c>
      <c r="D82" s="50"/>
      <c r="E82" s="50"/>
    </row>
    <row r="83" spans="2:5" ht="15.5" x14ac:dyDescent="0.35">
      <c r="B83" s="24" t="s">
        <v>504</v>
      </c>
      <c r="C83" s="50" t="s">
        <v>391</v>
      </c>
      <c r="D83" s="50"/>
      <c r="E83" s="50"/>
    </row>
    <row r="84" spans="2:5" ht="15.5" x14ac:dyDescent="0.35">
      <c r="B84" s="24" t="s">
        <v>506</v>
      </c>
      <c r="C84" s="50" t="s">
        <v>393</v>
      </c>
      <c r="D84" s="50"/>
      <c r="E84" s="50"/>
    </row>
    <row r="85" spans="2:5" ht="15.5" x14ac:dyDescent="0.35">
      <c r="B85" s="24" t="s">
        <v>508</v>
      </c>
      <c r="C85" s="50" t="s">
        <v>498</v>
      </c>
      <c r="D85" s="50"/>
      <c r="E85" s="50"/>
    </row>
    <row r="86" spans="2:5" ht="15" x14ac:dyDescent="0.35">
      <c r="B86" s="43">
        <v>14</v>
      </c>
      <c r="C86" s="43" t="s">
        <v>499</v>
      </c>
      <c r="D86" s="43">
        <v>1</v>
      </c>
      <c r="E86" s="43">
        <v>180</v>
      </c>
    </row>
    <row r="87" spans="2:5" ht="15.5" x14ac:dyDescent="0.35">
      <c r="B87" s="24" t="s">
        <v>514</v>
      </c>
      <c r="C87" s="50" t="s">
        <v>630</v>
      </c>
      <c r="D87" s="50"/>
      <c r="E87" s="50"/>
    </row>
    <row r="88" spans="2:5" ht="15.5" x14ac:dyDescent="0.35">
      <c r="B88" s="24" t="s">
        <v>516</v>
      </c>
      <c r="C88" s="50" t="s">
        <v>503</v>
      </c>
      <c r="D88" s="50"/>
      <c r="E88" s="50"/>
    </row>
    <row r="89" spans="2:5" ht="15.5" x14ac:dyDescent="0.35">
      <c r="B89" s="24" t="s">
        <v>518</v>
      </c>
      <c r="C89" s="50" t="s">
        <v>505</v>
      </c>
      <c r="D89" s="50"/>
      <c r="E89" s="50"/>
    </row>
    <row r="90" spans="2:5" ht="15.5" x14ac:dyDescent="0.35">
      <c r="B90" s="24" t="s">
        <v>631</v>
      </c>
      <c r="C90" s="50" t="s">
        <v>507</v>
      </c>
      <c r="D90" s="50"/>
      <c r="E90" s="50"/>
    </row>
    <row r="91" spans="2:5" ht="15.5" x14ac:dyDescent="0.35">
      <c r="B91" s="24" t="s">
        <v>632</v>
      </c>
      <c r="C91" s="50" t="s">
        <v>509</v>
      </c>
      <c r="D91" s="50"/>
      <c r="E91" s="50"/>
    </row>
    <row r="92" spans="2:5" ht="15.5" x14ac:dyDescent="0.35">
      <c r="B92" s="24" t="s">
        <v>633</v>
      </c>
      <c r="C92" s="50" t="s">
        <v>511</v>
      </c>
      <c r="D92" s="50"/>
      <c r="E92" s="50"/>
    </row>
    <row r="93" spans="2:5" ht="15.5" x14ac:dyDescent="0.35">
      <c r="B93" s="24" t="s">
        <v>634</v>
      </c>
      <c r="C93" s="50" t="s">
        <v>391</v>
      </c>
      <c r="D93" s="50"/>
      <c r="E93" s="50"/>
    </row>
    <row r="94" spans="2:5" ht="15" x14ac:dyDescent="0.35">
      <c r="B94" s="43">
        <v>15</v>
      </c>
      <c r="C94" s="43" t="s">
        <v>513</v>
      </c>
      <c r="D94" s="43">
        <v>1</v>
      </c>
      <c r="E94" s="43">
        <v>502</v>
      </c>
    </row>
    <row r="95" spans="2:5" ht="15.5" x14ac:dyDescent="0.35">
      <c r="B95" s="24" t="s">
        <v>521</v>
      </c>
      <c r="C95" s="50" t="s">
        <v>515</v>
      </c>
      <c r="D95" s="50"/>
      <c r="E95" s="50"/>
    </row>
    <row r="96" spans="2:5" ht="15.5" x14ac:dyDescent="0.35">
      <c r="B96" s="24" t="s">
        <v>635</v>
      </c>
      <c r="C96" s="50" t="s">
        <v>517</v>
      </c>
      <c r="D96" s="50"/>
      <c r="E96" s="50"/>
    </row>
    <row r="97" spans="2:5" ht="15.5" x14ac:dyDescent="0.35">
      <c r="B97" s="24" t="s">
        <v>636</v>
      </c>
      <c r="C97" s="50" t="s">
        <v>519</v>
      </c>
      <c r="D97" s="50"/>
      <c r="E97" s="50"/>
    </row>
    <row r="98" spans="2:5" ht="15" x14ac:dyDescent="0.35">
      <c r="B98" s="43">
        <v>16</v>
      </c>
      <c r="C98" s="43" t="s">
        <v>637</v>
      </c>
      <c r="D98" s="43">
        <v>1</v>
      </c>
      <c r="E98" s="43">
        <v>130</v>
      </c>
    </row>
    <row r="99" spans="2:5" ht="15.5" x14ac:dyDescent="0.35">
      <c r="B99" s="24" t="s">
        <v>524</v>
      </c>
      <c r="C99" s="50" t="s">
        <v>522</v>
      </c>
      <c r="D99" s="50"/>
      <c r="E99" s="50"/>
    </row>
    <row r="100" spans="2:5" ht="15" x14ac:dyDescent="0.35">
      <c r="B100" s="43">
        <v>17</v>
      </c>
      <c r="C100" s="43" t="s">
        <v>523</v>
      </c>
      <c r="D100" s="43">
        <v>1</v>
      </c>
      <c r="E100" s="43"/>
    </row>
    <row r="101" spans="2:5" ht="15.5" x14ac:dyDescent="0.35">
      <c r="B101" s="24" t="s">
        <v>534</v>
      </c>
      <c r="C101" s="50" t="s">
        <v>525</v>
      </c>
      <c r="D101" s="50"/>
      <c r="E101" s="50"/>
    </row>
    <row r="102" spans="2:5" ht="15.5" x14ac:dyDescent="0.35">
      <c r="B102" s="24" t="s">
        <v>536</v>
      </c>
      <c r="C102" s="50" t="s">
        <v>527</v>
      </c>
      <c r="D102" s="50"/>
      <c r="E102" s="50"/>
    </row>
    <row r="103" spans="2:5" ht="15.5" x14ac:dyDescent="0.35">
      <c r="B103" s="24" t="s">
        <v>638</v>
      </c>
      <c r="C103" s="50" t="s">
        <v>529</v>
      </c>
      <c r="D103" s="50"/>
      <c r="E103" s="50"/>
    </row>
    <row r="104" spans="2:5" ht="15.5" x14ac:dyDescent="0.35">
      <c r="B104" s="24" t="s">
        <v>639</v>
      </c>
      <c r="C104" s="50" t="s">
        <v>531</v>
      </c>
      <c r="D104" s="50"/>
      <c r="E104" s="50"/>
    </row>
    <row r="105" spans="2:5" ht="15.5" x14ac:dyDescent="0.35">
      <c r="B105" s="24" t="s">
        <v>640</v>
      </c>
      <c r="C105" s="50" t="s">
        <v>535</v>
      </c>
      <c r="D105" s="50"/>
      <c r="E105" s="50"/>
    </row>
    <row r="106" spans="2:5" ht="15.5" x14ac:dyDescent="0.35">
      <c r="B106" s="24" t="s">
        <v>641</v>
      </c>
      <c r="C106" s="50" t="s">
        <v>537</v>
      </c>
      <c r="D106" s="50"/>
      <c r="E106" s="50"/>
    </row>
    <row r="107" spans="2:5" ht="15.5" x14ac:dyDescent="0.35">
      <c r="B107" s="48" t="s">
        <v>642</v>
      </c>
      <c r="C107" s="48"/>
      <c r="D107" s="48"/>
      <c r="E107" s="35">
        <v>274.64</v>
      </c>
    </row>
    <row r="108" spans="2:5" ht="15.5" x14ac:dyDescent="0.35">
      <c r="B108" s="54" t="s">
        <v>643</v>
      </c>
      <c r="C108" s="54"/>
      <c r="D108" s="54"/>
      <c r="E108" s="42">
        <v>569.24</v>
      </c>
    </row>
  </sheetData>
  <mergeCells count="89">
    <mergeCell ref="B3:E3"/>
    <mergeCell ref="B55:D55"/>
    <mergeCell ref="B56:E56"/>
    <mergeCell ref="B107:D107"/>
    <mergeCell ref="B108:D108"/>
    <mergeCell ref="C5:E5"/>
    <mergeCell ref="C6:E6"/>
    <mergeCell ref="C8:E8"/>
    <mergeCell ref="C9:E9"/>
    <mergeCell ref="C10:E10"/>
    <mergeCell ref="C25:E25"/>
    <mergeCell ref="C11:E11"/>
    <mergeCell ref="C13:E13"/>
    <mergeCell ref="C14:E14"/>
    <mergeCell ref="C15:E15"/>
    <mergeCell ref="C16:E16"/>
    <mergeCell ref="C18:E18"/>
    <mergeCell ref="C19:E19"/>
    <mergeCell ref="C20:E20"/>
    <mergeCell ref="C21:E21"/>
    <mergeCell ref="C23:E23"/>
    <mergeCell ref="C24:E24"/>
    <mergeCell ref="C39:E39"/>
    <mergeCell ref="C26:E26"/>
    <mergeCell ref="C27:E27"/>
    <mergeCell ref="C28:E28"/>
    <mergeCell ref="C30:E30"/>
    <mergeCell ref="C31:E31"/>
    <mergeCell ref="C32:E32"/>
    <mergeCell ref="C33:E33"/>
    <mergeCell ref="C34:E34"/>
    <mergeCell ref="C35:E35"/>
    <mergeCell ref="C36:E36"/>
    <mergeCell ref="C37:E37"/>
    <mergeCell ref="C53:E53"/>
    <mergeCell ref="C41:E41"/>
    <mergeCell ref="C42:E42"/>
    <mergeCell ref="C43:E43"/>
    <mergeCell ref="C44:E44"/>
    <mergeCell ref="C45:E45"/>
    <mergeCell ref="C46:E46"/>
    <mergeCell ref="C47:E47"/>
    <mergeCell ref="C49:E49"/>
    <mergeCell ref="C50:E50"/>
    <mergeCell ref="C51:E51"/>
    <mergeCell ref="C52:E52"/>
    <mergeCell ref="C69:E69"/>
    <mergeCell ref="C54:E54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8:E68"/>
    <mergeCell ref="C83:E83"/>
    <mergeCell ref="C70:E70"/>
    <mergeCell ref="C71:E71"/>
    <mergeCell ref="C73:E73"/>
    <mergeCell ref="C74:E74"/>
    <mergeCell ref="C75:E75"/>
    <mergeCell ref="C76:E76"/>
    <mergeCell ref="C77:E77"/>
    <mergeCell ref="C78:E78"/>
    <mergeCell ref="C79:E79"/>
    <mergeCell ref="C81:E81"/>
    <mergeCell ref="C82:E82"/>
    <mergeCell ref="C97:E97"/>
    <mergeCell ref="C84:E84"/>
    <mergeCell ref="C85:E85"/>
    <mergeCell ref="C87:E87"/>
    <mergeCell ref="C88:E88"/>
    <mergeCell ref="C89:E89"/>
    <mergeCell ref="C90:E90"/>
    <mergeCell ref="C91:E91"/>
    <mergeCell ref="C92:E92"/>
    <mergeCell ref="C93:E93"/>
    <mergeCell ref="C95:E95"/>
    <mergeCell ref="C96:E96"/>
    <mergeCell ref="C105:E105"/>
    <mergeCell ref="C106:E106"/>
    <mergeCell ref="C99:E99"/>
    <mergeCell ref="C101:E101"/>
    <mergeCell ref="C102:E102"/>
    <mergeCell ref="C103:E103"/>
    <mergeCell ref="C104:E10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4232-8351-4C92-9DD8-9B6EB5B04548}">
  <dimension ref="B3:E18"/>
  <sheetViews>
    <sheetView showGridLines="0" workbookViewId="0">
      <selection activeCell="C3" sqref="B3:E18"/>
    </sheetView>
  </sheetViews>
  <sheetFormatPr baseColWidth="10" defaultRowHeight="14.5" x14ac:dyDescent="0.35"/>
  <cols>
    <col min="2" max="2" width="5.1796875" bestFit="1" customWidth="1"/>
    <col min="3" max="3" width="36" bestFit="1" customWidth="1"/>
    <col min="5" max="5" width="16.08984375" customWidth="1"/>
  </cols>
  <sheetData>
    <row r="3" spans="2:5" ht="15.5" x14ac:dyDescent="0.35">
      <c r="B3" s="33" t="s">
        <v>380</v>
      </c>
      <c r="C3" s="33" t="s">
        <v>381</v>
      </c>
      <c r="D3" s="33" t="s">
        <v>29</v>
      </c>
      <c r="E3" s="33" t="s">
        <v>644</v>
      </c>
    </row>
    <row r="4" spans="2:5" ht="15.5" x14ac:dyDescent="0.35">
      <c r="B4" s="47" t="s">
        <v>540</v>
      </c>
      <c r="C4" s="47"/>
      <c r="D4" s="47"/>
      <c r="E4" s="47"/>
    </row>
    <row r="5" spans="2:5" ht="15.5" x14ac:dyDescent="0.35">
      <c r="B5" s="24" t="s">
        <v>385</v>
      </c>
      <c r="C5" s="24" t="s">
        <v>566</v>
      </c>
      <c r="D5" s="24">
        <v>1</v>
      </c>
      <c r="E5" s="24" t="s">
        <v>567</v>
      </c>
    </row>
    <row r="6" spans="2:5" ht="15.5" x14ac:dyDescent="0.35">
      <c r="B6" s="24" t="s">
        <v>388</v>
      </c>
      <c r="C6" s="24" t="s">
        <v>569</v>
      </c>
      <c r="D6" s="24">
        <v>1</v>
      </c>
      <c r="E6" s="24" t="s">
        <v>570</v>
      </c>
    </row>
    <row r="7" spans="2:5" ht="15.5" x14ac:dyDescent="0.35">
      <c r="B7" s="24" t="s">
        <v>390</v>
      </c>
      <c r="C7" s="24" t="s">
        <v>572</v>
      </c>
      <c r="D7" s="24">
        <v>1</v>
      </c>
      <c r="E7" s="24" t="s">
        <v>573</v>
      </c>
    </row>
    <row r="8" spans="2:5" ht="15.5" x14ac:dyDescent="0.35">
      <c r="B8" s="24" t="s">
        <v>392</v>
      </c>
      <c r="C8" s="24" t="s">
        <v>575</v>
      </c>
      <c r="D8" s="24">
        <v>1</v>
      </c>
      <c r="E8" s="24" t="s">
        <v>576</v>
      </c>
    </row>
    <row r="9" spans="2:5" ht="15.5" x14ac:dyDescent="0.35">
      <c r="B9" s="24" t="s">
        <v>394</v>
      </c>
      <c r="C9" s="24" t="s">
        <v>578</v>
      </c>
      <c r="D9" s="24">
        <v>1</v>
      </c>
      <c r="E9" s="24" t="s">
        <v>579</v>
      </c>
    </row>
    <row r="10" spans="2:5" ht="15.5" x14ac:dyDescent="0.35">
      <c r="B10" s="24" t="s">
        <v>547</v>
      </c>
      <c r="C10" s="24" t="s">
        <v>581</v>
      </c>
      <c r="D10" s="24">
        <v>1</v>
      </c>
      <c r="E10" s="24" t="s">
        <v>582</v>
      </c>
    </row>
    <row r="11" spans="2:5" ht="31" x14ac:dyDescent="0.35">
      <c r="B11" s="24" t="s">
        <v>549</v>
      </c>
      <c r="C11" s="24" t="s">
        <v>584</v>
      </c>
      <c r="D11" s="24">
        <v>1</v>
      </c>
      <c r="E11" s="24" t="s">
        <v>585</v>
      </c>
    </row>
    <row r="12" spans="2:5" ht="31" x14ac:dyDescent="0.35">
      <c r="B12" s="24" t="s">
        <v>551</v>
      </c>
      <c r="C12" s="24" t="s">
        <v>587</v>
      </c>
      <c r="D12" s="24">
        <v>1</v>
      </c>
      <c r="E12" s="24" t="s">
        <v>588</v>
      </c>
    </row>
    <row r="13" spans="2:5" ht="15.5" x14ac:dyDescent="0.35">
      <c r="B13" s="24" t="s">
        <v>553</v>
      </c>
      <c r="C13" s="24" t="s">
        <v>590</v>
      </c>
      <c r="D13" s="24">
        <v>1</v>
      </c>
      <c r="E13" s="24" t="s">
        <v>579</v>
      </c>
    </row>
    <row r="14" spans="2:5" ht="15.5" x14ac:dyDescent="0.35">
      <c r="B14" s="24" t="s">
        <v>555</v>
      </c>
      <c r="C14" s="24" t="s">
        <v>592</v>
      </c>
      <c r="D14" s="24">
        <v>1</v>
      </c>
      <c r="E14" s="24" t="s">
        <v>582</v>
      </c>
    </row>
    <row r="15" spans="2:5" ht="15.5" x14ac:dyDescent="0.35">
      <c r="B15" s="24" t="s">
        <v>557</v>
      </c>
      <c r="C15" s="24" t="s">
        <v>594</v>
      </c>
      <c r="D15" s="24">
        <v>1</v>
      </c>
      <c r="E15" s="24" t="s">
        <v>582</v>
      </c>
    </row>
    <row r="16" spans="2:5" ht="15.5" x14ac:dyDescent="0.35">
      <c r="B16" s="24" t="s">
        <v>559</v>
      </c>
      <c r="C16" s="24" t="s">
        <v>596</v>
      </c>
      <c r="D16" s="24">
        <v>1</v>
      </c>
      <c r="E16" s="24" t="s">
        <v>582</v>
      </c>
    </row>
    <row r="17" spans="2:5" ht="15.5" x14ac:dyDescent="0.35">
      <c r="B17" s="24" t="s">
        <v>645</v>
      </c>
      <c r="C17" s="24" t="s">
        <v>598</v>
      </c>
      <c r="D17" s="24">
        <v>1</v>
      </c>
      <c r="E17" s="24" t="s">
        <v>582</v>
      </c>
    </row>
    <row r="18" spans="2:5" ht="15" x14ac:dyDescent="0.35">
      <c r="B18" s="55" t="s">
        <v>599</v>
      </c>
      <c r="C18" s="55"/>
      <c r="D18" s="34">
        <v>13</v>
      </c>
      <c r="E18" s="34"/>
    </row>
  </sheetData>
  <mergeCells count="2">
    <mergeCell ref="B4:E4"/>
    <mergeCell ref="B18:C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781C-50B4-462B-9F9D-0E449D713E0A}">
  <dimension ref="B2:E18"/>
  <sheetViews>
    <sheetView showGridLines="0" workbookViewId="0">
      <selection activeCell="G15" sqref="G15"/>
    </sheetView>
  </sheetViews>
  <sheetFormatPr baseColWidth="10" defaultRowHeight="14.5" x14ac:dyDescent="0.35"/>
  <cols>
    <col min="2" max="2" width="5.1796875" bestFit="1" customWidth="1"/>
    <col min="3" max="3" width="36" bestFit="1" customWidth="1"/>
    <col min="5" max="5" width="21.54296875" bestFit="1" customWidth="1"/>
  </cols>
  <sheetData>
    <row r="2" spans="2:5" ht="15.5" x14ac:dyDescent="0.35">
      <c r="B2" s="38" t="s">
        <v>380</v>
      </c>
      <c r="C2" s="39" t="s">
        <v>381</v>
      </c>
      <c r="D2" s="39" t="s">
        <v>28</v>
      </c>
      <c r="E2" s="39" t="s">
        <v>29</v>
      </c>
    </row>
    <row r="3" spans="2:5" ht="15.5" x14ac:dyDescent="0.35">
      <c r="B3" s="51" t="s">
        <v>562</v>
      </c>
      <c r="C3" s="51"/>
      <c r="D3" s="51"/>
      <c r="E3" s="51"/>
    </row>
    <row r="4" spans="2:5" ht="15.5" x14ac:dyDescent="0.35">
      <c r="B4" s="24" t="s">
        <v>563</v>
      </c>
      <c r="C4" s="37" t="s">
        <v>564</v>
      </c>
      <c r="D4" s="37"/>
      <c r="E4" s="37"/>
    </row>
    <row r="5" spans="2:5" ht="15.5" x14ac:dyDescent="0.35">
      <c r="B5" s="24" t="s">
        <v>565</v>
      </c>
      <c r="C5" s="37" t="s">
        <v>566</v>
      </c>
      <c r="D5" s="37">
        <v>1</v>
      </c>
      <c r="E5" s="37" t="s">
        <v>567</v>
      </c>
    </row>
    <row r="6" spans="2:5" ht="15.5" x14ac:dyDescent="0.35">
      <c r="B6" s="24" t="s">
        <v>568</v>
      </c>
      <c r="C6" s="37" t="s">
        <v>569</v>
      </c>
      <c r="D6" s="37">
        <v>1</v>
      </c>
      <c r="E6" s="37" t="s">
        <v>570</v>
      </c>
    </row>
    <row r="7" spans="2:5" ht="15.5" x14ac:dyDescent="0.35">
      <c r="B7" s="24" t="s">
        <v>571</v>
      </c>
      <c r="C7" s="37" t="s">
        <v>572</v>
      </c>
      <c r="D7" s="37">
        <v>1</v>
      </c>
      <c r="E7" s="37" t="s">
        <v>573</v>
      </c>
    </row>
    <row r="8" spans="2:5" ht="15.5" x14ac:dyDescent="0.35">
      <c r="B8" s="24" t="s">
        <v>574</v>
      </c>
      <c r="C8" s="37" t="s">
        <v>575</v>
      </c>
      <c r="D8" s="37">
        <v>1</v>
      </c>
      <c r="E8" s="37" t="s">
        <v>576</v>
      </c>
    </row>
    <row r="9" spans="2:5" ht="15.5" x14ac:dyDescent="0.35">
      <c r="B9" s="24" t="s">
        <v>577</v>
      </c>
      <c r="C9" s="37" t="s">
        <v>578</v>
      </c>
      <c r="D9" s="37">
        <v>1</v>
      </c>
      <c r="E9" s="37" t="s">
        <v>579</v>
      </c>
    </row>
    <row r="10" spans="2:5" ht="15.5" x14ac:dyDescent="0.35">
      <c r="B10" s="24" t="s">
        <v>580</v>
      </c>
      <c r="C10" s="37" t="s">
        <v>581</v>
      </c>
      <c r="D10" s="37">
        <v>1</v>
      </c>
      <c r="E10" s="37" t="s">
        <v>582</v>
      </c>
    </row>
    <row r="11" spans="2:5" ht="15.5" x14ac:dyDescent="0.35">
      <c r="B11" s="24" t="s">
        <v>583</v>
      </c>
      <c r="C11" s="37" t="s">
        <v>584</v>
      </c>
      <c r="D11" s="37">
        <v>1</v>
      </c>
      <c r="E11" s="37" t="s">
        <v>585</v>
      </c>
    </row>
    <row r="12" spans="2:5" ht="15.5" x14ac:dyDescent="0.35">
      <c r="B12" s="24" t="s">
        <v>586</v>
      </c>
      <c r="C12" s="37" t="s">
        <v>587</v>
      </c>
      <c r="D12" s="37">
        <v>1</v>
      </c>
      <c r="E12" s="37" t="s">
        <v>588</v>
      </c>
    </row>
    <row r="13" spans="2:5" ht="15.5" x14ac:dyDescent="0.35">
      <c r="B13" s="24" t="s">
        <v>589</v>
      </c>
      <c r="C13" s="37" t="s">
        <v>590</v>
      </c>
      <c r="D13" s="37">
        <v>1</v>
      </c>
      <c r="E13" s="37" t="s">
        <v>579</v>
      </c>
    </row>
    <row r="14" spans="2:5" ht="15.5" x14ac:dyDescent="0.35">
      <c r="B14" s="24" t="s">
        <v>591</v>
      </c>
      <c r="C14" s="37" t="s">
        <v>592</v>
      </c>
      <c r="D14" s="37">
        <v>1</v>
      </c>
      <c r="E14" s="37" t="s">
        <v>582</v>
      </c>
    </row>
    <row r="15" spans="2:5" ht="15.5" x14ac:dyDescent="0.35">
      <c r="B15" s="24" t="s">
        <v>593</v>
      </c>
      <c r="C15" s="37" t="s">
        <v>594</v>
      </c>
      <c r="D15" s="37">
        <v>1</v>
      </c>
      <c r="E15" s="37" t="s">
        <v>582</v>
      </c>
    </row>
    <row r="16" spans="2:5" ht="15.5" x14ac:dyDescent="0.35">
      <c r="B16" s="24" t="s">
        <v>595</v>
      </c>
      <c r="C16" s="37" t="s">
        <v>596</v>
      </c>
      <c r="D16" s="37">
        <v>1</v>
      </c>
      <c r="E16" s="37" t="s">
        <v>582</v>
      </c>
    </row>
    <row r="17" spans="2:5" ht="15.5" x14ac:dyDescent="0.35">
      <c r="B17" s="24" t="s">
        <v>597</v>
      </c>
      <c r="C17" s="37" t="s">
        <v>598</v>
      </c>
      <c r="D17" s="37">
        <v>1</v>
      </c>
      <c r="E17" s="37" t="s">
        <v>582</v>
      </c>
    </row>
    <row r="18" spans="2:5" ht="15" x14ac:dyDescent="0.35">
      <c r="B18" s="52" t="s">
        <v>599</v>
      </c>
      <c r="C18" s="52"/>
      <c r="D18" s="41">
        <v>13</v>
      </c>
      <c r="E18" s="41"/>
    </row>
  </sheetData>
  <mergeCells count="2">
    <mergeCell ref="B3:E3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Discriminado de precios</vt:lpstr>
      <vt:lpstr>Hoja1</vt:lpstr>
      <vt:lpstr>Hoja2</vt:lpstr>
      <vt:lpstr>Hoja3</vt:lpstr>
      <vt:lpstr>Hoja4</vt:lpstr>
      <vt:lpstr>Hoja5</vt:lpstr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Camilo Rincon Gomez</dc:creator>
  <cp:lastModifiedBy>Julian Camilo Rincon Gomez</cp:lastModifiedBy>
  <dcterms:created xsi:type="dcterms:W3CDTF">2022-11-25T01:44:28Z</dcterms:created>
  <dcterms:modified xsi:type="dcterms:W3CDTF">2023-10-26T01:09:56Z</dcterms:modified>
</cp:coreProperties>
</file>